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defaultThemeVersion="124226"/>
  <mc:AlternateContent xmlns:mc="http://schemas.openxmlformats.org/markup-compatibility/2006">
    <mc:Choice Requires="x15">
      <x15ac:absPath xmlns:x15ac="http://schemas.microsoft.com/office/spreadsheetml/2010/11/ac" url="D:\Pioneer\Running projects\BAHL 12 floor Centrepoint Karachi\Old\"/>
    </mc:Choice>
  </mc:AlternateContent>
  <xr:revisionPtr revIDLastSave="0" documentId="13_ncr:1_{D0E8BF57-732D-4DC9-8222-C8A952336175}" xr6:coauthVersionLast="47" xr6:coauthVersionMax="47" xr10:uidLastSave="{00000000-0000-0000-0000-000000000000}"/>
  <bookViews>
    <workbookView xWindow="-120" yWindow="-120" windowWidth="29040" windowHeight="15840" xr2:uid="{00000000-000D-0000-FFFF-FFFF00000000}"/>
  </bookViews>
  <sheets>
    <sheet name="HVAC" sheetId="1" r:id="rId1"/>
  </sheets>
  <definedNames>
    <definedName name="_xlnm.Print_Area" localSheetId="0">HVAC!$A$1:$J$94</definedName>
    <definedName name="_xlnm.Print_Titles" localSheetId="0">HVAC!$1:$6</definedName>
  </definedNames>
  <calcPr calcId="181029"/>
</workbook>
</file>

<file path=xl/calcChain.xml><?xml version="1.0" encoding="utf-8"?>
<calcChain xmlns="http://schemas.openxmlformats.org/spreadsheetml/2006/main">
  <c r="G90" i="1" l="1"/>
  <c r="I90" i="1"/>
  <c r="J90" i="1"/>
  <c r="L60" i="1" l="1"/>
  <c r="L61" i="1"/>
  <c r="L62" i="1"/>
  <c r="L63" i="1"/>
  <c r="L59" i="1"/>
  <c r="I89" i="1"/>
  <c r="J89" i="1" s="1"/>
  <c r="G89" i="1"/>
  <c r="I88" i="1"/>
  <c r="G88" i="1"/>
  <c r="I87" i="1"/>
  <c r="G87" i="1"/>
  <c r="I86" i="1"/>
  <c r="G86" i="1"/>
  <c r="I85" i="1"/>
  <c r="G85" i="1"/>
  <c r="I84" i="1"/>
  <c r="G84" i="1"/>
  <c r="I83" i="1"/>
  <c r="G83" i="1"/>
  <c r="I82" i="1"/>
  <c r="G82" i="1"/>
  <c r="I81" i="1"/>
  <c r="G81" i="1"/>
  <c r="I79" i="1"/>
  <c r="G79" i="1"/>
  <c r="I77" i="1"/>
  <c r="G77" i="1"/>
  <c r="I76" i="1"/>
  <c r="J76" i="1" s="1"/>
  <c r="G76" i="1"/>
  <c r="I74" i="1"/>
  <c r="G74" i="1"/>
  <c r="I73" i="1"/>
  <c r="G73" i="1"/>
  <c r="I72" i="1"/>
  <c r="G72" i="1"/>
  <c r="I70" i="1"/>
  <c r="G70" i="1"/>
  <c r="I69" i="1"/>
  <c r="J69" i="1" s="1"/>
  <c r="G69" i="1"/>
  <c r="I66" i="1"/>
  <c r="G66" i="1"/>
  <c r="I65" i="1"/>
  <c r="J65" i="1" s="1"/>
  <c r="G65" i="1"/>
  <c r="I64" i="1"/>
  <c r="G64" i="1"/>
  <c r="I63" i="1"/>
  <c r="G63" i="1"/>
  <c r="J63" i="1" s="1"/>
  <c r="I62" i="1"/>
  <c r="G62" i="1"/>
  <c r="I61" i="1"/>
  <c r="G61" i="1"/>
  <c r="I60" i="1"/>
  <c r="G60" i="1"/>
  <c r="J60" i="1" s="1"/>
  <c r="I59" i="1"/>
  <c r="G59" i="1"/>
  <c r="J59" i="1" s="1"/>
  <c r="I57" i="1"/>
  <c r="G57" i="1"/>
  <c r="J57" i="1" s="1"/>
  <c r="I56" i="1"/>
  <c r="G56" i="1"/>
  <c r="I55" i="1"/>
  <c r="J55" i="1" s="1"/>
  <c r="G55" i="1"/>
  <c r="I54" i="1"/>
  <c r="G54" i="1"/>
  <c r="I53" i="1"/>
  <c r="G53" i="1"/>
  <c r="I52" i="1"/>
  <c r="G52" i="1"/>
  <c r="I51" i="1"/>
  <c r="G51" i="1"/>
  <c r="J51" i="1" s="1"/>
  <c r="I50" i="1"/>
  <c r="J50" i="1" s="1"/>
  <c r="G50" i="1"/>
  <c r="I49" i="1"/>
  <c r="G49" i="1"/>
  <c r="I48" i="1"/>
  <c r="J48" i="1" s="1"/>
  <c r="G48" i="1"/>
  <c r="I47" i="1"/>
  <c r="G47" i="1"/>
  <c r="J47" i="1" s="1"/>
  <c r="I45" i="1"/>
  <c r="G45" i="1"/>
  <c r="I43" i="1"/>
  <c r="J43" i="1" s="1"/>
  <c r="G43" i="1"/>
  <c r="I42" i="1"/>
  <c r="G42" i="1"/>
  <c r="I40" i="1"/>
  <c r="G40" i="1"/>
  <c r="I39" i="1"/>
  <c r="G39" i="1"/>
  <c r="I38" i="1"/>
  <c r="G38" i="1"/>
  <c r="I37" i="1"/>
  <c r="G37" i="1"/>
  <c r="I36" i="1"/>
  <c r="G36" i="1"/>
  <c r="I34" i="1"/>
  <c r="J34" i="1" s="1"/>
  <c r="G34" i="1"/>
  <c r="I33" i="1"/>
  <c r="G33" i="1"/>
  <c r="I32" i="1"/>
  <c r="J32" i="1" s="1"/>
  <c r="G32" i="1"/>
  <c r="I31" i="1"/>
  <c r="G31" i="1"/>
  <c r="J31" i="1" s="1"/>
  <c r="I30" i="1"/>
  <c r="G30" i="1"/>
  <c r="I28" i="1"/>
  <c r="G28" i="1"/>
  <c r="I26" i="1"/>
  <c r="G26" i="1"/>
  <c r="I27" i="1"/>
  <c r="G27" i="1"/>
  <c r="I25" i="1"/>
  <c r="G25" i="1"/>
  <c r="I24" i="1"/>
  <c r="J24" i="1" s="1"/>
  <c r="G24" i="1"/>
  <c r="I22" i="1"/>
  <c r="G22" i="1"/>
  <c r="J22" i="1" s="1"/>
  <c r="I21" i="1"/>
  <c r="G21" i="1"/>
  <c r="I20" i="1"/>
  <c r="J20" i="1" s="1"/>
  <c r="G20" i="1"/>
  <c r="I19" i="1"/>
  <c r="G19" i="1"/>
  <c r="I17" i="1"/>
  <c r="J17" i="1" s="1"/>
  <c r="G17" i="1"/>
  <c r="I16" i="1"/>
  <c r="G16" i="1"/>
  <c r="I14" i="1"/>
  <c r="G14" i="1"/>
  <c r="I13" i="1"/>
  <c r="G13" i="1"/>
  <c r="I10" i="1"/>
  <c r="J10" i="1" s="1"/>
  <c r="G10" i="1"/>
  <c r="I9" i="1"/>
  <c r="J9" i="1" s="1"/>
  <c r="G9" i="1"/>
  <c r="J88" i="1" l="1"/>
  <c r="J87" i="1"/>
  <c r="J86" i="1"/>
  <c r="J85" i="1"/>
  <c r="J84" i="1"/>
  <c r="J83" i="1"/>
  <c r="J82" i="1"/>
  <c r="J81" i="1"/>
  <c r="J79" i="1"/>
  <c r="J77" i="1"/>
  <c r="J73" i="1"/>
  <c r="J74" i="1"/>
  <c r="J72" i="1"/>
  <c r="J70" i="1"/>
  <c r="J66" i="1"/>
  <c r="J64" i="1"/>
  <c r="J62" i="1"/>
  <c r="J61" i="1"/>
  <c r="J52" i="1"/>
  <c r="J54" i="1"/>
  <c r="J49" i="1"/>
  <c r="J56" i="1"/>
  <c r="J53" i="1"/>
  <c r="J45" i="1"/>
  <c r="J42" i="1"/>
  <c r="J40" i="1"/>
  <c r="J39" i="1"/>
  <c r="J38" i="1"/>
  <c r="J37" i="1"/>
  <c r="J36" i="1"/>
  <c r="J33" i="1"/>
  <c r="J30" i="1"/>
  <c r="J28" i="1"/>
  <c r="J27" i="1"/>
  <c r="J26" i="1"/>
  <c r="J25" i="1"/>
  <c r="J21" i="1"/>
  <c r="J19" i="1"/>
  <c r="J16" i="1"/>
  <c r="J14" i="1"/>
  <c r="J13" i="1"/>
</calcChain>
</file>

<file path=xl/sharedStrings.xml><?xml version="1.0" encoding="utf-8"?>
<sst xmlns="http://schemas.openxmlformats.org/spreadsheetml/2006/main" count="187" uniqueCount="98">
  <si>
    <t>Bill of Quantities</t>
  </si>
  <si>
    <t>ACMV Works</t>
  </si>
  <si>
    <t>Bank Al Habib (12th Floor)</t>
  </si>
  <si>
    <t>Rev.00</t>
  </si>
  <si>
    <t>Centrepoint, Karachi</t>
  </si>
  <si>
    <t>Date: 08-12-2023</t>
  </si>
  <si>
    <t>Material</t>
  </si>
  <si>
    <t>Labour</t>
  </si>
  <si>
    <t>Total</t>
  </si>
  <si>
    <t>Sr. No.</t>
  </si>
  <si>
    <t>Description</t>
  </si>
  <si>
    <t>Unit</t>
  </si>
  <si>
    <t>Qty</t>
  </si>
  <si>
    <t>Rate</t>
  </si>
  <si>
    <t>Amount</t>
  </si>
  <si>
    <t>All works shall be completed, tested and commissioned as per drawings, specifications and as per instruction of Consultant</t>
  </si>
  <si>
    <t>12F-AHU-01</t>
  </si>
  <si>
    <t>Nos.</t>
  </si>
  <si>
    <t>12F-DFCU-01</t>
  </si>
  <si>
    <t>No.</t>
  </si>
  <si>
    <t>Supply  &amp;  installation  of  valves  &amp;  accessories  for  DFCUs, FAHU &amp; FAHUs with supports, hangers, flanges, gas kits, nut &amp; bolts where it required, etc. complete in all respects as per specifications, drawings and as per instructions of consultant.</t>
  </si>
  <si>
    <t>Gate Valve</t>
  </si>
  <si>
    <t>i.</t>
  </si>
  <si>
    <t>25mm dia</t>
  </si>
  <si>
    <t>ii.</t>
  </si>
  <si>
    <t>50mm dia</t>
  </si>
  <si>
    <t>Strainers</t>
  </si>
  <si>
    <t>Balancing Valve (with self sealing measuring nipples)</t>
  </si>
  <si>
    <t>2-Way Motorized Valve with Actuator (0-100% modulating)</t>
  </si>
  <si>
    <t>40mm dia</t>
  </si>
  <si>
    <t>Job.</t>
  </si>
  <si>
    <t>Rm</t>
  </si>
  <si>
    <t>32mm dia</t>
  </si>
  <si>
    <t>65mm dia</t>
  </si>
  <si>
    <t>Supply  &amp;  installation  of  aluminum  foil  facing  fiber  glass  (24 kg/m3   density)   insulation   (on   chilled   water   pipes)   with aluminum  threaded  tape,  protected  with  aluminum  cladding, complete in all respects ready to operate as per specification, drawings and as per instruction of consultant.</t>
  </si>
  <si>
    <t>60mm dia</t>
  </si>
  <si>
    <t>Supply &amp; istallation of uPVC (Sch 40.) drain pipe insulated with 10mm  thick  rubber  foam  insulation  including  clamps,  bends, tees,  drain  plugs,  sockets,  protection  treatment,  PVC  tape wrapping, supports &amp; hangers  complete in all respects as per specifications, drawings &amp; as per instructions of consultant.</t>
  </si>
  <si>
    <t>Supply,  installation,  testing  and  commissioning  of  Variable Frequency Drive (VFD) with controls  &amp; wiring complete in all respects   as   per   specifications,   drawings   and   as   per instructions of consultant.</t>
  </si>
  <si>
    <t>VFD-01 (4.5 kw approx)</t>
  </si>
  <si>
    <t>VAV-01</t>
  </si>
  <si>
    <t>VAV-02</t>
  </si>
  <si>
    <t>VAV-03</t>
  </si>
  <si>
    <t>VAV-04</t>
  </si>
  <si>
    <t>VAV-05</t>
  </si>
  <si>
    <t>VAV-06</t>
  </si>
  <si>
    <t>VAV-07</t>
  </si>
  <si>
    <t>VAV-08</t>
  </si>
  <si>
    <t>VAV-09</t>
  </si>
  <si>
    <t>VAV-10</t>
  </si>
  <si>
    <t>VAV-11</t>
  </si>
  <si>
    <t>Supply, installation  of ventilation fans  including power  wiring upto 5 meter with connection, support &amp; hangers complete in all  respects  ready  to  operate  as  per  drawings,  specification and as per instruction of consultant.</t>
  </si>
  <si>
    <t>TAF-01</t>
  </si>
  <si>
    <t>TAF-02</t>
  </si>
  <si>
    <t>TAF-03</t>
  </si>
  <si>
    <t>TAF-04</t>
  </si>
  <si>
    <t>TAF-05</t>
  </si>
  <si>
    <t>Supply, fabrication and installation of machine made G.I sheet metal  duct  different   sections  supply,  return,  fresh &amp;  exhaust air  including  plenums,  splitter  dampers,  guide  vanes,  flexible duct  connector  /  connection,  access  door,  transformation, plenums   chambers,   wooden   frame,   hangers,   supports   &amp; anchors etc, complete in all respects ready to operate as per drawings, specification, instruction of consultant.</t>
  </si>
  <si>
    <t>Sqm</t>
  </si>
  <si>
    <t>Supply &amp; installation of adhesive 20mm thick 25kg/m3 density rubber foam (XLPE) insulation with aluminum foil (except toilet exhaust duct), complete in all respects ready to operate as per specification, drawings and as per instruction of consultant.</t>
  </si>
  <si>
    <t>Supply, Return &amp; Exhaust Air Register / Diffuser with Damper</t>
  </si>
  <si>
    <t>150mm x 100mm</t>
  </si>
  <si>
    <t>300mm x 300mm</t>
  </si>
  <si>
    <t>Supply &amp; Return Air Grill</t>
  </si>
  <si>
    <t>300mm x 250mm</t>
  </si>
  <si>
    <t>350mm x 250mm</t>
  </si>
  <si>
    <t>S.S Mesh with G.I Frame</t>
  </si>
  <si>
    <t>Linear Slots 6,000 Series</t>
  </si>
  <si>
    <t>2 Slots of 25mm</t>
  </si>
  <si>
    <t>3 Slots of 25mm</t>
  </si>
  <si>
    <t>Supply &amp; installation of flexible duct including hangers, jubilee clamp complete in all respects as per specification, drawings &amp; as per instruction of consultant.</t>
  </si>
  <si>
    <t>150mm</t>
  </si>
  <si>
    <t>Supply &amp; installation of butterfly damper for above flexible duct with  gas  kits,  nut  bolts,  complete  in  all  respects,  ready  to operate as per specification, drawings &amp; as per instruction of consultant.</t>
  </si>
  <si>
    <t>Supply,  installation,  testing  &amp;  commissioning  of  automatic control  mechanism  /  system  (logic  based)  of  AHUs,  DFCU, VAVs    &amp;    TAFs,    including    controls,    interlooping,    BMS interfacable    thermostat    temperature    sensors,    timers, contactors,  relays,  communication  protocols,  input  &amp;  output modules, interconnecting wiring, power wiring, panel box etc, complete in all respects ready to operate as per instruction of</t>
  </si>
  <si>
    <t>Total Cost of Works (with I.Tax) Rs.</t>
  </si>
  <si>
    <t>Note:</t>
  </si>
  <si>
    <t>1)</t>
  </si>
  <si>
    <t>Electric power wiring / supply to be provided at equipment with isolation box by electrical contractor.</t>
  </si>
  <si>
    <t>2)</t>
  </si>
  <si>
    <t>Contractor is instructed to visit the site, understand the nature of work &amp; then fill the rates accordingly and submit the quotation. No argument and discussion will be entertained after awarding of work.</t>
  </si>
  <si>
    <t>3)</t>
  </si>
  <si>
    <t>Miscellaneous work which was not included in BOQ but necessary to complete the project in all respects and ready to operate as per instructions of Consultant. (Bidder should mentioned the type of works).</t>
  </si>
  <si>
    <r>
      <rPr>
        <sz val="11"/>
        <rFont val="Calibri"/>
        <family val="2"/>
        <scheme val="minor"/>
      </rPr>
      <t xml:space="preserve">Unloading,  installation,  testing and commissioning of </t>
    </r>
    <r>
      <rPr>
        <b/>
        <sz val="11"/>
        <rFont val="Calibri"/>
        <family val="2"/>
        <scheme val="minor"/>
      </rPr>
      <t xml:space="preserve">(Owner Supplied) </t>
    </r>
    <r>
      <rPr>
        <sz val="11"/>
        <rFont val="Calibri"/>
        <family val="2"/>
        <scheme val="minor"/>
      </rPr>
      <t xml:space="preserve">of air handling &amp; fan coil units of different capacities complete  in  all  respects,  ready  to  operate  including  </t>
    </r>
    <r>
      <rPr>
        <b/>
        <sz val="11"/>
        <rFont val="Calibri"/>
        <family val="2"/>
        <scheme val="minor"/>
      </rPr>
      <t xml:space="preserve">supply and  installation  </t>
    </r>
    <r>
      <rPr>
        <sz val="11"/>
        <rFont val="Calibri"/>
        <family val="2"/>
        <scheme val="minor"/>
      </rPr>
      <t>of  all  accessories,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r>
  </si>
  <si>
    <r>
      <rPr>
        <sz val="11"/>
        <rFont val="Calibri"/>
        <family val="2"/>
        <scheme val="minor"/>
      </rPr>
      <t>Thermometer 150mm Height Scale Type (with Thermo well)
0 ºC to 60 ºC</t>
    </r>
  </si>
  <si>
    <r>
      <rPr>
        <sz val="11"/>
        <rFont val="Calibri"/>
        <family val="2"/>
        <scheme val="minor"/>
      </rPr>
      <t>Pressure Gauge with  Ball Valve &amp; Siphon, Liquid filled
Dial type range 0 psi to 100 psi. (100mm dial Size)</t>
    </r>
  </si>
  <si>
    <r>
      <rPr>
        <sz val="11"/>
        <rFont val="Calibri"/>
        <family val="2"/>
        <scheme val="minor"/>
      </rPr>
      <t>Digital  Decorative  Thermostat  Controller  (BMS  Interfacable)
with Duct Mounted Sensor</t>
    </r>
  </si>
  <si>
    <r>
      <rPr>
        <sz val="11"/>
        <rFont val="Calibri"/>
        <family val="2"/>
        <scheme val="minor"/>
      </rPr>
      <t xml:space="preserve">Fan  Control  Panel  with  incoming  Ckt.  Breaker,  DOL  starter upto   5.5   kW   and   auto   S/D   starter   above   5.5   kW   with
protections and safeties </t>
    </r>
    <r>
      <rPr>
        <b/>
        <sz val="11"/>
        <rFont val="Calibri"/>
        <family val="2"/>
        <scheme val="minor"/>
      </rPr>
      <t>for AHUs only</t>
    </r>
  </si>
  <si>
    <r>
      <rPr>
        <sz val="11"/>
        <rFont val="Calibri"/>
        <family val="2"/>
        <scheme val="minor"/>
      </rPr>
      <t>Control wiring from controller to sensors, motorized valve and
Power wiring up to 5 meter radius</t>
    </r>
  </si>
  <si>
    <r>
      <rPr>
        <sz val="11"/>
        <rFont val="Calibri"/>
        <family val="2"/>
        <scheme val="minor"/>
      </rPr>
      <t>Supply  &amp;  installation  of  SCH-40  M.S.(As  per  ASME  &amp;  API standard, Heavy Quality with standard SCH 40 wall thickness) pipes  &amp;  fitting  for  chilled  water  circulation  system  complete with bends, tees, unions, sockets, specials, support, hangers &amp; anchors, M.S. angle, U channel, roller support, bolts, rods, clamps, concrete fasteners etc as required to complete in all respects  ready to operate as per  specification, drawings  and
as per instruction of consultant.</t>
    </r>
  </si>
  <si>
    <r>
      <rPr>
        <sz val="11"/>
        <rFont val="Calibri"/>
        <family val="2"/>
        <scheme val="minor"/>
      </rPr>
      <t>Supply  &amp;  installation  of  acoustical  duct  sound  liner  adhesive 25kg/m3 density, 12mm thick in supply air duct complete in all respects  ready to operate as per  specification, drawings  and
as per instruction of consultant.</t>
    </r>
  </si>
  <si>
    <r>
      <rPr>
        <sz val="11"/>
        <rFont val="Calibri"/>
        <family val="2"/>
        <scheme val="minor"/>
      </rPr>
      <t>Supply  &amp;  installation  of  Volume  Control  Damper  in  16  SWG
G.I  sheet  metal  with  gas  kits,  nut  bolts,   complete  in  all respects, ready to operate as per specification, drawings &amp; as per instruction of Consultant.</t>
    </r>
  </si>
  <si>
    <r>
      <rPr>
        <sz val="11"/>
        <rFont val="Calibri"/>
        <family val="2"/>
        <scheme val="minor"/>
      </rPr>
      <t>Supply  &amp;  installation  of  Fire  Damper  with  linkage  &amp;  fuse complete in all respects ready to operate as per specification,
drawings &amp; as per instruction of Consultant.</t>
    </r>
  </si>
  <si>
    <r>
      <rPr>
        <sz val="11"/>
        <rFont val="Calibri"/>
        <family val="2"/>
        <scheme val="minor"/>
      </rPr>
      <t>Supply &amp; installation of BMS interfacable digital  display HMI, addressable,  wirelessly  connected  with  wifi,  communicate through mobile app / software remotely, including fault alarm / notification  etc,  complete  in all  respects  ready  to  operate  as
per instruction of consultant.</t>
    </r>
  </si>
  <si>
    <r>
      <rPr>
        <sz val="11"/>
        <rFont val="Calibri"/>
        <family val="2"/>
        <scheme val="minor"/>
      </rPr>
      <t>Supply, fabrication &amp; installation of M.S platform for placement of  AHUs  (3x3  meter)  with  M.S  checker  plate,  i-beam,  L- brackets,  C-channel,  anchors,  supports,  red  oxide  enamel paint,  etc.  complete  in  all  respects  ready  to  operate  as  per
drawings, specification, instruction of consultant.</t>
    </r>
  </si>
  <si>
    <r>
      <rPr>
        <sz val="11"/>
        <rFont val="Calibri"/>
        <family val="2"/>
        <scheme val="minor"/>
      </rPr>
      <t>Painting  &amp;  Identification  work  on  pipes  &amp;  duct,  supports, hangers  etc.  complete  in  all  respects  with  one  coat  of  ICI make Red lead oxide primer &amp; two coats of ICI make enamel
paint as per instruction of Consultant.</t>
    </r>
  </si>
  <si>
    <t>Supply,  installation,  testing  and  commissioning  of  of  VAV Boxes  as  per  mentioned  in  schedule  with  digital  thermostat controller, pressure sensor, control wiring, including supply &amp; installation  of  flexible  duct  connection  /  connector,  power wiring  upto  5  meter  with  connection,  support  &amp;  hangers complete  in  all  respects  ready  to  operate  as  per  drawings, specification, instruction and approval of Consultant.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</si>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</sst>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_-;\-* #,##0_-;_-* &quot;-&quot;??_-;_-@_-"/>
    <numFmt numFmtId="166" formatCode="_(* #,##0.00_);_(* \(#,##0.00\);_(* &quot;-&quot;??_);_(@_)"/>
  </numFmts>
  <fonts count="10" x14ac:knownFonts="1">
    <font>
      <sz val="10"/>
      <color rgb="FF000000"/>
      <name val="Times New Roman"/>
      <charset val="204"/>
    </font>
    <font>
      <sz val="10"/>
      <color rgb="FF000000"/>
      <name val="Times New Roman"/>
      <charset val="204"/>
    </font>
    <font>
      <sz val="11"/>
      <color rgb="FF000000"/>
      <name val="Calibri"/>
      <family val="2"/>
      <scheme val="minor"/>
    </font>
    <font>
      <b/>
      <sz val="11"/>
      <name val="Calibri"/>
      <family val="2"/>
      <scheme val="minor"/>
    </font>
    <font>
      <sz val="11"/>
      <name val="Calibri"/>
      <family val="2"/>
      <scheme val="minor"/>
    </font>
    <font>
      <sz val="12"/>
      <color rgb="FF000000"/>
      <name val="Calibri"/>
      <family val="2"/>
      <scheme val="minor"/>
    </font>
    <font>
      <b/>
      <sz val="12"/>
      <color rgb="FF000000"/>
      <name val="Calibri"/>
      <family val="2"/>
      <scheme val="minor"/>
    </font>
    <font>
      <b/>
      <sz val="12"/>
      <name val="Calibri"/>
      <family val="2"/>
      <scheme val="minor"/>
    </font>
    <font>
      <sz val="12"/>
      <name val="Calibri"/>
      <family val="2"/>
      <scheme val="minor"/>
    </font>
    <font>
      <sz val="10"/>
      <color rgb="FF000000"/>
      <name val="Times New Roman"/>
      <family val="1"/>
    </font>
  </fonts>
  <fills count="2">
    <fill>
      <patternFill patternType="none"/>
    </fill>
    <fill>
      <patternFill patternType="gray125"/>
    </fill>
  </fills>
  <borders count="22">
    <border>
      <left/>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bottom style="thin">
        <color indexed="64"/>
      </bottom>
      <diagonal/>
    </border>
    <border>
      <left/>
      <right/>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thin">
        <color rgb="FF000000"/>
      </left>
      <right style="thin">
        <color rgb="FF000000"/>
      </right>
      <top style="thin">
        <color rgb="FF000000"/>
      </top>
      <bottom style="thin">
        <color indexed="64"/>
      </bottom>
      <diagonal/>
    </border>
  </borders>
  <cellStyleXfs count="4">
    <xf numFmtId="0" fontId="0" fillId="0" borderId="0"/>
    <xf numFmtId="43" fontId="1" fillId="0" borderId="0" applyFont="0" applyFill="0" applyBorder="0" applyAlignment="0" applyProtection="0"/>
    <xf numFmtId="0" fontId="9" fillId="0" borderId="0"/>
    <xf numFmtId="166" fontId="9" fillId="0" borderId="0" applyFont="0" applyFill="0" applyBorder="0" applyAlignment="0" applyProtection="0"/>
  </cellStyleXfs>
  <cellXfs count="103">
    <xf numFmtId="0" fontId="0" fillId="0" borderId="0" xfId="0" applyAlignment="1">
      <alignment horizontal="left" vertical="top"/>
    </xf>
    <xf numFmtId="0" fontId="2" fillId="0" borderId="0" xfId="0" applyFont="1" applyAlignment="1">
      <alignment horizontal="center" vertical="center"/>
    </xf>
    <xf numFmtId="0" fontId="2" fillId="0" borderId="0" xfId="0" applyFont="1" applyAlignment="1">
      <alignment horizontal="left" vertical="top"/>
    </xf>
    <xf numFmtId="0" fontId="2" fillId="0" borderId="0" xfId="0" applyFont="1" applyAlignment="1">
      <alignment horizontal="right" vertical="center" wrapText="1"/>
    </xf>
    <xf numFmtId="0" fontId="4" fillId="0" borderId="3" xfId="0" applyFont="1" applyBorder="1" applyAlignment="1">
      <alignment horizontal="left" vertical="top" wrapText="1"/>
    </xf>
    <xf numFmtId="0" fontId="4" fillId="0" borderId="6" xfId="0" applyFont="1" applyBorder="1" applyAlignment="1">
      <alignment horizontal="center" vertical="center" wrapText="1"/>
    </xf>
    <xf numFmtId="1" fontId="2" fillId="0" borderId="6" xfId="0" applyNumberFormat="1" applyFont="1" applyBorder="1" applyAlignment="1">
      <alignment horizontal="center" vertical="center" shrinkToFit="1"/>
    </xf>
    <xf numFmtId="0" fontId="2" fillId="0" borderId="6" xfId="0" applyFont="1" applyBorder="1" applyAlignment="1">
      <alignment horizontal="right" vertical="center" wrapText="1"/>
    </xf>
    <xf numFmtId="0" fontId="2" fillId="0" borderId="6" xfId="0" applyFont="1" applyBorder="1" applyAlignment="1">
      <alignment horizontal="left" vertical="top" wrapText="1"/>
    </xf>
    <xf numFmtId="0" fontId="4" fillId="0" borderId="9" xfId="0" applyFont="1" applyBorder="1" applyAlignment="1">
      <alignment horizontal="center" vertical="center" wrapText="1"/>
    </xf>
    <xf numFmtId="1" fontId="2" fillId="0" borderId="9" xfId="0" applyNumberFormat="1" applyFont="1" applyBorder="1" applyAlignment="1">
      <alignment horizontal="center" vertical="center" shrinkToFit="1"/>
    </xf>
    <xf numFmtId="0" fontId="2" fillId="0" borderId="9" xfId="0" applyFont="1" applyBorder="1" applyAlignment="1">
      <alignment horizontal="right" vertical="center" wrapText="1"/>
    </xf>
    <xf numFmtId="0" fontId="4" fillId="0" borderId="10" xfId="0" applyFont="1" applyBorder="1" applyAlignment="1">
      <alignment horizontal="left" vertical="top" wrapText="1"/>
    </xf>
    <xf numFmtId="1" fontId="2" fillId="0" borderId="10" xfId="0" applyNumberFormat="1" applyFont="1" applyBorder="1" applyAlignment="1">
      <alignment horizontal="center" vertical="center" shrinkToFit="1"/>
    </xf>
    <xf numFmtId="165" fontId="2" fillId="0" borderId="10" xfId="1" applyNumberFormat="1" applyFont="1" applyBorder="1" applyAlignment="1">
      <alignment horizontal="right" vertical="center" wrapText="1"/>
    </xf>
    <xf numFmtId="0" fontId="4" fillId="0" borderId="3" xfId="0" applyFont="1" applyBorder="1" applyAlignment="1">
      <alignment horizontal="center" vertical="center" wrapText="1"/>
    </xf>
    <xf numFmtId="1" fontId="2" fillId="0" borderId="3" xfId="0" applyNumberFormat="1" applyFont="1" applyBorder="1" applyAlignment="1">
      <alignment horizontal="center" vertical="center" shrinkToFit="1"/>
    </xf>
    <xf numFmtId="0" fontId="4" fillId="0" borderId="6" xfId="0" applyFont="1" applyBorder="1" applyAlignment="1">
      <alignment horizontal="left" vertical="top" wrapText="1"/>
    </xf>
    <xf numFmtId="0" fontId="4" fillId="0" borderId="9" xfId="0" applyFont="1" applyBorder="1" applyAlignment="1">
      <alignment horizontal="left" vertical="top" wrapText="1"/>
    </xf>
    <xf numFmtId="0" fontId="4" fillId="0" borderId="9" xfId="0" applyFont="1" applyBorder="1" applyAlignment="1">
      <alignment vertical="center" wrapText="1"/>
    </xf>
    <xf numFmtId="0" fontId="2" fillId="0" borderId="10" xfId="0" applyFont="1" applyBorder="1" applyAlignment="1">
      <alignment horizontal="left" vertical="top" wrapText="1"/>
    </xf>
    <xf numFmtId="0" fontId="4" fillId="0" borderId="10" xfId="0" applyFont="1" applyBorder="1" applyAlignment="1">
      <alignment horizontal="center" vertical="center" wrapText="1"/>
    </xf>
    <xf numFmtId="0" fontId="2" fillId="0" borderId="3" xfId="0" applyFont="1" applyBorder="1" applyAlignment="1">
      <alignment horizontal="left" vertical="top" wrapText="1"/>
    </xf>
    <xf numFmtId="0" fontId="2" fillId="0" borderId="9" xfId="0" applyFont="1" applyBorder="1" applyAlignment="1">
      <alignment horizontal="left" vertical="top" wrapText="1"/>
    </xf>
    <xf numFmtId="0" fontId="2" fillId="0" borderId="3" xfId="0" applyFont="1" applyBorder="1" applyAlignment="1">
      <alignment horizontal="center" vertical="center" wrapText="1"/>
    </xf>
    <xf numFmtId="0" fontId="2" fillId="0" borderId="3" xfId="0" applyFont="1" applyBorder="1" applyAlignment="1">
      <alignment horizontal="right" vertical="center" wrapText="1"/>
    </xf>
    <xf numFmtId="0" fontId="4" fillId="0" borderId="0" xfId="0" applyFont="1" applyAlignment="1">
      <alignment horizontal="center" vertical="top" wrapText="1"/>
    </xf>
    <xf numFmtId="0" fontId="2" fillId="0" borderId="0" xfId="0" applyFont="1" applyAlignment="1">
      <alignment horizontal="right" vertical="center"/>
    </xf>
    <xf numFmtId="0" fontId="3" fillId="0" borderId="3" xfId="0" applyFont="1" applyBorder="1" applyAlignment="1">
      <alignment horizontal="left" vertical="center" wrapText="1"/>
    </xf>
    <xf numFmtId="0" fontId="2" fillId="0" borderId="0" xfId="0" applyFont="1" applyAlignment="1">
      <alignment horizontal="left" vertical="center"/>
    </xf>
    <xf numFmtId="165" fontId="6" fillId="0" borderId="3" xfId="0" applyNumberFormat="1" applyFont="1" applyBorder="1" applyAlignment="1">
      <alignment horizontal="right" vertical="center" wrapText="1"/>
    </xf>
    <xf numFmtId="0" fontId="5" fillId="0" borderId="3" xfId="0" applyFont="1" applyBorder="1" applyAlignment="1">
      <alignment horizontal="right" vertical="center" wrapText="1"/>
    </xf>
    <xf numFmtId="0" fontId="5" fillId="0" borderId="0" xfId="0" applyFont="1" applyAlignment="1">
      <alignment horizontal="left" vertical="top"/>
    </xf>
    <xf numFmtId="0" fontId="5" fillId="0" borderId="0" xfId="0" applyFont="1" applyAlignment="1">
      <alignment horizontal="center" vertical="center" wrapText="1"/>
    </xf>
    <xf numFmtId="0" fontId="5" fillId="0" borderId="0" xfId="0" applyFont="1" applyAlignment="1">
      <alignment horizontal="right" vertical="center" wrapText="1"/>
    </xf>
    <xf numFmtId="0" fontId="8" fillId="0" borderId="0" xfId="0" applyFont="1" applyAlignment="1">
      <alignment horizontal="right" vertical="center" wrapText="1"/>
    </xf>
    <xf numFmtId="0" fontId="5" fillId="0" borderId="1" xfId="0" applyFont="1" applyBorder="1" applyAlignment="1">
      <alignment horizontal="right" vertical="center" wrapText="1"/>
    </xf>
    <xf numFmtId="0" fontId="7" fillId="0" borderId="3" xfId="0" applyFont="1" applyBorder="1" applyAlignment="1">
      <alignment horizontal="center" vertical="center" wrapText="1"/>
    </xf>
    <xf numFmtId="0" fontId="4" fillId="0" borderId="15" xfId="0" applyFont="1" applyBorder="1" applyAlignment="1">
      <alignment horizontal="left" vertical="top" wrapText="1"/>
    </xf>
    <xf numFmtId="0" fontId="4" fillId="0" borderId="15" xfId="0" applyFont="1" applyBorder="1" applyAlignment="1">
      <alignment horizontal="center" vertical="center" wrapText="1"/>
    </xf>
    <xf numFmtId="1" fontId="2" fillId="0" borderId="15" xfId="0" applyNumberFormat="1" applyFont="1" applyBorder="1" applyAlignment="1">
      <alignment horizontal="center" vertical="center" shrinkToFit="1"/>
    </xf>
    <xf numFmtId="165" fontId="2" fillId="0" borderId="15" xfId="1" applyNumberFormat="1" applyFont="1" applyBorder="1" applyAlignment="1">
      <alignment horizontal="right" vertical="center" wrapText="1"/>
    </xf>
    <xf numFmtId="0" fontId="4" fillId="0" borderId="15" xfId="0" applyFont="1" applyBorder="1" applyAlignment="1">
      <alignment vertical="center" wrapText="1"/>
    </xf>
    <xf numFmtId="0" fontId="2"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6" xfId="0" applyFont="1" applyBorder="1" applyAlignment="1">
      <alignment horizontal="center" vertical="center" wrapText="1"/>
    </xf>
    <xf numFmtId="1" fontId="2" fillId="0" borderId="16" xfId="0" applyNumberFormat="1" applyFont="1" applyBorder="1" applyAlignment="1">
      <alignment horizontal="center" vertical="center" shrinkToFit="1"/>
    </xf>
    <xf numFmtId="165" fontId="2" fillId="0" borderId="16" xfId="1" applyNumberFormat="1" applyFont="1" applyBorder="1" applyAlignment="1">
      <alignment horizontal="right" vertical="center" wrapText="1"/>
    </xf>
    <xf numFmtId="0" fontId="2" fillId="0" borderId="21" xfId="0" applyFont="1" applyBorder="1" applyAlignment="1">
      <alignment horizontal="left" vertical="top" wrapText="1"/>
    </xf>
    <xf numFmtId="0" fontId="4" fillId="0" borderId="21" xfId="0" applyFont="1" applyBorder="1" applyAlignment="1">
      <alignment horizontal="center" vertical="center" wrapText="1"/>
    </xf>
    <xf numFmtId="1" fontId="2" fillId="0" borderId="21" xfId="0" applyNumberFormat="1" applyFont="1" applyBorder="1" applyAlignment="1">
      <alignment horizontal="center" vertical="center" shrinkToFit="1"/>
    </xf>
    <xf numFmtId="165" fontId="2" fillId="0" borderId="19" xfId="1" applyNumberFormat="1" applyFont="1" applyBorder="1" applyAlignment="1">
      <alignment horizontal="right" vertical="center" wrapText="1"/>
    </xf>
    <xf numFmtId="0" fontId="4" fillId="0" borderId="16" xfId="0" applyFont="1" applyBorder="1" applyAlignment="1">
      <alignment vertical="center" wrapText="1"/>
    </xf>
    <xf numFmtId="0" fontId="2" fillId="0" borderId="16" xfId="0" applyFont="1" applyBorder="1" applyAlignment="1">
      <alignment horizontal="right" vertical="center" wrapText="1"/>
    </xf>
    <xf numFmtId="0" fontId="2" fillId="0" borderId="16" xfId="0" applyFont="1" applyBorder="1" applyAlignment="1">
      <alignment horizontal="left" vertical="top" wrapText="1"/>
    </xf>
    <xf numFmtId="0" fontId="3" fillId="0" borderId="14" xfId="0" applyFont="1" applyBorder="1" applyAlignment="1">
      <alignment horizontal="left" vertical="top" wrapText="1"/>
    </xf>
    <xf numFmtId="0" fontId="4" fillId="0" borderId="0" xfId="0" applyFont="1" applyAlignment="1">
      <alignment horizontal="left" vertical="top" wrapText="1"/>
    </xf>
    <xf numFmtId="0" fontId="8" fillId="0" borderId="1" xfId="0" applyFont="1" applyBorder="1" applyAlignment="1">
      <alignment horizontal="right" vertical="center" wrapText="1"/>
    </xf>
    <xf numFmtId="1" fontId="2" fillId="0" borderId="11" xfId="0" applyNumberFormat="1" applyFont="1" applyBorder="1" applyAlignment="1">
      <alignment horizontal="left" vertical="top" shrinkToFit="1"/>
    </xf>
    <xf numFmtId="1" fontId="2" fillId="0" borderId="0" xfId="0" applyNumberFormat="1" applyFont="1" applyAlignment="1">
      <alignment horizontal="left" vertical="top" shrinkToFit="1"/>
    </xf>
    <xf numFmtId="1" fontId="2" fillId="0" borderId="17" xfId="0" applyNumberFormat="1" applyFont="1" applyBorder="1" applyAlignment="1">
      <alignment horizontal="left" vertical="top" shrinkToFit="1"/>
    </xf>
    <xf numFmtId="1" fontId="2" fillId="0" borderId="18" xfId="0" applyNumberFormat="1" applyFont="1" applyBorder="1" applyAlignment="1">
      <alignment horizontal="left" vertical="top" shrinkToFit="1"/>
    </xf>
    <xf numFmtId="1" fontId="2" fillId="0" borderId="12" xfId="0" applyNumberFormat="1" applyFont="1" applyBorder="1" applyAlignment="1">
      <alignment horizontal="left" vertical="top" shrinkToFit="1"/>
    </xf>
    <xf numFmtId="0" fontId="2" fillId="0" borderId="11" xfId="0" applyFont="1" applyBorder="1" applyAlignment="1">
      <alignment horizontal="left" vertical="top" wrapText="1"/>
    </xf>
    <xf numFmtId="0" fontId="2" fillId="0" borderId="12" xfId="0" applyFont="1" applyBorder="1" applyAlignment="1">
      <alignment horizontal="left" vertical="top" wrapText="1"/>
    </xf>
    <xf numFmtId="1" fontId="2" fillId="0" borderId="20" xfId="0" applyNumberFormat="1" applyFont="1" applyBorder="1" applyAlignment="1">
      <alignment horizontal="left" vertical="top" shrinkToFit="1"/>
    </xf>
    <xf numFmtId="1" fontId="2" fillId="0" borderId="13" xfId="0" applyNumberFormat="1" applyFont="1" applyBorder="1" applyAlignment="1">
      <alignment horizontal="left" vertical="top" shrinkToFit="1"/>
    </xf>
    <xf numFmtId="1" fontId="2" fillId="0" borderId="2" xfId="0" applyNumberFormat="1" applyFont="1" applyBorder="1" applyAlignment="1">
      <alignment horizontal="left" vertical="top" shrinkToFi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164" fontId="2" fillId="0" borderId="11" xfId="0" applyNumberFormat="1" applyFont="1" applyBorder="1" applyAlignment="1">
      <alignment horizontal="right" vertical="top" indent="1" shrinkToFit="1"/>
    </xf>
    <xf numFmtId="164" fontId="2" fillId="0" borderId="0" xfId="0" applyNumberFormat="1" applyFont="1" applyAlignment="1">
      <alignment horizontal="right" vertical="top" indent="1" shrinkToFit="1"/>
    </xf>
    <xf numFmtId="0" fontId="4" fillId="0" borderId="11" xfId="0" applyFont="1" applyBorder="1" applyAlignment="1">
      <alignment horizontal="center" vertical="top" wrapText="1"/>
    </xf>
    <xf numFmtId="0" fontId="4" fillId="0" borderId="0" xfId="0" applyFont="1" applyAlignment="1">
      <alignment horizontal="center" vertical="top" wrapText="1"/>
    </xf>
    <xf numFmtId="0" fontId="4" fillId="0" borderId="17" xfId="0" applyFont="1" applyBorder="1" applyAlignment="1">
      <alignment horizontal="center" vertical="top" wrapText="1"/>
    </xf>
    <xf numFmtId="0" fontId="4" fillId="0" borderId="18" xfId="0" applyFont="1" applyBorder="1" applyAlignment="1">
      <alignment horizontal="center" vertical="top" wrapText="1"/>
    </xf>
    <xf numFmtId="164" fontId="2" fillId="0" borderId="12" xfId="0" applyNumberFormat="1" applyFont="1" applyBorder="1" applyAlignment="1">
      <alignment horizontal="right" vertical="top" indent="1" shrinkToFit="1"/>
    </xf>
    <xf numFmtId="2" fontId="2" fillId="0" borderId="17" xfId="0" applyNumberFormat="1" applyFont="1" applyBorder="1" applyAlignment="1">
      <alignment horizontal="right" vertical="top" indent="1" shrinkToFit="1"/>
    </xf>
    <xf numFmtId="2" fontId="2" fillId="0" borderId="18" xfId="0" applyNumberFormat="1" applyFont="1" applyBorder="1" applyAlignment="1">
      <alignment horizontal="right" vertical="top" indent="1" shrinkToFit="1"/>
    </xf>
    <xf numFmtId="1" fontId="2" fillId="0" borderId="11" xfId="0" applyNumberFormat="1" applyFont="1" applyBorder="1" applyAlignment="1">
      <alignment horizontal="left" vertical="top" indent="1" shrinkToFit="1"/>
    </xf>
    <xf numFmtId="1" fontId="2" fillId="0" borderId="12" xfId="0" applyNumberFormat="1" applyFont="1" applyBorder="1" applyAlignment="1">
      <alignment horizontal="left" vertical="top" indent="1" shrinkToFit="1"/>
    </xf>
    <xf numFmtId="164" fontId="2" fillId="0" borderId="11" xfId="0" applyNumberFormat="1" applyFont="1" applyBorder="1" applyAlignment="1">
      <alignment horizontal="right" vertical="top" indent="2" shrinkToFit="1"/>
    </xf>
    <xf numFmtId="164" fontId="2" fillId="0" borderId="0" xfId="0" applyNumberFormat="1" applyFont="1" applyAlignment="1">
      <alignment horizontal="right" vertical="top" indent="2" shrinkToFit="1"/>
    </xf>
    <xf numFmtId="1" fontId="2" fillId="0" borderId="17" xfId="0" applyNumberFormat="1" applyFont="1" applyBorder="1" applyAlignment="1">
      <alignment horizontal="left" vertical="top" indent="1" shrinkToFit="1"/>
    </xf>
    <xf numFmtId="1" fontId="2" fillId="0" borderId="18" xfId="0" applyNumberFormat="1" applyFont="1" applyBorder="1" applyAlignment="1">
      <alignment horizontal="left" vertical="top" indent="1" shrinkToFit="1"/>
    </xf>
    <xf numFmtId="2" fontId="2" fillId="0" borderId="11" xfId="0" applyNumberFormat="1" applyFont="1" applyBorder="1" applyAlignment="1">
      <alignment horizontal="right" vertical="top" indent="1" shrinkToFit="1"/>
    </xf>
    <xf numFmtId="2" fontId="2" fillId="0" borderId="0" xfId="0" applyNumberFormat="1" applyFont="1" applyAlignment="1">
      <alignment horizontal="right" vertical="top" indent="1" shrinkToFit="1"/>
    </xf>
    <xf numFmtId="164" fontId="2" fillId="0" borderId="11" xfId="0" applyNumberFormat="1" applyFont="1" applyBorder="1" applyAlignment="1">
      <alignment horizontal="left" vertical="top" indent="3" shrinkToFit="1"/>
    </xf>
    <xf numFmtId="164" fontId="2" fillId="0" borderId="0" xfId="0" applyNumberFormat="1" applyFont="1" applyAlignment="1">
      <alignment horizontal="left" vertical="top" indent="3" shrinkToFit="1"/>
    </xf>
    <xf numFmtId="164" fontId="2" fillId="0" borderId="17" xfId="0" applyNumberFormat="1" applyFont="1" applyBorder="1" applyAlignment="1">
      <alignment horizontal="left" vertical="top" indent="3" shrinkToFit="1"/>
    </xf>
    <xf numFmtId="164" fontId="2" fillId="0" borderId="18" xfId="0" applyNumberFormat="1" applyFont="1" applyBorder="1" applyAlignment="1">
      <alignment horizontal="left" vertical="top" indent="3" shrinkToFit="1"/>
    </xf>
    <xf numFmtId="164" fontId="2" fillId="0" borderId="12" xfId="0" applyNumberFormat="1" applyFont="1" applyBorder="1" applyAlignment="1">
      <alignment horizontal="left" vertical="top" indent="3" shrinkToFit="1"/>
    </xf>
    <xf numFmtId="164" fontId="2" fillId="0" borderId="11" xfId="0" applyNumberFormat="1" applyFont="1" applyBorder="1" applyAlignment="1">
      <alignment horizontal="left" vertical="center" indent="3" shrinkToFit="1"/>
    </xf>
    <xf numFmtId="164" fontId="2" fillId="0" borderId="0" xfId="0" applyNumberFormat="1" applyFont="1" applyAlignment="1">
      <alignment horizontal="left" vertical="center" indent="3" shrinkToFit="1"/>
    </xf>
    <xf numFmtId="164" fontId="2" fillId="0" borderId="12" xfId="0" applyNumberFormat="1" applyFont="1" applyBorder="1" applyAlignment="1">
      <alignment horizontal="right" vertical="top" indent="2" shrinkToFit="1"/>
    </xf>
    <xf numFmtId="0" fontId="7" fillId="0" borderId="0" xfId="0" applyFont="1" applyAlignment="1">
      <alignment horizontal="left" vertical="top" wrapText="1"/>
    </xf>
    <xf numFmtId="0" fontId="8" fillId="0" borderId="0" xfId="0" applyFont="1" applyAlignment="1">
      <alignment horizontal="lef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cellXfs>
  <cellStyles count="4">
    <cellStyle name="Comma" xfId="1" builtinId="3"/>
    <cellStyle name="Comma 2" xfId="3" xr:uid="{A8E69086-9BF9-4B24-A4B8-9CD789DAF399}"/>
    <cellStyle name="Normal" xfId="0" builtinId="0"/>
    <cellStyle name="Normal 2" xfId="2" xr:uid="{3B1823CA-1D17-422A-AB5B-FC86C78F1CB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4"/>
  <sheetViews>
    <sheetView tabSelected="1" topLeftCell="A85" zoomScaleNormal="100" workbookViewId="0">
      <selection activeCell="N89" sqref="N89"/>
    </sheetView>
  </sheetViews>
  <sheetFormatPr defaultRowHeight="15" x14ac:dyDescent="0.2"/>
  <cols>
    <col min="1" max="1" width="4.83203125" style="2" customWidth="1"/>
    <col min="2" max="2" width="7.33203125" style="2" customWidth="1"/>
    <col min="3" max="3" width="56.5" style="2" customWidth="1"/>
    <col min="4" max="4" width="6.1640625" style="1" customWidth="1"/>
    <col min="5" max="5" width="7.5" style="1" customWidth="1"/>
    <col min="6" max="6" width="11.6640625" style="27" customWidth="1"/>
    <col min="7" max="7" width="15.6640625" style="27" customWidth="1"/>
    <col min="8" max="8" width="12.5" style="27" customWidth="1"/>
    <col min="9" max="9" width="14.6640625" style="27" customWidth="1"/>
    <col min="10" max="10" width="16.5" style="27" customWidth="1"/>
    <col min="11" max="16384" width="9.33203125" style="2"/>
  </cols>
  <sheetData>
    <row r="1" spans="1:10" s="32" customFormat="1" ht="14.25" customHeight="1" x14ac:dyDescent="0.2">
      <c r="A1" s="95" t="s">
        <v>0</v>
      </c>
      <c r="B1" s="95"/>
      <c r="C1" s="95"/>
      <c r="D1" s="95"/>
      <c r="E1" s="95"/>
      <c r="F1" s="95"/>
      <c r="G1" s="95"/>
      <c r="H1" s="95"/>
      <c r="I1" s="95"/>
      <c r="J1" s="95"/>
    </row>
    <row r="2" spans="1:10" s="32" customFormat="1" ht="17.850000000000001" customHeight="1" x14ac:dyDescent="0.2">
      <c r="A2" s="96" t="s">
        <v>1</v>
      </c>
      <c r="B2" s="96"/>
      <c r="C2" s="96"/>
      <c r="D2" s="96"/>
      <c r="E2" s="96"/>
      <c r="F2" s="96"/>
      <c r="G2" s="96"/>
      <c r="H2" s="96"/>
      <c r="I2" s="96"/>
      <c r="J2" s="96"/>
    </row>
    <row r="3" spans="1:10" s="32" customFormat="1" ht="17.45" customHeight="1" x14ac:dyDescent="0.2">
      <c r="A3" s="95" t="s">
        <v>2</v>
      </c>
      <c r="B3" s="95"/>
      <c r="C3" s="95"/>
      <c r="D3" s="33"/>
      <c r="E3" s="33"/>
      <c r="F3" s="34"/>
      <c r="G3" s="34"/>
      <c r="H3" s="34"/>
      <c r="I3" s="34"/>
      <c r="J3" s="35" t="s">
        <v>3</v>
      </c>
    </row>
    <row r="4" spans="1:10" s="32" customFormat="1" ht="23.85" customHeight="1" x14ac:dyDescent="0.2">
      <c r="A4" s="96" t="s">
        <v>4</v>
      </c>
      <c r="B4" s="96"/>
      <c r="C4" s="96"/>
      <c r="D4" s="33"/>
      <c r="E4" s="33"/>
      <c r="F4" s="36"/>
      <c r="G4" s="36"/>
      <c r="H4" s="36"/>
      <c r="I4" s="57" t="s">
        <v>5</v>
      </c>
      <c r="J4" s="57"/>
    </row>
    <row r="5" spans="1:10" s="1" customFormat="1" ht="22.5" customHeight="1" x14ac:dyDescent="0.2">
      <c r="A5" s="97"/>
      <c r="B5" s="97"/>
      <c r="C5" s="97"/>
      <c r="D5" s="97"/>
      <c r="E5" s="98"/>
      <c r="F5" s="99" t="s">
        <v>6</v>
      </c>
      <c r="G5" s="100"/>
      <c r="H5" s="99" t="s">
        <v>7</v>
      </c>
      <c r="I5" s="100"/>
      <c r="J5" s="37" t="s">
        <v>8</v>
      </c>
    </row>
    <row r="6" spans="1:10" s="1" customFormat="1" ht="26.25" customHeight="1" x14ac:dyDescent="0.2">
      <c r="A6" s="99" t="s">
        <v>9</v>
      </c>
      <c r="B6" s="100"/>
      <c r="C6" s="37" t="s">
        <v>10</v>
      </c>
      <c r="D6" s="37" t="s">
        <v>11</v>
      </c>
      <c r="E6" s="37" t="s">
        <v>12</v>
      </c>
      <c r="F6" s="37" t="s">
        <v>13</v>
      </c>
      <c r="G6" s="37" t="s">
        <v>14</v>
      </c>
      <c r="H6" s="37" t="s">
        <v>13</v>
      </c>
      <c r="I6" s="37" t="s">
        <v>14</v>
      </c>
      <c r="J6" s="37" t="s">
        <v>14</v>
      </c>
    </row>
    <row r="7" spans="1:10" ht="51.75" customHeight="1" x14ac:dyDescent="0.2">
      <c r="A7" s="101"/>
      <c r="B7" s="102"/>
      <c r="C7" s="4" t="s">
        <v>15</v>
      </c>
      <c r="D7" s="5"/>
      <c r="E7" s="6"/>
      <c r="F7" s="7"/>
      <c r="G7" s="7"/>
      <c r="H7" s="7"/>
      <c r="I7" s="7"/>
      <c r="J7" s="7"/>
    </row>
    <row r="8" spans="1:10" ht="200.25" customHeight="1" x14ac:dyDescent="0.2">
      <c r="A8" s="79">
        <v>1</v>
      </c>
      <c r="B8" s="80"/>
      <c r="C8" s="17" t="s">
        <v>81</v>
      </c>
      <c r="D8" s="9"/>
      <c r="E8" s="10"/>
      <c r="F8" s="11"/>
      <c r="G8" s="11"/>
      <c r="H8" s="11"/>
      <c r="I8" s="11"/>
      <c r="J8" s="11"/>
    </row>
    <row r="9" spans="1:10" ht="14.45" customHeight="1" x14ac:dyDescent="0.2">
      <c r="A9" s="81"/>
      <c r="B9" s="82"/>
      <c r="C9" s="38" t="s">
        <v>16</v>
      </c>
      <c r="D9" s="39" t="s">
        <v>17</v>
      </c>
      <c r="E9" s="40">
        <v>2</v>
      </c>
      <c r="F9" s="41">
        <v>50000</v>
      </c>
      <c r="G9" s="41">
        <f>F9*E9</f>
        <v>100000</v>
      </c>
      <c r="H9" s="41">
        <v>60000</v>
      </c>
      <c r="I9" s="41">
        <f>H9*E9</f>
        <v>120000</v>
      </c>
      <c r="J9" s="41">
        <f>I9+G9</f>
        <v>220000</v>
      </c>
    </row>
    <row r="10" spans="1:10" ht="17.850000000000001" customHeight="1" x14ac:dyDescent="0.2">
      <c r="A10" s="81">
        <v>1.2</v>
      </c>
      <c r="B10" s="82"/>
      <c r="C10" s="38" t="s">
        <v>18</v>
      </c>
      <c r="D10" s="39" t="s">
        <v>19</v>
      </c>
      <c r="E10" s="40">
        <v>1</v>
      </c>
      <c r="F10" s="41">
        <v>8000</v>
      </c>
      <c r="G10" s="41">
        <f>F10*E10</f>
        <v>8000</v>
      </c>
      <c r="H10" s="41">
        <v>5000</v>
      </c>
      <c r="I10" s="41">
        <f>H10*E10</f>
        <v>5000</v>
      </c>
      <c r="J10" s="41">
        <f>I10+G10</f>
        <v>13000</v>
      </c>
    </row>
    <row r="11" spans="1:10" ht="47.45" customHeight="1" x14ac:dyDescent="0.2">
      <c r="A11" s="79">
        <v>2</v>
      </c>
      <c r="B11" s="80"/>
      <c r="C11" s="18" t="s">
        <v>20</v>
      </c>
      <c r="D11" s="19"/>
      <c r="E11" s="10"/>
      <c r="F11" s="11"/>
      <c r="G11" s="11"/>
      <c r="H11" s="11"/>
      <c r="I11" s="11"/>
      <c r="J11" s="11"/>
    </row>
    <row r="12" spans="1:10" ht="19.350000000000001" customHeight="1" x14ac:dyDescent="0.2">
      <c r="A12" s="81">
        <v>2.1</v>
      </c>
      <c r="B12" s="94"/>
      <c r="C12" s="18" t="s">
        <v>21</v>
      </c>
      <c r="D12" s="19"/>
      <c r="E12" s="10"/>
      <c r="F12" s="11"/>
      <c r="G12" s="11"/>
      <c r="H12" s="11"/>
      <c r="I12" s="11"/>
      <c r="J12" s="11"/>
    </row>
    <row r="13" spans="1:10" ht="18" customHeight="1" x14ac:dyDescent="0.2">
      <c r="A13" s="72" t="s">
        <v>22</v>
      </c>
      <c r="B13" s="73"/>
      <c r="C13" s="38" t="s">
        <v>23</v>
      </c>
      <c r="D13" s="42" t="s">
        <v>17</v>
      </c>
      <c r="E13" s="40">
        <v>4</v>
      </c>
      <c r="F13" s="41">
        <v>8250</v>
      </c>
      <c r="G13" s="41">
        <f>F13*E13</f>
        <v>33000</v>
      </c>
      <c r="H13" s="41">
        <v>1000</v>
      </c>
      <c r="I13" s="41">
        <f>H13*E13</f>
        <v>4000</v>
      </c>
      <c r="J13" s="41">
        <f>I13+G13</f>
        <v>37000</v>
      </c>
    </row>
    <row r="14" spans="1:10" ht="17.850000000000001" customHeight="1" x14ac:dyDescent="0.2">
      <c r="A14" s="74" t="s">
        <v>24</v>
      </c>
      <c r="B14" s="75"/>
      <c r="C14" s="38" t="s">
        <v>25</v>
      </c>
      <c r="D14" s="39" t="s">
        <v>17</v>
      </c>
      <c r="E14" s="40">
        <v>8</v>
      </c>
      <c r="F14" s="41">
        <v>17500</v>
      </c>
      <c r="G14" s="41">
        <f>F14*E14</f>
        <v>140000</v>
      </c>
      <c r="H14" s="41">
        <v>2000</v>
      </c>
      <c r="I14" s="41">
        <f>H14*E14</f>
        <v>16000</v>
      </c>
      <c r="J14" s="41">
        <f>I14+G14</f>
        <v>156000</v>
      </c>
    </row>
    <row r="15" spans="1:10" ht="17.850000000000001" customHeight="1" x14ac:dyDescent="0.2">
      <c r="A15" s="81">
        <v>2.2000000000000002</v>
      </c>
      <c r="B15" s="82"/>
      <c r="C15" s="44" t="s">
        <v>26</v>
      </c>
      <c r="D15" s="52"/>
      <c r="E15" s="46"/>
      <c r="F15" s="53"/>
      <c r="G15" s="53"/>
      <c r="H15" s="53"/>
      <c r="I15" s="53"/>
      <c r="J15" s="53"/>
    </row>
    <row r="16" spans="1:10" ht="18" customHeight="1" x14ac:dyDescent="0.2">
      <c r="A16" s="72" t="s">
        <v>22</v>
      </c>
      <c r="B16" s="73"/>
      <c r="C16" s="38" t="s">
        <v>23</v>
      </c>
      <c r="D16" s="42" t="s">
        <v>19</v>
      </c>
      <c r="E16" s="40">
        <v>1</v>
      </c>
      <c r="F16" s="41">
        <v>7500</v>
      </c>
      <c r="G16" s="41">
        <f>F16*E16</f>
        <v>7500</v>
      </c>
      <c r="H16" s="41">
        <v>1000</v>
      </c>
      <c r="I16" s="41">
        <f>H16*E16</f>
        <v>1000</v>
      </c>
      <c r="J16" s="41">
        <f>I16+G16</f>
        <v>8500</v>
      </c>
    </row>
    <row r="17" spans="1:10" ht="17.850000000000001" customHeight="1" x14ac:dyDescent="0.2">
      <c r="A17" s="72" t="s">
        <v>24</v>
      </c>
      <c r="B17" s="73"/>
      <c r="C17" s="38" t="s">
        <v>25</v>
      </c>
      <c r="D17" s="39" t="s">
        <v>17</v>
      </c>
      <c r="E17" s="40">
        <v>2</v>
      </c>
      <c r="F17" s="41">
        <v>17500</v>
      </c>
      <c r="G17" s="41">
        <f>F17*E17</f>
        <v>35000</v>
      </c>
      <c r="H17" s="41">
        <v>2000</v>
      </c>
      <c r="I17" s="41">
        <f>H17*E17</f>
        <v>4000</v>
      </c>
      <c r="J17" s="41">
        <f>I17+G17</f>
        <v>39000</v>
      </c>
    </row>
    <row r="18" spans="1:10" ht="15.6" customHeight="1" x14ac:dyDescent="0.2">
      <c r="A18" s="81">
        <v>2.2999999999999998</v>
      </c>
      <c r="B18" s="94"/>
      <c r="C18" s="18" t="s">
        <v>27</v>
      </c>
      <c r="D18" s="19"/>
      <c r="E18" s="10"/>
      <c r="F18" s="11"/>
      <c r="G18" s="11"/>
      <c r="H18" s="11"/>
      <c r="I18" s="11"/>
      <c r="J18" s="11"/>
    </row>
    <row r="19" spans="1:10" ht="17.100000000000001" customHeight="1" x14ac:dyDescent="0.2">
      <c r="A19" s="72" t="s">
        <v>22</v>
      </c>
      <c r="B19" s="73"/>
      <c r="C19" s="38" t="s">
        <v>23</v>
      </c>
      <c r="D19" s="42" t="s">
        <v>19</v>
      </c>
      <c r="E19" s="40">
        <v>1</v>
      </c>
      <c r="F19" s="41">
        <v>13500</v>
      </c>
      <c r="G19" s="41">
        <f t="shared" ref="G19:G21" si="0">F19*E19</f>
        <v>13500</v>
      </c>
      <c r="H19" s="41">
        <v>1000</v>
      </c>
      <c r="I19" s="41">
        <f t="shared" ref="I19:I21" si="1">H19*E19</f>
        <v>1000</v>
      </c>
      <c r="J19" s="41">
        <f t="shared" ref="J19:J21" si="2">I19+G19</f>
        <v>14500</v>
      </c>
    </row>
    <row r="20" spans="1:10" ht="17.850000000000001" customHeight="1" x14ac:dyDescent="0.2">
      <c r="A20" s="72" t="s">
        <v>24</v>
      </c>
      <c r="B20" s="73"/>
      <c r="C20" s="38" t="s">
        <v>25</v>
      </c>
      <c r="D20" s="39" t="s">
        <v>17</v>
      </c>
      <c r="E20" s="40">
        <v>2</v>
      </c>
      <c r="F20" s="41">
        <v>27500</v>
      </c>
      <c r="G20" s="41">
        <f t="shared" si="0"/>
        <v>55000</v>
      </c>
      <c r="H20" s="41">
        <v>2000</v>
      </c>
      <c r="I20" s="41">
        <f t="shared" si="1"/>
        <v>4000</v>
      </c>
      <c r="J20" s="41">
        <f t="shared" si="2"/>
        <v>59000</v>
      </c>
    </row>
    <row r="21" spans="1:10" ht="50.25" customHeight="1" x14ac:dyDescent="0.2">
      <c r="A21" s="87">
        <v>2.4</v>
      </c>
      <c r="B21" s="91"/>
      <c r="C21" s="20" t="s">
        <v>82</v>
      </c>
      <c r="D21" s="21" t="s">
        <v>17</v>
      </c>
      <c r="E21" s="13">
        <v>6</v>
      </c>
      <c r="F21" s="14">
        <v>7200</v>
      </c>
      <c r="G21" s="14">
        <f t="shared" si="0"/>
        <v>43200</v>
      </c>
      <c r="H21" s="14">
        <v>500</v>
      </c>
      <c r="I21" s="14">
        <f t="shared" si="1"/>
        <v>3000</v>
      </c>
      <c r="J21" s="14">
        <f t="shared" si="2"/>
        <v>46200</v>
      </c>
    </row>
    <row r="22" spans="1:10" ht="35.25" customHeight="1" x14ac:dyDescent="0.2">
      <c r="A22" s="87">
        <v>2.5</v>
      </c>
      <c r="B22" s="91"/>
      <c r="C22" s="22" t="s">
        <v>83</v>
      </c>
      <c r="D22" s="15" t="s">
        <v>17</v>
      </c>
      <c r="E22" s="16">
        <v>6</v>
      </c>
      <c r="F22" s="14">
        <v>9800</v>
      </c>
      <c r="G22" s="14">
        <f>F22*E22</f>
        <v>58800</v>
      </c>
      <c r="H22" s="14">
        <v>1000</v>
      </c>
      <c r="I22" s="14">
        <f>H22*E22</f>
        <v>6000</v>
      </c>
      <c r="J22" s="14">
        <f>I22+G22</f>
        <v>64800</v>
      </c>
    </row>
    <row r="23" spans="1:10" ht="30" x14ac:dyDescent="0.2">
      <c r="A23" s="87">
        <v>2.6</v>
      </c>
      <c r="B23" s="91"/>
      <c r="C23" s="17" t="s">
        <v>28</v>
      </c>
      <c r="D23" s="5"/>
      <c r="E23" s="6"/>
      <c r="F23" s="7"/>
      <c r="G23" s="7"/>
      <c r="H23" s="7"/>
      <c r="I23" s="7"/>
      <c r="J23" s="7"/>
    </row>
    <row r="24" spans="1:10" x14ac:dyDescent="0.2">
      <c r="A24" s="72" t="s">
        <v>22</v>
      </c>
      <c r="B24" s="73"/>
      <c r="C24" s="38" t="s">
        <v>23</v>
      </c>
      <c r="D24" s="39" t="s">
        <v>19</v>
      </c>
      <c r="E24" s="40">
        <v>1</v>
      </c>
      <c r="F24" s="41">
        <v>168000</v>
      </c>
      <c r="G24" s="41">
        <f t="shared" ref="G24:G25" si="3">F24*E24</f>
        <v>168000</v>
      </c>
      <c r="H24" s="41">
        <v>2000</v>
      </c>
      <c r="I24" s="41">
        <f t="shared" ref="I24:I25" si="4">H24*E24</f>
        <v>2000</v>
      </c>
      <c r="J24" s="41">
        <f t="shared" ref="J24:J25" si="5">I24+G24</f>
        <v>170000</v>
      </c>
    </row>
    <row r="25" spans="1:10" x14ac:dyDescent="0.2">
      <c r="A25" s="72" t="s">
        <v>24</v>
      </c>
      <c r="B25" s="73"/>
      <c r="C25" s="38" t="s">
        <v>29</v>
      </c>
      <c r="D25" s="39" t="s">
        <v>17</v>
      </c>
      <c r="E25" s="40">
        <v>2</v>
      </c>
      <c r="F25" s="41">
        <v>206000</v>
      </c>
      <c r="G25" s="41">
        <f t="shared" si="3"/>
        <v>412000</v>
      </c>
      <c r="H25" s="41">
        <v>2000</v>
      </c>
      <c r="I25" s="41">
        <f t="shared" si="4"/>
        <v>4000</v>
      </c>
      <c r="J25" s="41">
        <f t="shared" si="5"/>
        <v>416000</v>
      </c>
    </row>
    <row r="26" spans="1:10" ht="45" x14ac:dyDescent="0.2">
      <c r="A26" s="89">
        <v>2.7</v>
      </c>
      <c r="B26" s="90"/>
      <c r="C26" s="43" t="s">
        <v>84</v>
      </c>
      <c r="D26" s="39" t="s">
        <v>17</v>
      </c>
      <c r="E26" s="40">
        <v>3</v>
      </c>
      <c r="F26" s="41">
        <v>85000</v>
      </c>
      <c r="G26" s="41">
        <f>F26*E26</f>
        <v>255000</v>
      </c>
      <c r="H26" s="41">
        <v>5000</v>
      </c>
      <c r="I26" s="41">
        <f>H26*E26</f>
        <v>15000</v>
      </c>
      <c r="J26" s="41">
        <f>I26+G26</f>
        <v>270000</v>
      </c>
    </row>
    <row r="27" spans="1:10" ht="60" x14ac:dyDescent="0.2">
      <c r="A27" s="92">
        <v>2.8</v>
      </c>
      <c r="B27" s="93"/>
      <c r="C27" s="54" t="s">
        <v>85</v>
      </c>
      <c r="D27" s="45" t="s">
        <v>17</v>
      </c>
      <c r="E27" s="46">
        <v>2</v>
      </c>
      <c r="F27" s="47">
        <v>235000</v>
      </c>
      <c r="G27" s="47">
        <f>F27*E27</f>
        <v>470000</v>
      </c>
      <c r="H27" s="47">
        <v>5000</v>
      </c>
      <c r="I27" s="47">
        <f>H27*E27</f>
        <v>10000</v>
      </c>
      <c r="J27" s="47">
        <f>I27+G27</f>
        <v>480000</v>
      </c>
    </row>
    <row r="28" spans="1:10" ht="45" x14ac:dyDescent="0.2">
      <c r="A28" s="87">
        <v>2.9</v>
      </c>
      <c r="B28" s="88"/>
      <c r="C28" s="43" t="s">
        <v>86</v>
      </c>
      <c r="D28" s="39" t="s">
        <v>30</v>
      </c>
      <c r="E28" s="40">
        <v>3</v>
      </c>
      <c r="F28" s="41">
        <v>10000</v>
      </c>
      <c r="G28" s="41">
        <f>F28*E28</f>
        <v>30000</v>
      </c>
      <c r="H28" s="41">
        <v>8000</v>
      </c>
      <c r="I28" s="41">
        <f>H28*E28</f>
        <v>24000</v>
      </c>
      <c r="J28" s="41">
        <f>I28+G28</f>
        <v>54000</v>
      </c>
    </row>
    <row r="29" spans="1:10" ht="150" x14ac:dyDescent="0.2">
      <c r="A29" s="79">
        <v>3</v>
      </c>
      <c r="B29" s="80"/>
      <c r="C29" s="23" t="s">
        <v>87</v>
      </c>
      <c r="D29" s="9"/>
      <c r="E29" s="10"/>
      <c r="F29" s="11"/>
      <c r="G29" s="11"/>
      <c r="H29" s="11"/>
      <c r="I29" s="11"/>
      <c r="J29" s="11"/>
    </row>
    <row r="30" spans="1:10" x14ac:dyDescent="0.2">
      <c r="A30" s="87">
        <v>3.1</v>
      </c>
      <c r="B30" s="88"/>
      <c r="C30" s="38" t="s">
        <v>23</v>
      </c>
      <c r="D30" s="39" t="s">
        <v>31</v>
      </c>
      <c r="E30" s="40">
        <v>5</v>
      </c>
      <c r="F30" s="41">
        <v>3000</v>
      </c>
      <c r="G30" s="41">
        <f t="shared" ref="G30:G34" si="6">F30*E30</f>
        <v>15000</v>
      </c>
      <c r="H30" s="41">
        <v>600</v>
      </c>
      <c r="I30" s="41">
        <f t="shared" ref="I30:I34" si="7">H30*E30</f>
        <v>3000</v>
      </c>
      <c r="J30" s="41">
        <f t="shared" ref="J30:J34" si="8">I30+G30</f>
        <v>18000</v>
      </c>
    </row>
    <row r="31" spans="1:10" x14ac:dyDescent="0.2">
      <c r="A31" s="87">
        <v>3.2</v>
      </c>
      <c r="B31" s="88"/>
      <c r="C31" s="38" t="s">
        <v>32</v>
      </c>
      <c r="D31" s="39" t="s">
        <v>31</v>
      </c>
      <c r="E31" s="40">
        <v>1</v>
      </c>
      <c r="F31" s="41">
        <v>4200</v>
      </c>
      <c r="G31" s="41">
        <f t="shared" si="6"/>
        <v>4200</v>
      </c>
      <c r="H31" s="41">
        <v>700</v>
      </c>
      <c r="I31" s="41">
        <f t="shared" si="7"/>
        <v>700</v>
      </c>
      <c r="J31" s="41">
        <f t="shared" si="8"/>
        <v>4900</v>
      </c>
    </row>
    <row r="32" spans="1:10" x14ac:dyDescent="0.2">
      <c r="A32" s="87">
        <v>3.3</v>
      </c>
      <c r="B32" s="88"/>
      <c r="C32" s="38" t="s">
        <v>29</v>
      </c>
      <c r="D32" s="39" t="s">
        <v>31</v>
      </c>
      <c r="E32" s="40">
        <v>1</v>
      </c>
      <c r="F32" s="41">
        <v>4700</v>
      </c>
      <c r="G32" s="41">
        <f t="shared" si="6"/>
        <v>4700</v>
      </c>
      <c r="H32" s="41">
        <v>800</v>
      </c>
      <c r="I32" s="41">
        <f t="shared" si="7"/>
        <v>800</v>
      </c>
      <c r="J32" s="41">
        <f t="shared" si="8"/>
        <v>5500</v>
      </c>
    </row>
    <row r="33" spans="1:10" x14ac:dyDescent="0.2">
      <c r="A33" s="87">
        <v>3.4</v>
      </c>
      <c r="B33" s="88"/>
      <c r="C33" s="38" t="s">
        <v>25</v>
      </c>
      <c r="D33" s="39" t="s">
        <v>31</v>
      </c>
      <c r="E33" s="40">
        <v>70</v>
      </c>
      <c r="F33" s="41">
        <v>6200</v>
      </c>
      <c r="G33" s="41">
        <f t="shared" si="6"/>
        <v>434000</v>
      </c>
      <c r="H33" s="41">
        <v>1000</v>
      </c>
      <c r="I33" s="41">
        <f t="shared" si="7"/>
        <v>70000</v>
      </c>
      <c r="J33" s="41">
        <f t="shared" si="8"/>
        <v>504000</v>
      </c>
    </row>
    <row r="34" spans="1:10" x14ac:dyDescent="0.2">
      <c r="A34" s="89">
        <v>3.5</v>
      </c>
      <c r="B34" s="90"/>
      <c r="C34" s="38" t="s">
        <v>33</v>
      </c>
      <c r="D34" s="39" t="s">
        <v>31</v>
      </c>
      <c r="E34" s="40">
        <v>15</v>
      </c>
      <c r="F34" s="41">
        <v>8950</v>
      </c>
      <c r="G34" s="41">
        <f t="shared" si="6"/>
        <v>134250</v>
      </c>
      <c r="H34" s="41">
        <v>1200</v>
      </c>
      <c r="I34" s="41">
        <f t="shared" si="7"/>
        <v>18000</v>
      </c>
      <c r="J34" s="41">
        <f t="shared" si="8"/>
        <v>152250</v>
      </c>
    </row>
    <row r="35" spans="1:10" ht="105" x14ac:dyDescent="0.2">
      <c r="A35" s="79">
        <v>4</v>
      </c>
      <c r="B35" s="80"/>
      <c r="C35" s="18" t="s">
        <v>34</v>
      </c>
      <c r="D35" s="9"/>
      <c r="E35" s="10"/>
      <c r="F35" s="11"/>
      <c r="G35" s="11"/>
      <c r="H35" s="11"/>
      <c r="I35" s="11"/>
      <c r="J35" s="11"/>
    </row>
    <row r="36" spans="1:10" x14ac:dyDescent="0.2">
      <c r="A36" s="87">
        <v>4.0999999999999996</v>
      </c>
      <c r="B36" s="88"/>
      <c r="C36" s="38" t="s">
        <v>23</v>
      </c>
      <c r="D36" s="39" t="s">
        <v>31</v>
      </c>
      <c r="E36" s="40">
        <v>5</v>
      </c>
      <c r="F36" s="41">
        <v>2550</v>
      </c>
      <c r="G36" s="41">
        <f t="shared" ref="G36:G40" si="9">F36*E36</f>
        <v>12750</v>
      </c>
      <c r="H36" s="41">
        <v>600</v>
      </c>
      <c r="I36" s="41">
        <f t="shared" ref="I36:I40" si="10">H36*E36</f>
        <v>3000</v>
      </c>
      <c r="J36" s="41">
        <f t="shared" ref="J36:J40" si="11">I36+G36</f>
        <v>15750</v>
      </c>
    </row>
    <row r="37" spans="1:10" x14ac:dyDescent="0.2">
      <c r="A37" s="87">
        <v>4.2</v>
      </c>
      <c r="B37" s="88"/>
      <c r="C37" s="38" t="s">
        <v>32</v>
      </c>
      <c r="D37" s="39" t="s">
        <v>31</v>
      </c>
      <c r="E37" s="40">
        <v>1</v>
      </c>
      <c r="F37" s="41">
        <v>2750</v>
      </c>
      <c r="G37" s="41">
        <f t="shared" si="9"/>
        <v>2750</v>
      </c>
      <c r="H37" s="41">
        <v>700</v>
      </c>
      <c r="I37" s="41">
        <f t="shared" si="10"/>
        <v>700</v>
      </c>
      <c r="J37" s="41">
        <f t="shared" si="11"/>
        <v>3450</v>
      </c>
    </row>
    <row r="38" spans="1:10" x14ac:dyDescent="0.2">
      <c r="A38" s="87">
        <v>4.3</v>
      </c>
      <c r="B38" s="88"/>
      <c r="C38" s="38" t="s">
        <v>29</v>
      </c>
      <c r="D38" s="39" t="s">
        <v>31</v>
      </c>
      <c r="E38" s="40">
        <v>1</v>
      </c>
      <c r="F38" s="41">
        <v>2900</v>
      </c>
      <c r="G38" s="41">
        <f t="shared" si="9"/>
        <v>2900</v>
      </c>
      <c r="H38" s="41">
        <v>800</v>
      </c>
      <c r="I38" s="41">
        <f t="shared" si="10"/>
        <v>800</v>
      </c>
      <c r="J38" s="41">
        <f t="shared" si="11"/>
        <v>3700</v>
      </c>
    </row>
    <row r="39" spans="1:10" x14ac:dyDescent="0.2">
      <c r="A39" s="87">
        <v>4.4000000000000004</v>
      </c>
      <c r="B39" s="88"/>
      <c r="C39" s="38" t="s">
        <v>25</v>
      </c>
      <c r="D39" s="39" t="s">
        <v>31</v>
      </c>
      <c r="E39" s="40">
        <v>70</v>
      </c>
      <c r="F39" s="41">
        <v>3650</v>
      </c>
      <c r="G39" s="41">
        <f t="shared" si="9"/>
        <v>255500</v>
      </c>
      <c r="H39" s="41">
        <v>1000</v>
      </c>
      <c r="I39" s="41">
        <f t="shared" si="10"/>
        <v>70000</v>
      </c>
      <c r="J39" s="41">
        <f t="shared" si="11"/>
        <v>325500</v>
      </c>
    </row>
    <row r="40" spans="1:10" x14ac:dyDescent="0.2">
      <c r="A40" s="87">
        <v>4.5</v>
      </c>
      <c r="B40" s="88"/>
      <c r="C40" s="38" t="s">
        <v>35</v>
      </c>
      <c r="D40" s="39" t="s">
        <v>31</v>
      </c>
      <c r="E40" s="40">
        <v>15</v>
      </c>
      <c r="F40" s="41">
        <v>4550</v>
      </c>
      <c r="G40" s="41">
        <f t="shared" si="9"/>
        <v>68250</v>
      </c>
      <c r="H40" s="41">
        <v>1200</v>
      </c>
      <c r="I40" s="41">
        <f t="shared" si="10"/>
        <v>18000</v>
      </c>
      <c r="J40" s="41">
        <f t="shared" si="11"/>
        <v>86250</v>
      </c>
    </row>
    <row r="41" spans="1:10" ht="105" x14ac:dyDescent="0.2">
      <c r="A41" s="79">
        <v>5</v>
      </c>
      <c r="B41" s="80"/>
      <c r="C41" s="18" t="s">
        <v>36</v>
      </c>
      <c r="D41" s="9"/>
      <c r="E41" s="10"/>
      <c r="F41" s="11"/>
      <c r="G41" s="11"/>
      <c r="H41" s="11"/>
      <c r="I41" s="11"/>
      <c r="J41" s="11"/>
    </row>
    <row r="42" spans="1:10" x14ac:dyDescent="0.2">
      <c r="A42" s="87">
        <v>5.0999999999999996</v>
      </c>
      <c r="B42" s="88"/>
      <c r="C42" s="38" t="s">
        <v>23</v>
      </c>
      <c r="D42" s="39" t="s">
        <v>31</v>
      </c>
      <c r="E42" s="40">
        <v>10</v>
      </c>
      <c r="F42" s="41">
        <v>1650</v>
      </c>
      <c r="G42" s="41">
        <f t="shared" ref="G42:G43" si="12">F42*E42</f>
        <v>16500</v>
      </c>
      <c r="H42" s="41">
        <v>300</v>
      </c>
      <c r="I42" s="41">
        <f t="shared" ref="I42:I43" si="13">H42*E42</f>
        <v>3000</v>
      </c>
      <c r="J42" s="41">
        <f t="shared" ref="J42:J43" si="14">I42+G42</f>
        <v>19500</v>
      </c>
    </row>
    <row r="43" spans="1:10" x14ac:dyDescent="0.2">
      <c r="A43" s="89">
        <v>5.2</v>
      </c>
      <c r="B43" s="90"/>
      <c r="C43" s="38" t="s">
        <v>32</v>
      </c>
      <c r="D43" s="39" t="s">
        <v>31</v>
      </c>
      <c r="E43" s="40">
        <v>20</v>
      </c>
      <c r="F43" s="41">
        <v>2400</v>
      </c>
      <c r="G43" s="41">
        <f t="shared" si="12"/>
        <v>48000</v>
      </c>
      <c r="H43" s="41">
        <v>400</v>
      </c>
      <c r="I43" s="41">
        <f t="shared" si="13"/>
        <v>8000</v>
      </c>
      <c r="J43" s="41">
        <f t="shared" si="14"/>
        <v>56000</v>
      </c>
    </row>
    <row r="44" spans="1:10" ht="75" x14ac:dyDescent="0.2">
      <c r="A44" s="79">
        <v>6</v>
      </c>
      <c r="B44" s="80"/>
      <c r="C44" s="18" t="s">
        <v>37</v>
      </c>
      <c r="D44" s="9"/>
      <c r="E44" s="10"/>
      <c r="F44" s="11"/>
      <c r="G44" s="11"/>
      <c r="H44" s="11"/>
      <c r="I44" s="11"/>
      <c r="J44" s="11"/>
    </row>
    <row r="45" spans="1:10" x14ac:dyDescent="0.2">
      <c r="A45" s="87">
        <v>6.1</v>
      </c>
      <c r="B45" s="88"/>
      <c r="C45" s="38" t="s">
        <v>38</v>
      </c>
      <c r="D45" s="39" t="s">
        <v>17</v>
      </c>
      <c r="E45" s="40">
        <v>2</v>
      </c>
      <c r="F45" s="41">
        <v>415000</v>
      </c>
      <c r="G45" s="41">
        <f>F45*E45</f>
        <v>830000</v>
      </c>
      <c r="H45" s="41">
        <v>15000</v>
      </c>
      <c r="I45" s="41">
        <f>H45*E45</f>
        <v>30000</v>
      </c>
      <c r="J45" s="41">
        <f>I45+G45</f>
        <v>860000</v>
      </c>
    </row>
    <row r="46" spans="1:10" ht="144" customHeight="1" x14ac:dyDescent="0.2">
      <c r="A46" s="79">
        <v>7</v>
      </c>
      <c r="B46" s="80"/>
      <c r="C46" s="18" t="s">
        <v>94</v>
      </c>
      <c r="D46" s="9"/>
      <c r="E46" s="10"/>
      <c r="F46" s="11"/>
      <c r="G46" s="11"/>
      <c r="H46" s="11"/>
      <c r="I46" s="11"/>
      <c r="J46" s="11"/>
    </row>
    <row r="47" spans="1:10" x14ac:dyDescent="0.2">
      <c r="A47" s="87">
        <v>7.1</v>
      </c>
      <c r="B47" s="88"/>
      <c r="C47" s="38" t="s">
        <v>39</v>
      </c>
      <c r="D47" s="39" t="s">
        <v>17</v>
      </c>
      <c r="E47" s="40">
        <v>2</v>
      </c>
      <c r="F47" s="41">
        <v>140000</v>
      </c>
      <c r="G47" s="41">
        <f t="shared" ref="G47:G56" si="15">F47*E47</f>
        <v>280000</v>
      </c>
      <c r="H47" s="41">
        <v>5000</v>
      </c>
      <c r="I47" s="41">
        <f t="shared" ref="I47:I56" si="16">H47*E47</f>
        <v>10000</v>
      </c>
      <c r="J47" s="41">
        <f t="shared" ref="J47:J56" si="17">I47+G47</f>
        <v>290000</v>
      </c>
    </row>
    <row r="48" spans="1:10" x14ac:dyDescent="0.2">
      <c r="A48" s="87">
        <v>7.2</v>
      </c>
      <c r="B48" s="88"/>
      <c r="C48" s="38" t="s">
        <v>40</v>
      </c>
      <c r="D48" s="39" t="s">
        <v>19</v>
      </c>
      <c r="E48" s="40">
        <v>1</v>
      </c>
      <c r="F48" s="41">
        <v>140000</v>
      </c>
      <c r="G48" s="41">
        <f t="shared" si="15"/>
        <v>140000</v>
      </c>
      <c r="H48" s="41">
        <v>5000</v>
      </c>
      <c r="I48" s="41">
        <f t="shared" si="16"/>
        <v>5000</v>
      </c>
      <c r="J48" s="41">
        <f t="shared" si="17"/>
        <v>145000</v>
      </c>
    </row>
    <row r="49" spans="1:12" x14ac:dyDescent="0.2">
      <c r="A49" s="87">
        <v>7.3</v>
      </c>
      <c r="B49" s="88"/>
      <c r="C49" s="38" t="s">
        <v>41</v>
      </c>
      <c r="D49" s="39" t="s">
        <v>19</v>
      </c>
      <c r="E49" s="40">
        <v>1</v>
      </c>
      <c r="F49" s="41">
        <v>140000</v>
      </c>
      <c r="G49" s="41">
        <f t="shared" si="15"/>
        <v>140000</v>
      </c>
      <c r="H49" s="41">
        <v>5000</v>
      </c>
      <c r="I49" s="41">
        <f t="shared" si="16"/>
        <v>5000</v>
      </c>
      <c r="J49" s="41">
        <f t="shared" si="17"/>
        <v>145000</v>
      </c>
    </row>
    <row r="50" spans="1:12" x14ac:dyDescent="0.2">
      <c r="A50" s="87">
        <v>7.4</v>
      </c>
      <c r="B50" s="88"/>
      <c r="C50" s="38" t="s">
        <v>42</v>
      </c>
      <c r="D50" s="39" t="s">
        <v>19</v>
      </c>
      <c r="E50" s="40">
        <v>1</v>
      </c>
      <c r="F50" s="41">
        <v>140000</v>
      </c>
      <c r="G50" s="41">
        <f t="shared" si="15"/>
        <v>140000</v>
      </c>
      <c r="H50" s="41">
        <v>5000</v>
      </c>
      <c r="I50" s="41">
        <f t="shared" si="16"/>
        <v>5000</v>
      </c>
      <c r="J50" s="41">
        <f t="shared" si="17"/>
        <v>145000</v>
      </c>
    </row>
    <row r="51" spans="1:12" x14ac:dyDescent="0.2">
      <c r="A51" s="87">
        <v>7.5</v>
      </c>
      <c r="B51" s="88"/>
      <c r="C51" s="38" t="s">
        <v>43</v>
      </c>
      <c r="D51" s="39" t="s">
        <v>19</v>
      </c>
      <c r="E51" s="40">
        <v>1</v>
      </c>
      <c r="F51" s="41">
        <v>140000</v>
      </c>
      <c r="G51" s="41">
        <f t="shared" si="15"/>
        <v>140000</v>
      </c>
      <c r="H51" s="41">
        <v>5000</v>
      </c>
      <c r="I51" s="41">
        <f t="shared" si="16"/>
        <v>5000</v>
      </c>
      <c r="J51" s="41">
        <f t="shared" si="17"/>
        <v>145000</v>
      </c>
    </row>
    <row r="52" spans="1:12" x14ac:dyDescent="0.2">
      <c r="A52" s="81">
        <v>7.6</v>
      </c>
      <c r="B52" s="82"/>
      <c r="C52" s="38" t="s">
        <v>44</v>
      </c>
      <c r="D52" s="39" t="s">
        <v>17</v>
      </c>
      <c r="E52" s="40">
        <v>2</v>
      </c>
      <c r="F52" s="41">
        <v>140000</v>
      </c>
      <c r="G52" s="41">
        <f t="shared" si="15"/>
        <v>280000</v>
      </c>
      <c r="H52" s="41">
        <v>5000</v>
      </c>
      <c r="I52" s="41">
        <f t="shared" si="16"/>
        <v>10000</v>
      </c>
      <c r="J52" s="41">
        <f t="shared" si="17"/>
        <v>290000</v>
      </c>
    </row>
    <row r="53" spans="1:12" x14ac:dyDescent="0.2">
      <c r="A53" s="81">
        <v>7.7</v>
      </c>
      <c r="B53" s="82"/>
      <c r="C53" s="38" t="s">
        <v>45</v>
      </c>
      <c r="D53" s="39" t="s">
        <v>19</v>
      </c>
      <c r="E53" s="40">
        <v>1</v>
      </c>
      <c r="F53" s="41">
        <v>140000</v>
      </c>
      <c r="G53" s="41">
        <f t="shared" si="15"/>
        <v>140000</v>
      </c>
      <c r="H53" s="41">
        <v>5000</v>
      </c>
      <c r="I53" s="41">
        <f t="shared" si="16"/>
        <v>5000</v>
      </c>
      <c r="J53" s="41">
        <f t="shared" si="17"/>
        <v>145000</v>
      </c>
    </row>
    <row r="54" spans="1:12" x14ac:dyDescent="0.2">
      <c r="A54" s="81">
        <v>7.8</v>
      </c>
      <c r="B54" s="82"/>
      <c r="C54" s="38" t="s">
        <v>46</v>
      </c>
      <c r="D54" s="39" t="s">
        <v>19</v>
      </c>
      <c r="E54" s="40">
        <v>1</v>
      </c>
      <c r="F54" s="41">
        <v>140000</v>
      </c>
      <c r="G54" s="41">
        <f t="shared" si="15"/>
        <v>140000</v>
      </c>
      <c r="H54" s="41">
        <v>5000</v>
      </c>
      <c r="I54" s="41">
        <f t="shared" si="16"/>
        <v>5000</v>
      </c>
      <c r="J54" s="41">
        <f t="shared" si="17"/>
        <v>145000</v>
      </c>
    </row>
    <row r="55" spans="1:12" x14ac:dyDescent="0.2">
      <c r="A55" s="81">
        <v>7.9</v>
      </c>
      <c r="B55" s="82"/>
      <c r="C55" s="38" t="s">
        <v>47</v>
      </c>
      <c r="D55" s="39" t="s">
        <v>19</v>
      </c>
      <c r="E55" s="40">
        <v>1</v>
      </c>
      <c r="F55" s="41">
        <v>140000</v>
      </c>
      <c r="G55" s="41">
        <f t="shared" si="15"/>
        <v>140000</v>
      </c>
      <c r="H55" s="41">
        <v>5000</v>
      </c>
      <c r="I55" s="41">
        <f t="shared" si="16"/>
        <v>5000</v>
      </c>
      <c r="J55" s="41">
        <f t="shared" si="17"/>
        <v>145000</v>
      </c>
    </row>
    <row r="56" spans="1:12" x14ac:dyDescent="0.2">
      <c r="A56" s="85">
        <v>7.1</v>
      </c>
      <c r="B56" s="86"/>
      <c r="C56" s="38" t="s">
        <v>48</v>
      </c>
      <c r="D56" s="39" t="s">
        <v>19</v>
      </c>
      <c r="E56" s="40">
        <v>1</v>
      </c>
      <c r="F56" s="41">
        <v>140000</v>
      </c>
      <c r="G56" s="41">
        <f t="shared" si="15"/>
        <v>140000</v>
      </c>
      <c r="H56" s="41">
        <v>5000</v>
      </c>
      <c r="I56" s="41">
        <f t="shared" si="16"/>
        <v>5000</v>
      </c>
      <c r="J56" s="41">
        <f t="shared" si="17"/>
        <v>145000</v>
      </c>
    </row>
    <row r="57" spans="1:12" x14ac:dyDescent="0.2">
      <c r="A57" s="77">
        <v>7.11</v>
      </c>
      <c r="B57" s="78"/>
      <c r="C57" s="38" t="s">
        <v>49</v>
      </c>
      <c r="D57" s="39" t="s">
        <v>19</v>
      </c>
      <c r="E57" s="40">
        <v>1</v>
      </c>
      <c r="F57" s="41">
        <v>140000</v>
      </c>
      <c r="G57" s="41">
        <f>F57*E57</f>
        <v>140000</v>
      </c>
      <c r="H57" s="41">
        <v>5000</v>
      </c>
      <c r="I57" s="41">
        <f>H57*E57</f>
        <v>5000</v>
      </c>
      <c r="J57" s="41">
        <f>I57+G57</f>
        <v>145000</v>
      </c>
    </row>
    <row r="58" spans="1:12" ht="75" x14ac:dyDescent="0.2">
      <c r="A58" s="79">
        <v>8</v>
      </c>
      <c r="B58" s="80"/>
      <c r="C58" s="18" t="s">
        <v>50</v>
      </c>
      <c r="D58" s="9"/>
      <c r="E58" s="10"/>
      <c r="F58" s="11"/>
      <c r="G58" s="11"/>
      <c r="H58" s="11"/>
      <c r="I58" s="11"/>
      <c r="J58" s="11"/>
    </row>
    <row r="59" spans="1:12" x14ac:dyDescent="0.2">
      <c r="A59" s="81">
        <v>8.1</v>
      </c>
      <c r="B59" s="82"/>
      <c r="C59" s="38" t="s">
        <v>51</v>
      </c>
      <c r="D59" s="39" t="s">
        <v>17</v>
      </c>
      <c r="E59" s="40">
        <v>2</v>
      </c>
      <c r="F59" s="41">
        <v>49560</v>
      </c>
      <c r="G59" s="41">
        <f t="shared" ref="G59:G64" si="18">F59*E59</f>
        <v>99120</v>
      </c>
      <c r="H59" s="41">
        <v>2000</v>
      </c>
      <c r="I59" s="41">
        <f t="shared" ref="I59:I64" si="19">H59*E59</f>
        <v>4000</v>
      </c>
      <c r="J59" s="41">
        <f t="shared" ref="J59:J64" si="20">I59+G59</f>
        <v>103120</v>
      </c>
      <c r="K59" s="2">
        <v>41300</v>
      </c>
      <c r="L59" s="2">
        <f>K59*1.2</f>
        <v>49560</v>
      </c>
    </row>
    <row r="60" spans="1:12" x14ac:dyDescent="0.2">
      <c r="A60" s="81">
        <v>8.1999999999999993</v>
      </c>
      <c r="B60" s="82"/>
      <c r="C60" s="38" t="s">
        <v>52</v>
      </c>
      <c r="D60" s="39" t="s">
        <v>17</v>
      </c>
      <c r="E60" s="40">
        <v>6</v>
      </c>
      <c r="F60" s="41">
        <v>56640</v>
      </c>
      <c r="G60" s="41">
        <f t="shared" si="18"/>
        <v>339840</v>
      </c>
      <c r="H60" s="41">
        <v>2000</v>
      </c>
      <c r="I60" s="41">
        <f t="shared" si="19"/>
        <v>12000</v>
      </c>
      <c r="J60" s="41">
        <f t="shared" si="20"/>
        <v>351840</v>
      </c>
      <c r="K60" s="2">
        <v>47200</v>
      </c>
      <c r="L60" s="2">
        <f t="shared" ref="L60:L63" si="21">K60*1.2</f>
        <v>56640</v>
      </c>
    </row>
    <row r="61" spans="1:12" x14ac:dyDescent="0.2">
      <c r="A61" s="81">
        <v>8.3000000000000007</v>
      </c>
      <c r="B61" s="82"/>
      <c r="C61" s="38" t="s">
        <v>53</v>
      </c>
      <c r="D61" s="39" t="s">
        <v>17</v>
      </c>
      <c r="E61" s="40">
        <v>6</v>
      </c>
      <c r="F61" s="41">
        <v>56640</v>
      </c>
      <c r="G61" s="41">
        <f t="shared" si="18"/>
        <v>339840</v>
      </c>
      <c r="H61" s="41">
        <v>2000</v>
      </c>
      <c r="I61" s="41">
        <f t="shared" si="19"/>
        <v>12000</v>
      </c>
      <c r="J61" s="41">
        <f t="shared" si="20"/>
        <v>351840</v>
      </c>
      <c r="K61" s="2">
        <v>47200</v>
      </c>
      <c r="L61" s="2">
        <f t="shared" si="21"/>
        <v>56640</v>
      </c>
    </row>
    <row r="62" spans="1:12" x14ac:dyDescent="0.2">
      <c r="A62" s="81">
        <v>8.4</v>
      </c>
      <c r="B62" s="82"/>
      <c r="C62" s="38" t="s">
        <v>54</v>
      </c>
      <c r="D62" s="39" t="s">
        <v>17</v>
      </c>
      <c r="E62" s="40">
        <v>8</v>
      </c>
      <c r="F62" s="41">
        <v>134520</v>
      </c>
      <c r="G62" s="41">
        <f t="shared" si="18"/>
        <v>1076160</v>
      </c>
      <c r="H62" s="41">
        <v>2000</v>
      </c>
      <c r="I62" s="41">
        <f t="shared" si="19"/>
        <v>16000</v>
      </c>
      <c r="J62" s="41">
        <f t="shared" si="20"/>
        <v>1092160</v>
      </c>
      <c r="K62" s="2">
        <v>112100</v>
      </c>
      <c r="L62" s="2">
        <f t="shared" si="21"/>
        <v>134520</v>
      </c>
    </row>
    <row r="63" spans="1:12" x14ac:dyDescent="0.2">
      <c r="A63" s="81">
        <v>8.5</v>
      </c>
      <c r="B63" s="82"/>
      <c r="C63" s="38" t="s">
        <v>55</v>
      </c>
      <c r="D63" s="39" t="s">
        <v>17</v>
      </c>
      <c r="E63" s="40">
        <v>2</v>
      </c>
      <c r="F63" s="41">
        <v>134520</v>
      </c>
      <c r="G63" s="41">
        <f t="shared" si="18"/>
        <v>269040</v>
      </c>
      <c r="H63" s="41">
        <v>2000</v>
      </c>
      <c r="I63" s="41">
        <f t="shared" si="19"/>
        <v>4000</v>
      </c>
      <c r="J63" s="41">
        <f t="shared" si="20"/>
        <v>273040</v>
      </c>
      <c r="K63" s="2">
        <v>112100</v>
      </c>
      <c r="L63" s="2">
        <f t="shared" si="21"/>
        <v>134520</v>
      </c>
    </row>
    <row r="64" spans="1:12" ht="135" x14ac:dyDescent="0.2">
      <c r="A64" s="83">
        <v>9</v>
      </c>
      <c r="B64" s="84"/>
      <c r="C64" s="38" t="s">
        <v>56</v>
      </c>
      <c r="D64" s="39" t="s">
        <v>57</v>
      </c>
      <c r="E64" s="40">
        <v>750</v>
      </c>
      <c r="F64" s="41">
        <v>4750</v>
      </c>
      <c r="G64" s="41">
        <f t="shared" si="18"/>
        <v>3562500</v>
      </c>
      <c r="H64" s="41">
        <v>800</v>
      </c>
      <c r="I64" s="41">
        <f t="shared" si="19"/>
        <v>600000</v>
      </c>
      <c r="J64" s="41">
        <f t="shared" si="20"/>
        <v>4162500</v>
      </c>
    </row>
    <row r="65" spans="1:10" ht="90" x14ac:dyDescent="0.2">
      <c r="A65" s="58">
        <v>10</v>
      </c>
      <c r="B65" s="59"/>
      <c r="C65" s="44" t="s">
        <v>58</v>
      </c>
      <c r="D65" s="45" t="s">
        <v>57</v>
      </c>
      <c r="E65" s="46">
        <v>725</v>
      </c>
      <c r="F65" s="47">
        <v>6100</v>
      </c>
      <c r="G65" s="47">
        <f>F65*E65</f>
        <v>4422500</v>
      </c>
      <c r="H65" s="47">
        <v>550</v>
      </c>
      <c r="I65" s="47">
        <f>H65*E65</f>
        <v>398750</v>
      </c>
      <c r="J65" s="47">
        <f>I65+G65</f>
        <v>4821250</v>
      </c>
    </row>
    <row r="66" spans="1:10" ht="75" x14ac:dyDescent="0.2">
      <c r="A66" s="58">
        <v>11</v>
      </c>
      <c r="B66" s="59"/>
      <c r="C66" s="43" t="s">
        <v>88</v>
      </c>
      <c r="D66" s="39" t="s">
        <v>57</v>
      </c>
      <c r="E66" s="40">
        <v>50</v>
      </c>
      <c r="F66" s="41">
        <v>5750</v>
      </c>
      <c r="G66" s="41">
        <f>F66*E66</f>
        <v>287500</v>
      </c>
      <c r="H66" s="41">
        <v>500</v>
      </c>
      <c r="I66" s="41">
        <f>H66*E66</f>
        <v>25000</v>
      </c>
      <c r="J66" s="41">
        <f>I66+G66</f>
        <v>312500</v>
      </c>
    </row>
    <row r="67" spans="1:10" ht="111.75" customHeight="1" x14ac:dyDescent="0.2">
      <c r="A67" s="58">
        <v>12</v>
      </c>
      <c r="B67" s="62"/>
      <c r="C67" s="18" t="s">
        <v>95</v>
      </c>
      <c r="D67" s="9"/>
      <c r="E67" s="10"/>
      <c r="F67" s="11"/>
      <c r="G67" s="11"/>
      <c r="H67" s="11"/>
      <c r="I67" s="11"/>
      <c r="J67" s="11"/>
    </row>
    <row r="68" spans="1:10" ht="30" x14ac:dyDescent="0.2">
      <c r="A68" s="70">
        <v>12.1</v>
      </c>
      <c r="B68" s="76"/>
      <c r="C68" s="18" t="s">
        <v>59</v>
      </c>
      <c r="D68" s="9"/>
      <c r="E68" s="10"/>
      <c r="F68" s="11"/>
      <c r="G68" s="11"/>
      <c r="H68" s="11"/>
      <c r="I68" s="11"/>
      <c r="J68" s="11"/>
    </row>
    <row r="69" spans="1:10" x14ac:dyDescent="0.2">
      <c r="A69" s="72" t="s">
        <v>22</v>
      </c>
      <c r="B69" s="73"/>
      <c r="C69" s="38" t="s">
        <v>60</v>
      </c>
      <c r="D69" s="39" t="s">
        <v>17</v>
      </c>
      <c r="E69" s="40">
        <v>7</v>
      </c>
      <c r="F69" s="41">
        <v>1500</v>
      </c>
      <c r="G69" s="41">
        <f t="shared" ref="G69:G70" si="22">F69*E69</f>
        <v>10500</v>
      </c>
      <c r="H69" s="41">
        <v>500</v>
      </c>
      <c r="I69" s="41">
        <f t="shared" ref="I69:I70" si="23">H69*E69</f>
        <v>3500</v>
      </c>
      <c r="J69" s="41">
        <f t="shared" ref="J69:J70" si="24">I69+G69</f>
        <v>14000</v>
      </c>
    </row>
    <row r="70" spans="1:10" x14ac:dyDescent="0.2">
      <c r="A70" s="72" t="s">
        <v>24</v>
      </c>
      <c r="B70" s="73"/>
      <c r="C70" s="38" t="s">
        <v>61</v>
      </c>
      <c r="D70" s="39" t="s">
        <v>17</v>
      </c>
      <c r="E70" s="40">
        <v>15</v>
      </c>
      <c r="F70" s="41">
        <v>4500</v>
      </c>
      <c r="G70" s="41">
        <f t="shared" si="22"/>
        <v>67500</v>
      </c>
      <c r="H70" s="41"/>
      <c r="I70" s="41">
        <f t="shared" si="23"/>
        <v>0</v>
      </c>
      <c r="J70" s="41">
        <f t="shared" si="24"/>
        <v>67500</v>
      </c>
    </row>
    <row r="71" spans="1:10" x14ac:dyDescent="0.2">
      <c r="A71" s="70">
        <v>12.2</v>
      </c>
      <c r="B71" s="76"/>
      <c r="C71" s="18" t="s">
        <v>62</v>
      </c>
      <c r="D71" s="9"/>
      <c r="E71" s="10"/>
      <c r="F71" s="11"/>
      <c r="G71" s="11"/>
      <c r="H71" s="11"/>
      <c r="I71" s="11"/>
      <c r="J71" s="11"/>
    </row>
    <row r="72" spans="1:10" x14ac:dyDescent="0.2">
      <c r="A72" s="72" t="s">
        <v>22</v>
      </c>
      <c r="B72" s="73"/>
      <c r="C72" s="38" t="s">
        <v>63</v>
      </c>
      <c r="D72" s="39" t="s">
        <v>19</v>
      </c>
      <c r="E72" s="40">
        <v>1</v>
      </c>
      <c r="F72" s="41">
        <v>4500</v>
      </c>
      <c r="G72" s="41">
        <f t="shared" ref="G72:G74" si="25">F72*E72</f>
        <v>4500</v>
      </c>
      <c r="H72" s="41">
        <v>500</v>
      </c>
      <c r="I72" s="41">
        <f t="shared" ref="I72:I74" si="26">H72*E72</f>
        <v>500</v>
      </c>
      <c r="J72" s="41">
        <f t="shared" ref="J72:J74" si="27">I72+G72</f>
        <v>5000</v>
      </c>
    </row>
    <row r="73" spans="1:10" x14ac:dyDescent="0.2">
      <c r="A73" s="74" t="s">
        <v>24</v>
      </c>
      <c r="B73" s="75"/>
      <c r="C73" s="38" t="s">
        <v>64</v>
      </c>
      <c r="D73" s="39" t="s">
        <v>19</v>
      </c>
      <c r="E73" s="40">
        <v>1</v>
      </c>
      <c r="F73" s="41">
        <v>5000</v>
      </c>
      <c r="G73" s="41">
        <f t="shared" si="25"/>
        <v>5000</v>
      </c>
      <c r="H73" s="41">
        <v>500</v>
      </c>
      <c r="I73" s="41">
        <f t="shared" si="26"/>
        <v>500</v>
      </c>
      <c r="J73" s="41">
        <f t="shared" si="27"/>
        <v>5500</v>
      </c>
    </row>
    <row r="74" spans="1:10" x14ac:dyDescent="0.2">
      <c r="A74" s="70">
        <v>12.3</v>
      </c>
      <c r="B74" s="71"/>
      <c r="C74" s="44" t="s">
        <v>65</v>
      </c>
      <c r="D74" s="45" t="s">
        <v>57</v>
      </c>
      <c r="E74" s="46">
        <v>3</v>
      </c>
      <c r="F74" s="47">
        <v>3000</v>
      </c>
      <c r="G74" s="47">
        <f t="shared" si="25"/>
        <v>9000</v>
      </c>
      <c r="H74" s="47">
        <v>1000</v>
      </c>
      <c r="I74" s="47">
        <f t="shared" si="26"/>
        <v>3000</v>
      </c>
      <c r="J74" s="47">
        <f t="shared" si="27"/>
        <v>12000</v>
      </c>
    </row>
    <row r="75" spans="1:10" x14ac:dyDescent="0.2">
      <c r="A75" s="70">
        <v>12.3</v>
      </c>
      <c r="B75" s="76"/>
      <c r="C75" s="18" t="s">
        <v>66</v>
      </c>
      <c r="D75" s="9"/>
      <c r="E75" s="10"/>
      <c r="F75" s="11"/>
      <c r="G75" s="11"/>
      <c r="H75" s="11"/>
      <c r="I75" s="11"/>
      <c r="J75" s="11"/>
    </row>
    <row r="76" spans="1:10" x14ac:dyDescent="0.2">
      <c r="A76" s="72" t="s">
        <v>22</v>
      </c>
      <c r="B76" s="73"/>
      <c r="C76" s="38" t="s">
        <v>67</v>
      </c>
      <c r="D76" s="39" t="s">
        <v>31</v>
      </c>
      <c r="E76" s="40">
        <v>100</v>
      </c>
      <c r="F76" s="41">
        <v>5750</v>
      </c>
      <c r="G76" s="41">
        <f t="shared" ref="G76:G77" si="28">F76*E76</f>
        <v>575000</v>
      </c>
      <c r="H76" s="41">
        <v>500</v>
      </c>
      <c r="I76" s="41">
        <f t="shared" ref="I76:I77" si="29">H76*E76</f>
        <v>50000</v>
      </c>
      <c r="J76" s="41">
        <f t="shared" ref="J76:J77" si="30">I76+G76</f>
        <v>625000</v>
      </c>
    </row>
    <row r="77" spans="1:10" x14ac:dyDescent="0.2">
      <c r="A77" s="72" t="s">
        <v>24</v>
      </c>
      <c r="B77" s="73"/>
      <c r="C77" s="38" t="s">
        <v>68</v>
      </c>
      <c r="D77" s="39" t="s">
        <v>31</v>
      </c>
      <c r="E77" s="40">
        <v>15</v>
      </c>
      <c r="F77" s="41">
        <v>6250</v>
      </c>
      <c r="G77" s="41">
        <f t="shared" si="28"/>
        <v>93750</v>
      </c>
      <c r="H77" s="41">
        <v>600</v>
      </c>
      <c r="I77" s="41">
        <f t="shared" si="29"/>
        <v>9000</v>
      </c>
      <c r="J77" s="41">
        <f t="shared" si="30"/>
        <v>102750</v>
      </c>
    </row>
    <row r="78" spans="1:10" ht="60" x14ac:dyDescent="0.2">
      <c r="A78" s="58">
        <v>13</v>
      </c>
      <c r="B78" s="62"/>
      <c r="C78" s="18" t="s">
        <v>69</v>
      </c>
      <c r="D78" s="9"/>
      <c r="E78" s="10"/>
      <c r="F78" s="11"/>
      <c r="G78" s="11"/>
      <c r="H78" s="11"/>
      <c r="I78" s="11"/>
      <c r="J78" s="11"/>
    </row>
    <row r="79" spans="1:10" x14ac:dyDescent="0.2">
      <c r="A79" s="70">
        <v>13.1</v>
      </c>
      <c r="B79" s="71"/>
      <c r="C79" s="38" t="s">
        <v>70</v>
      </c>
      <c r="D79" s="39" t="s">
        <v>31</v>
      </c>
      <c r="E79" s="40">
        <v>110</v>
      </c>
      <c r="F79" s="41">
        <v>450</v>
      </c>
      <c r="G79" s="41">
        <f>F79*E79</f>
        <v>49500</v>
      </c>
      <c r="H79" s="41">
        <v>100</v>
      </c>
      <c r="I79" s="41">
        <f>H79*E79</f>
        <v>11000</v>
      </c>
      <c r="J79" s="41">
        <f>I79+G79</f>
        <v>60500</v>
      </c>
    </row>
    <row r="80" spans="1:10" ht="60" x14ac:dyDescent="0.2">
      <c r="A80" s="58">
        <v>14</v>
      </c>
      <c r="B80" s="62"/>
      <c r="C80" s="18" t="s">
        <v>71</v>
      </c>
      <c r="D80" s="9"/>
      <c r="E80" s="10"/>
      <c r="F80" s="11"/>
      <c r="G80" s="11"/>
      <c r="H80" s="11"/>
      <c r="I80" s="11"/>
      <c r="J80" s="11"/>
    </row>
    <row r="81" spans="1:10" x14ac:dyDescent="0.2">
      <c r="A81" s="70">
        <v>14.1</v>
      </c>
      <c r="B81" s="71"/>
      <c r="C81" s="38" t="s">
        <v>70</v>
      </c>
      <c r="D81" s="39" t="s">
        <v>17</v>
      </c>
      <c r="E81" s="40">
        <v>98</v>
      </c>
      <c r="F81" s="41">
        <v>2450</v>
      </c>
      <c r="G81" s="41">
        <f>F81*E81</f>
        <v>240100</v>
      </c>
      <c r="H81" s="41">
        <v>350</v>
      </c>
      <c r="I81" s="41">
        <f>H81*E81</f>
        <v>34300</v>
      </c>
      <c r="J81" s="41">
        <f>I81+G81</f>
        <v>274400</v>
      </c>
    </row>
    <row r="82" spans="1:10" ht="90" x14ac:dyDescent="0.2">
      <c r="A82" s="58">
        <v>15</v>
      </c>
      <c r="B82" s="59"/>
      <c r="C82" s="43" t="s">
        <v>89</v>
      </c>
      <c r="D82" s="39" t="s">
        <v>57</v>
      </c>
      <c r="E82" s="40">
        <v>3</v>
      </c>
      <c r="F82" s="41">
        <v>5000</v>
      </c>
      <c r="G82" s="41">
        <f>F82*E82</f>
        <v>15000</v>
      </c>
      <c r="H82" s="41">
        <v>1000</v>
      </c>
      <c r="I82" s="41">
        <f>H82*E82</f>
        <v>3000</v>
      </c>
      <c r="J82" s="41">
        <f>I82+G82</f>
        <v>18000</v>
      </c>
    </row>
    <row r="83" spans="1:10" ht="60" x14ac:dyDescent="0.2">
      <c r="A83" s="60">
        <v>16</v>
      </c>
      <c r="B83" s="61"/>
      <c r="C83" s="43" t="s">
        <v>90</v>
      </c>
      <c r="D83" s="39" t="s">
        <v>57</v>
      </c>
      <c r="E83" s="40">
        <v>1</v>
      </c>
      <c r="F83" s="41">
        <v>5500</v>
      </c>
      <c r="G83" s="41">
        <f>F83*E83</f>
        <v>5500</v>
      </c>
      <c r="H83" s="41">
        <v>1000</v>
      </c>
      <c r="I83" s="41">
        <f>H83*E83</f>
        <v>1000</v>
      </c>
      <c r="J83" s="41">
        <f>I83+G83</f>
        <v>6500</v>
      </c>
    </row>
    <row r="84" spans="1:10" ht="138.75" customHeight="1" x14ac:dyDescent="0.2">
      <c r="A84" s="58">
        <v>17</v>
      </c>
      <c r="B84" s="62"/>
      <c r="C84" s="12" t="s">
        <v>72</v>
      </c>
      <c r="D84" s="21" t="s">
        <v>30</v>
      </c>
      <c r="E84" s="13">
        <v>1</v>
      </c>
      <c r="F84" s="14">
        <v>2250000</v>
      </c>
      <c r="G84" s="14">
        <f>F84*E84</f>
        <v>2250000</v>
      </c>
      <c r="H84" s="14">
        <v>150000</v>
      </c>
      <c r="I84" s="14">
        <f>H84*E84</f>
        <v>150000</v>
      </c>
      <c r="J84" s="14">
        <f>I84+G84</f>
        <v>2400000</v>
      </c>
    </row>
    <row r="85" spans="1:10" ht="105" x14ac:dyDescent="0.2">
      <c r="A85" s="63"/>
      <c r="B85" s="64"/>
      <c r="C85" s="22" t="s">
        <v>91</v>
      </c>
      <c r="D85" s="15" t="s">
        <v>30</v>
      </c>
      <c r="E85" s="16">
        <v>1</v>
      </c>
      <c r="F85" s="14">
        <v>650000</v>
      </c>
      <c r="G85" s="14">
        <f t="shared" ref="G85:G89" si="31">F85*E85</f>
        <v>650000</v>
      </c>
      <c r="H85" s="14">
        <v>50000</v>
      </c>
      <c r="I85" s="14">
        <f t="shared" ref="I85:I89" si="32">H85*E85</f>
        <v>50000</v>
      </c>
      <c r="J85" s="14">
        <f t="shared" ref="J85:J89" si="33">I85+G85</f>
        <v>700000</v>
      </c>
    </row>
    <row r="86" spans="1:10" ht="90" x14ac:dyDescent="0.2">
      <c r="A86" s="60">
        <v>18</v>
      </c>
      <c r="B86" s="65"/>
      <c r="C86" s="48" t="s">
        <v>92</v>
      </c>
      <c r="D86" s="49" t="s">
        <v>30</v>
      </c>
      <c r="E86" s="50">
        <v>2</v>
      </c>
      <c r="F86" s="51">
        <v>125000</v>
      </c>
      <c r="G86" s="51">
        <f t="shared" si="31"/>
        <v>250000</v>
      </c>
      <c r="H86" s="51">
        <v>40000</v>
      </c>
      <c r="I86" s="51">
        <f t="shared" si="32"/>
        <v>80000</v>
      </c>
      <c r="J86" s="51">
        <f t="shared" si="33"/>
        <v>330000</v>
      </c>
    </row>
    <row r="87" spans="1:10" ht="105" x14ac:dyDescent="0.2">
      <c r="A87" s="58">
        <v>19</v>
      </c>
      <c r="B87" s="62"/>
      <c r="C87" s="12" t="s">
        <v>97</v>
      </c>
      <c r="D87" s="21" t="s">
        <v>30</v>
      </c>
      <c r="E87" s="13">
        <v>1</v>
      </c>
      <c r="F87" s="14">
        <v>0</v>
      </c>
      <c r="G87" s="14">
        <f t="shared" si="31"/>
        <v>0</v>
      </c>
      <c r="H87" s="14">
        <v>100000</v>
      </c>
      <c r="I87" s="14">
        <f t="shared" si="32"/>
        <v>100000</v>
      </c>
      <c r="J87" s="14">
        <f t="shared" si="33"/>
        <v>100000</v>
      </c>
    </row>
    <row r="88" spans="1:10" ht="75" x14ac:dyDescent="0.2">
      <c r="A88" s="58">
        <v>20</v>
      </c>
      <c r="B88" s="62"/>
      <c r="C88" s="8" t="s">
        <v>93</v>
      </c>
      <c r="D88" s="5" t="s">
        <v>30</v>
      </c>
      <c r="E88" s="6">
        <v>1</v>
      </c>
      <c r="F88" s="14">
        <v>25000</v>
      </c>
      <c r="G88" s="14">
        <f t="shared" si="31"/>
        <v>25000</v>
      </c>
      <c r="H88" s="14">
        <v>25000</v>
      </c>
      <c r="I88" s="14">
        <f t="shared" si="32"/>
        <v>25000</v>
      </c>
      <c r="J88" s="14">
        <f t="shared" si="33"/>
        <v>50000</v>
      </c>
    </row>
    <row r="89" spans="1:10" ht="105" x14ac:dyDescent="0.2">
      <c r="A89" s="66">
        <v>21</v>
      </c>
      <c r="B89" s="67"/>
      <c r="C89" s="12" t="s">
        <v>96</v>
      </c>
      <c r="D89" s="21" t="s">
        <v>30</v>
      </c>
      <c r="E89" s="13">
        <v>1</v>
      </c>
      <c r="F89" s="14">
        <v>10000</v>
      </c>
      <c r="G89" s="14">
        <f t="shared" si="31"/>
        <v>10000</v>
      </c>
      <c r="H89" s="14">
        <v>15000</v>
      </c>
      <c r="I89" s="14">
        <f t="shared" si="32"/>
        <v>15000</v>
      </c>
      <c r="J89" s="14">
        <f t="shared" si="33"/>
        <v>25000</v>
      </c>
    </row>
    <row r="90" spans="1:10" s="29" customFormat="1" ht="28.35" customHeight="1" x14ac:dyDescent="0.2">
      <c r="A90" s="68"/>
      <c r="B90" s="69"/>
      <c r="C90" s="28" t="s">
        <v>73</v>
      </c>
      <c r="D90" s="24"/>
      <c r="E90" s="24"/>
      <c r="F90" s="25"/>
      <c r="G90" s="30">
        <f>SUM(G7:G89)</f>
        <v>20134650</v>
      </c>
      <c r="H90" s="31"/>
      <c r="I90" s="30">
        <f>SUM(I7:I89)</f>
        <v>2117550</v>
      </c>
      <c r="J90" s="30">
        <f>SUM(J7:J89)</f>
        <v>22252200</v>
      </c>
    </row>
    <row r="91" spans="1:10" x14ac:dyDescent="0.2">
      <c r="A91" s="55" t="s">
        <v>74</v>
      </c>
      <c r="B91" s="55"/>
      <c r="C91" s="55"/>
      <c r="D91" s="55"/>
      <c r="E91" s="55"/>
      <c r="F91" s="55"/>
      <c r="G91" s="55"/>
      <c r="H91" s="55"/>
      <c r="I91" s="55"/>
      <c r="J91" s="55"/>
    </row>
    <row r="92" spans="1:10" x14ac:dyDescent="0.2">
      <c r="A92" s="26" t="s">
        <v>75</v>
      </c>
      <c r="B92" s="56" t="s">
        <v>76</v>
      </c>
      <c r="C92" s="56"/>
      <c r="D92" s="56"/>
      <c r="E92" s="56"/>
      <c r="F92" s="56"/>
      <c r="G92" s="56"/>
      <c r="H92" s="56"/>
      <c r="I92" s="56"/>
      <c r="J92" s="56"/>
    </row>
    <row r="93" spans="1:10" x14ac:dyDescent="0.2">
      <c r="A93" s="26" t="s">
        <v>77</v>
      </c>
      <c r="B93" s="56" t="s">
        <v>78</v>
      </c>
      <c r="C93" s="56"/>
      <c r="D93" s="56"/>
      <c r="E93" s="56"/>
      <c r="F93" s="56"/>
      <c r="G93" s="56"/>
      <c r="H93" s="56"/>
      <c r="I93" s="56"/>
      <c r="J93" s="56"/>
    </row>
    <row r="94" spans="1:10" ht="37.5" customHeight="1" x14ac:dyDescent="0.2">
      <c r="A94" s="26" t="s">
        <v>79</v>
      </c>
      <c r="B94" s="56" t="s">
        <v>80</v>
      </c>
      <c r="C94" s="56"/>
      <c r="D94" s="56"/>
      <c r="E94" s="56"/>
      <c r="F94" s="56"/>
      <c r="G94" s="56"/>
      <c r="H94" s="56"/>
      <c r="I94" s="56"/>
      <c r="J94" s="3"/>
    </row>
  </sheetData>
  <mergeCells count="97">
    <mergeCell ref="A10:B10"/>
    <mergeCell ref="A11:B11"/>
    <mergeCell ref="A12:B12"/>
    <mergeCell ref="A13:B13"/>
    <mergeCell ref="A1:J1"/>
    <mergeCell ref="A2:J2"/>
    <mergeCell ref="A3:C3"/>
    <mergeCell ref="A4:C4"/>
    <mergeCell ref="A5:E5"/>
    <mergeCell ref="F5:G5"/>
    <mergeCell ref="H5:I5"/>
    <mergeCell ref="A6:B6"/>
    <mergeCell ref="A7:B7"/>
    <mergeCell ref="A8:B8"/>
    <mergeCell ref="A9:B9"/>
    <mergeCell ref="A17:B17"/>
    <mergeCell ref="A18:B18"/>
    <mergeCell ref="A19:B19"/>
    <mergeCell ref="A14:B14"/>
    <mergeCell ref="A15:B15"/>
    <mergeCell ref="A16:B16"/>
    <mergeCell ref="A29:B29"/>
    <mergeCell ref="A30:B30"/>
    <mergeCell ref="A20:B20"/>
    <mergeCell ref="A21:B21"/>
    <mergeCell ref="A22:B22"/>
    <mergeCell ref="A23:B23"/>
    <mergeCell ref="A24:B24"/>
    <mergeCell ref="A25:B25"/>
    <mergeCell ref="A26:B26"/>
    <mergeCell ref="A27:B27"/>
    <mergeCell ref="A28:B28"/>
    <mergeCell ref="A31:B31"/>
    <mergeCell ref="A32:B32"/>
    <mergeCell ref="A33:B33"/>
    <mergeCell ref="A34:B34"/>
    <mergeCell ref="A35:B35"/>
    <mergeCell ref="A43:B43"/>
    <mergeCell ref="A44:B44"/>
    <mergeCell ref="A45:B45"/>
    <mergeCell ref="A36:B36"/>
    <mergeCell ref="A37:B37"/>
    <mergeCell ref="A38:B38"/>
    <mergeCell ref="A39:B39"/>
    <mergeCell ref="A40:B40"/>
    <mergeCell ref="A41:B41"/>
    <mergeCell ref="A42:B42"/>
    <mergeCell ref="A53:B53"/>
    <mergeCell ref="A54:B54"/>
    <mergeCell ref="A55:B55"/>
    <mergeCell ref="A56:B56"/>
    <mergeCell ref="A46:B46"/>
    <mergeCell ref="A47:B47"/>
    <mergeCell ref="A48:B48"/>
    <mergeCell ref="A49:B49"/>
    <mergeCell ref="A50:B50"/>
    <mergeCell ref="A51:B51"/>
    <mergeCell ref="A52:B52"/>
    <mergeCell ref="A65:B65"/>
    <mergeCell ref="A66:B66"/>
    <mergeCell ref="A67:B67"/>
    <mergeCell ref="A57:B57"/>
    <mergeCell ref="A58:B58"/>
    <mergeCell ref="A59:B59"/>
    <mergeCell ref="A60:B60"/>
    <mergeCell ref="A61:B61"/>
    <mergeCell ref="A62:B62"/>
    <mergeCell ref="A63:B63"/>
    <mergeCell ref="A64:B64"/>
    <mergeCell ref="A71:B71"/>
    <mergeCell ref="A72:B72"/>
    <mergeCell ref="A68:B68"/>
    <mergeCell ref="A69:B69"/>
    <mergeCell ref="A70:B70"/>
    <mergeCell ref="A76:B76"/>
    <mergeCell ref="A77:B77"/>
    <mergeCell ref="A78:B78"/>
    <mergeCell ref="A79:B79"/>
    <mergeCell ref="A73:B73"/>
    <mergeCell ref="A74:B74"/>
    <mergeCell ref="A75:B75"/>
    <mergeCell ref="A91:J91"/>
    <mergeCell ref="B93:J93"/>
    <mergeCell ref="B94:I94"/>
    <mergeCell ref="I4:J4"/>
    <mergeCell ref="B92:J92"/>
    <mergeCell ref="A82:B82"/>
    <mergeCell ref="A83:B83"/>
    <mergeCell ref="A84:B84"/>
    <mergeCell ref="A85:B85"/>
    <mergeCell ref="A86:B86"/>
    <mergeCell ref="A87:B87"/>
    <mergeCell ref="A88:B88"/>
    <mergeCell ref="A89:B89"/>
    <mergeCell ref="A90:B90"/>
    <mergeCell ref="A80:B80"/>
    <mergeCell ref="A81:B81"/>
  </mergeCells>
  <printOptions horizontalCentered="1"/>
  <pageMargins left="0" right="0" top="0.35433070866141736" bottom="0.15748031496062992" header="0.31496062992125984" footer="0.31496062992125984"/>
  <pageSetup paperSize="9" orientation="landscape" r:id="rId1"/>
  <rowBreaks count="6" manualBreakCount="6">
    <brk id="14" max="9" man="1"/>
    <brk id="26" max="9" man="1"/>
    <brk id="34" max="9" man="1"/>
    <brk id="43" max="9" man="1"/>
    <brk id="64" max="9" man="1"/>
    <brk id="73"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HVAC</vt:lpstr>
      <vt:lpstr>HVAC!Print_Area</vt:lpstr>
      <vt:lpstr>HVAC!Print_Titles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2023-12-14T07:48:21Z</cp:lastPrinted>
  <dcterms:created xsi:type="dcterms:W3CDTF">2023-12-14T06:28:44Z</dcterms:created>
  <dcterms:modified xsi:type="dcterms:W3CDTF">2024-05-22T09:45:57Z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2023-12-08T00:00:00Z</vt:filetime>
  </property>
  <property fmtid="{D5CDD505-2E9C-101B-9397-08002B2CF9AE}" pid="3" name="Creator">
    <vt:lpwstr>Microsoft® Excel® 2013</vt:lpwstr>
  </property>
  <property fmtid="{D5CDD505-2E9C-101B-9397-08002B2CF9AE}" pid="4" name="LastSaved">
    <vt:filetime>2023-12-14T00:00:00Z</vt:filetime>
  </property>
  <property fmtid="{D5CDD505-2E9C-101B-9397-08002B2CF9AE}" pid="5" name="Producer">
    <vt:lpwstr>Microsoft® Excel® 2013</vt:lpwstr>
  </property>
</Properties>
</file>