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Rehan Aslam\Downloads\"/>
    </mc:Choice>
  </mc:AlternateContent>
  <xr:revisionPtr revIDLastSave="0" documentId="13_ncr:1_{D84339C9-855B-4C09-A442-189C32380CF1}" xr6:coauthVersionLast="47" xr6:coauthVersionMax="47" xr10:uidLastSave="{00000000-0000-0000-0000-000000000000}"/>
  <bookViews>
    <workbookView xWindow="-120" yWindow="-120" windowWidth="29040" windowHeight="15840" activeTab="1" xr2:uid="{00000000-000D-0000-FFFF-FFFF00000000}"/>
  </bookViews>
  <sheets>
    <sheet name="HVAC 23rd Floor" sheetId="1" r:id="rId1"/>
    <sheet name="Fire 23rd" sheetId="10" r:id="rId2"/>
  </sheets>
  <definedNames>
    <definedName name="_xlnm.Print_Area" localSheetId="0">'HVAC 23rd Floor'!$A$1:$M$71</definedName>
    <definedName name="_xlnm.Print_Titles" localSheetId="0">'HVAC 23rd Floor'!$1:$4</definedName>
  </definedNames>
  <calcPr calcId="181029"/>
</workbook>
</file>

<file path=xl/calcChain.xml><?xml version="1.0" encoding="utf-8"?>
<calcChain xmlns="http://schemas.openxmlformats.org/spreadsheetml/2006/main">
  <c r="G12" i="10" l="1"/>
  <c r="K8" i="10"/>
  <c r="J8" i="10" l="1"/>
  <c r="K13" i="10"/>
  <c r="L13" i="10" s="1"/>
  <c r="J13" i="10"/>
  <c r="H51" i="1"/>
  <c r="L51" i="1" s="1"/>
  <c r="K51" i="1" l="1"/>
  <c r="M51" i="1" s="1"/>
  <c r="K10" i="10"/>
  <c r="J10" i="10"/>
  <c r="K9" i="10"/>
  <c r="J9" i="10"/>
  <c r="K23" i="10"/>
  <c r="J23" i="10"/>
  <c r="K22" i="10"/>
  <c r="L22" i="10" s="1"/>
  <c r="J22" i="10"/>
  <c r="K21" i="10"/>
  <c r="L21" i="10" s="1"/>
  <c r="J21" i="10"/>
  <c r="K20" i="10"/>
  <c r="J20" i="10"/>
  <c r="K19" i="10"/>
  <c r="L19" i="10" s="1"/>
  <c r="J19" i="10"/>
  <c r="K18" i="10"/>
  <c r="J18" i="10"/>
  <c r="K17" i="10"/>
  <c r="L17" i="10" s="1"/>
  <c r="J17" i="10"/>
  <c r="J16" i="10"/>
  <c r="J15" i="10"/>
  <c r="K14" i="10"/>
  <c r="J14" i="10"/>
  <c r="K12" i="10"/>
  <c r="J12" i="10"/>
  <c r="K11" i="10"/>
  <c r="J11" i="10"/>
  <c r="K5" i="10"/>
  <c r="J5" i="10"/>
  <c r="L70" i="1"/>
  <c r="K70" i="1"/>
  <c r="L69" i="1"/>
  <c r="M69" i="1" s="1"/>
  <c r="K69" i="1"/>
  <c r="L68" i="1"/>
  <c r="M68" i="1" s="1"/>
  <c r="K68" i="1"/>
  <c r="L67" i="1"/>
  <c r="K67" i="1"/>
  <c r="L66" i="1"/>
  <c r="K66" i="1"/>
  <c r="L64" i="1"/>
  <c r="K64" i="1"/>
  <c r="L62" i="1"/>
  <c r="M62" i="1" s="1"/>
  <c r="K62" i="1"/>
  <c r="L60" i="1"/>
  <c r="M60" i="1" s="1"/>
  <c r="K60" i="1"/>
  <c r="L59" i="1"/>
  <c r="M59" i="1" s="1"/>
  <c r="K59" i="1"/>
  <c r="L57" i="1"/>
  <c r="M57" i="1" s="1"/>
  <c r="K57" i="1"/>
  <c r="L56" i="1"/>
  <c r="K56" i="1"/>
  <c r="L53" i="1"/>
  <c r="M53" i="1" s="1"/>
  <c r="K53" i="1"/>
  <c r="L52" i="1"/>
  <c r="M52" i="1" s="1"/>
  <c r="K52" i="1"/>
  <c r="K50" i="1"/>
  <c r="K49" i="1"/>
  <c r="M49" i="1" s="1"/>
  <c r="K48" i="1"/>
  <c r="K46" i="1"/>
  <c r="M45" i="1"/>
  <c r="K45" i="1"/>
  <c r="M44" i="1"/>
  <c r="K44" i="1"/>
  <c r="K43" i="1"/>
  <c r="M42" i="1"/>
  <c r="K42" i="1"/>
  <c r="K41" i="1"/>
  <c r="M41" i="1" s="1"/>
  <c r="M40" i="1"/>
  <c r="K40" i="1"/>
  <c r="K39" i="1"/>
  <c r="M38" i="1"/>
  <c r="K38" i="1"/>
  <c r="K37" i="1"/>
  <c r="K36" i="1"/>
  <c r="K35" i="1"/>
  <c r="M34" i="1"/>
  <c r="K34" i="1"/>
  <c r="K33" i="1"/>
  <c r="K32" i="1"/>
  <c r="M31" i="1"/>
  <c r="K31" i="1"/>
  <c r="K30" i="1"/>
  <c r="L29" i="1"/>
  <c r="K29" i="1"/>
  <c r="M29" i="1" s="1"/>
  <c r="L28" i="1"/>
  <c r="M28" i="1" s="1"/>
  <c r="K28" i="1"/>
  <c r="L27" i="1"/>
  <c r="M27" i="1" s="1"/>
  <c r="K27" i="1"/>
  <c r="L26" i="1"/>
  <c r="K26" i="1"/>
  <c r="L24" i="1"/>
  <c r="K24" i="1"/>
  <c r="L23" i="1"/>
  <c r="M23" i="1" s="1"/>
  <c r="K23" i="1"/>
  <c r="L21" i="1"/>
  <c r="K21" i="1"/>
  <c r="M21" i="1" s="1"/>
  <c r="L20" i="1"/>
  <c r="K20" i="1"/>
  <c r="L19" i="1"/>
  <c r="K19" i="1"/>
  <c r="L17" i="1"/>
  <c r="M17" i="1" s="1"/>
  <c r="K17" i="1"/>
  <c r="L16" i="1"/>
  <c r="M16" i="1" s="1"/>
  <c r="K16" i="1"/>
  <c r="L15" i="1"/>
  <c r="M15" i="1" s="1"/>
  <c r="K15" i="1"/>
  <c r="M13" i="1"/>
  <c r="L13" i="1"/>
  <c r="K13" i="1"/>
  <c r="L11" i="1"/>
  <c r="K11" i="1"/>
  <c r="L8" i="1"/>
  <c r="K8" i="1"/>
  <c r="L7" i="1"/>
  <c r="K7" i="1"/>
  <c r="M26" i="1" l="1"/>
  <c r="M24" i="1"/>
  <c r="M8" i="1"/>
  <c r="L9" i="10"/>
  <c r="M66" i="1"/>
  <c r="M50" i="1"/>
  <c r="M48" i="1"/>
  <c r="M43" i="1"/>
  <c r="M37" i="1"/>
  <c r="M33" i="1"/>
  <c r="M35" i="1"/>
  <c r="M36" i="1"/>
  <c r="M11" i="1"/>
  <c r="M19" i="1"/>
  <c r="M30" i="1"/>
  <c r="M32" i="1"/>
  <c r="M39" i="1"/>
  <c r="M46" i="1"/>
  <c r="M70" i="1"/>
  <c r="L14" i="10"/>
  <c r="L16" i="10"/>
  <c r="L23" i="10"/>
  <c r="L10" i="10"/>
  <c r="M64" i="1"/>
  <c r="M67" i="1"/>
  <c r="L18" i="10"/>
  <c r="L20" i="10"/>
  <c r="M20" i="1"/>
  <c r="M56" i="1"/>
  <c r="L5" i="10"/>
  <c r="L15" i="10"/>
  <c r="L11" i="10"/>
  <c r="L12" i="10"/>
  <c r="L8" i="10"/>
  <c r="M7" i="1"/>
  <c r="M71" i="1" l="1"/>
  <c r="L24" i="10"/>
</calcChain>
</file>

<file path=xl/sharedStrings.xml><?xml version="1.0" encoding="utf-8"?>
<sst xmlns="http://schemas.openxmlformats.org/spreadsheetml/2006/main" count="259" uniqueCount="117">
  <si>
    <t>MATERIAL</t>
  </si>
  <si>
    <t>LABOUR</t>
  </si>
  <si>
    <t>TOTAL</t>
  </si>
  <si>
    <t>No.</t>
  </si>
  <si>
    <t>DESCRIPTION</t>
  </si>
  <si>
    <t>UNIT</t>
  </si>
  <si>
    <t>RATE</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</si>
  <si>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</si>
  <si>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</si>
  <si>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</si>
  <si>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</si>
  <si>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</si>
  <si>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</si>
  <si>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</si>
  <si>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</si>
  <si>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</si>
  <si>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</si>
  <si>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</si>
  <si>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</si>
  <si>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2 Slots of 20mm</t>
  </si>
  <si>
    <t>150mm dia</t>
  </si>
  <si>
    <t>Lot</t>
  </si>
  <si>
    <r>
      <rPr>
        <b/>
        <sz val="14"/>
        <color rgb="FF080808"/>
        <rFont val="Calibri"/>
        <family val="2"/>
        <scheme val="minor"/>
      </rPr>
      <t>RATE</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</si>
  <si>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</si>
  <si>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</si>
  <si>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</si>
  <si>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</si>
  <si>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</si>
  <si>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</si>
  <si>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</si>
  <si>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</si>
  <si>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</si>
  <si>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</si>
  <si>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</si>
  <si>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</si>
  <si>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</si>
  <si>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</si>
  <si>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</si>
  <si>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</si>
  <si>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</si>
  <si>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</si>
  <si>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32mm dia</t>
  </si>
  <si>
    <t>Nos</t>
  </si>
  <si>
    <t>Dia  32 mm          (Threaded fitting)</t>
  </si>
  <si>
    <t>Dia  25 mm          (Threaded fitting)</t>
  </si>
  <si>
    <t>Dia  40 mm          (Threaded fitting</t>
  </si>
  <si>
    <t>Dia  50 mm          (Threaded fitting)</t>
  </si>
  <si>
    <t>Dia  75 mm          (Welded joints fitting)</t>
  </si>
  <si>
    <t>Dia  65 mm          (Welded joints fitting)</t>
  </si>
  <si>
    <t>Sprinkler Pendent type (concealed with face / cover plate) K=5.6 (Opening Temperature 57°C) </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</si>
  <si>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</si>
  <si>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</si>
  <si>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</si>
  <si>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</si>
  <si>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</si>
  <si>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</si>
  <si>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</si>
  <si>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</si>
  <si>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</si>
  <si>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</si>
  <si>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</si>
  <si>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</si>
  <si>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</si>
  <si>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</si>
  <si>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</si>
  <si>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</si>
  <si>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</si>
  <si>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</si>
  <si>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</si>
  <si>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</si>
  <si>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</si>
  <si>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</si>
  <si>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</si>
  <si>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</si>
  <si>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</si>
  <si>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</si>
  <si>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</si>
  <si>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</si>
  <si>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</si>
  <si>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</si>
  <si>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</si>
  <si>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</si>
  <si>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</si>
  <si>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</si>
  <si>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</si>
  <si>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</si>
  <si>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</si>
  <si>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S.No.</t>
  </si>
  <si>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</si>
  <si>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</si>
  <si>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</si>
  <si>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</si>
  <si>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</si>
  <si>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</si>
  <si>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</si>
  <si>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</si>
  <si>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</si>
  <si>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</si>
  <si>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t>Testing,    and    commissioning    of    entire    fire    fighting installation as per Consultant’s approval.</t>
  </si>
  <si>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</si>
  <si>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</si>
  <si>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</si>
  <si>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BOQ</t>
  </si>
  <si>
    <t>Running Bill</t>
  </si>
  <si>
    <r>
      <rPr>
        <b/>
        <sz val="14"/>
        <color rgb="FF131313"/>
        <rFont val="Calibri"/>
        <family val="2"/>
        <scheme val="minor"/>
      </rPr>
      <t>QTY</t>
    </r>
  </si>
  <si>
    <t>NO</t>
  </si>
  <si>
    <r>
      <rPr>
        <b/>
        <sz val="18"/>
        <color rgb="FF1A1A1A"/>
        <rFont val="Calibri"/>
        <family val="2"/>
        <scheme val="minor"/>
      </rPr>
      <t xml:space="preserve">Bill </t>
    </r>
    <r>
      <rPr>
        <b/>
        <sz val="18"/>
        <color rgb="FF3B3B3B"/>
        <rFont val="Calibri"/>
        <family val="2"/>
        <scheme val="minor"/>
      </rPr>
      <t xml:space="preserve">of </t>
    </r>
    <r>
      <rPr>
        <b/>
        <sz val="18"/>
        <color rgb="FF010101"/>
        <rFont val="Calibri"/>
        <family val="2"/>
        <scheme val="minor"/>
      </rPr>
      <t xml:space="preserve">Quantities
</t>
    </r>
    <r>
      <rPr>
        <b/>
        <sz val="18"/>
        <rFont val="Calibri"/>
        <family val="2"/>
        <scheme val="minor"/>
      </rPr>
      <t xml:space="preserve">ACMV Works
</t>
    </r>
    <r>
      <rPr>
        <b/>
        <sz val="18"/>
        <color rgb="FF3A3A3A"/>
        <rFont val="Calibri"/>
        <family val="2"/>
        <scheme val="minor"/>
      </rPr>
      <t xml:space="preserve">Bank </t>
    </r>
    <r>
      <rPr>
        <b/>
        <sz val="18"/>
        <color rgb="FF2F2F2F"/>
        <rFont val="Calibri"/>
        <family val="2"/>
        <scheme val="minor"/>
      </rPr>
      <t xml:space="preserve">Al </t>
    </r>
    <r>
      <rPr>
        <b/>
        <sz val="18"/>
        <color rgb="FF2A2A2A"/>
        <rFont val="Calibri"/>
        <family val="2"/>
        <scheme val="minor"/>
      </rPr>
      <t xml:space="preserve">Habib </t>
    </r>
    <r>
      <rPr>
        <b/>
        <sz val="18"/>
        <color rgb="FF0F0F0F"/>
        <rFont val="Calibri"/>
        <family val="2"/>
        <scheme val="minor"/>
      </rPr>
      <t xml:space="preserve">(23rd </t>
    </r>
    <r>
      <rPr>
        <b/>
        <sz val="18"/>
        <color rgb="FF212121"/>
        <rFont val="Calibri"/>
        <family val="2"/>
        <scheme val="minor"/>
      </rPr>
      <t xml:space="preserve">Floor) </t>
    </r>
    <r>
      <rPr>
        <b/>
        <sz val="18"/>
        <rFont val="Calibri"/>
        <family val="2"/>
        <scheme val="minor"/>
      </rPr>
      <t>Centrepoint, Karachi</t>
    </r>
  </si>
  <si>
    <t>QTY</t>
  </si>
  <si>
    <r>
      <rPr>
        <b/>
        <sz val="14"/>
        <color rgb="FF0A0A0A"/>
        <rFont val="Calibri"/>
        <family val="2"/>
        <scheme val="minor"/>
      </rPr>
      <t>Labour</t>
    </r>
  </si>
  <si>
    <r>
      <rPr>
        <b/>
        <sz val="14"/>
        <color rgb="FF3F3F3F"/>
        <rFont val="Calibri"/>
        <family val="2"/>
        <scheme val="minor"/>
      </rPr>
      <t>Rate</t>
    </r>
  </si>
  <si>
    <r>
      <rPr>
        <b/>
        <sz val="14"/>
        <color rgb="FF363636"/>
        <rFont val="Calibri"/>
        <family val="2"/>
        <scheme val="minor"/>
      </rPr>
      <t>Rate</t>
    </r>
  </si>
  <si>
    <t>Material</t>
  </si>
  <si>
    <t>SRN</t>
  </si>
  <si>
    <t>Work
 Done%</t>
  </si>
  <si>
    <r>
      <rPr>
        <b/>
        <sz val="16"/>
        <color rgb="FF4B4B4B"/>
        <rFont val="Calibri"/>
        <family val="2"/>
        <scheme val="minor"/>
      </rPr>
      <t xml:space="preserve">Bill </t>
    </r>
    <r>
      <rPr>
        <b/>
        <sz val="16"/>
        <color rgb="FF262626"/>
        <rFont val="Calibri"/>
        <family val="2"/>
        <scheme val="minor"/>
      </rPr>
      <t xml:space="preserve">of Quantities
</t>
    </r>
    <r>
      <rPr>
        <sz val="16"/>
        <color rgb="FF161616"/>
        <rFont val="Calibri"/>
        <family val="2"/>
        <scheme val="minor"/>
      </rPr>
      <t xml:space="preserve">Fire </t>
    </r>
    <r>
      <rPr>
        <sz val="16"/>
        <rFont val="Calibri"/>
        <family val="2"/>
        <scheme val="minor"/>
      </rPr>
      <t xml:space="preserve">Suppression Services
</t>
    </r>
    <r>
      <rPr>
        <b/>
        <sz val="16"/>
        <color rgb="FF333333"/>
        <rFont val="Calibri"/>
        <family val="2"/>
        <scheme val="minor"/>
      </rPr>
      <t xml:space="preserve">Bank </t>
    </r>
    <r>
      <rPr>
        <b/>
        <sz val="16"/>
        <color rgb="FF545454"/>
        <rFont val="Calibri"/>
        <family val="2"/>
        <scheme val="minor"/>
      </rPr>
      <t xml:space="preserve">AI </t>
    </r>
    <r>
      <rPr>
        <b/>
        <sz val="16"/>
        <rFont val="Calibri"/>
        <family val="2"/>
        <scheme val="minor"/>
      </rPr>
      <t xml:space="preserve">Habib </t>
    </r>
    <r>
      <rPr>
        <b/>
        <sz val="16"/>
        <color rgb="FF2A2A2A"/>
        <rFont val="Calibri"/>
        <family val="2"/>
        <scheme val="minor"/>
      </rPr>
      <t xml:space="preserve">Limited  </t>
    </r>
    <r>
      <rPr>
        <b/>
        <sz val="16"/>
        <color rgb="FF212121"/>
        <rFont val="Calibri"/>
        <family val="2"/>
        <scheme val="minor"/>
      </rPr>
      <t xml:space="preserve">(23rd </t>
    </r>
    <r>
      <rPr>
        <b/>
        <sz val="16"/>
        <color rgb="FF282828"/>
        <rFont val="Calibri"/>
        <family val="2"/>
        <scheme val="minor"/>
      </rPr>
      <t xml:space="preserve">Floor)
</t>
    </r>
    <r>
      <rPr>
        <sz val="16"/>
        <rFont val="Calibri"/>
        <family val="2"/>
        <scheme val="minor"/>
      </rPr>
      <t>Center Point Tower, Karachi.</t>
    </r>
  </si>
  <si>
    <r>
      <rPr>
        <b/>
        <sz val="16"/>
        <color rgb="FF0F0F0F"/>
        <rFont val="Calibri"/>
        <family val="2"/>
        <scheme val="minor"/>
      </rPr>
      <t xml:space="preserve">Total </t>
    </r>
    <r>
      <rPr>
        <b/>
        <sz val="16"/>
        <rFont val="Calibri"/>
        <family val="2"/>
        <scheme val="minor"/>
      </rPr>
      <t>Coat of Works Rs.</t>
    </r>
  </si>
  <si>
    <r>
      <rPr>
        <b/>
        <sz val="16"/>
        <color rgb="FF0A0A0A"/>
        <rFont val="Calibri"/>
        <family val="2"/>
        <scheme val="minor"/>
      </rPr>
      <t xml:space="preserve">Total </t>
    </r>
    <r>
      <rPr>
        <b/>
        <sz val="16"/>
        <color rgb="FF131313"/>
        <rFont val="Calibri"/>
        <family val="2"/>
        <scheme val="minor"/>
      </rPr>
      <t xml:space="preserve">Cost </t>
    </r>
    <r>
      <rPr>
        <b/>
        <sz val="16"/>
        <color rgb="FF5B5B5B"/>
        <rFont val="Calibri"/>
        <family val="2"/>
        <scheme val="minor"/>
      </rPr>
      <t xml:space="preserve">of </t>
    </r>
    <r>
      <rPr>
        <b/>
        <sz val="16"/>
        <rFont val="Calibri"/>
        <family val="2"/>
        <scheme val="minor"/>
      </rPr>
      <t>FSS 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</si>
</sst>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92" x14ac:knownFonts="1">
    <font>
      <sz val="10"/>
      <color rgb="FF000000"/>
      <name val="Times New Roman"/>
      <charset val="204"/>
    </font>
    <font>
      <sz val="14"/>
      <color rgb="FF000000"/>
      <name val="Calibri"/>
      <family val="2"/>
      <scheme val="minor"/>
    </font>
    <font>
      <sz val="14"/>
      <name val="Calibri"/>
      <family val="2"/>
      <scheme val="minor"/>
    </font>
    <font>
      <sz val="14"/>
      <color rgb="FF0F0F0F"/>
      <name val="Calibri"/>
      <family val="2"/>
      <scheme val="minor"/>
    </font>
    <font>
      <b/>
      <sz val="14"/>
      <name val="Calibri"/>
      <family val="2"/>
      <scheme val="minor"/>
    </font>
    <font>
      <sz val="14"/>
      <color rgb="FF131313"/>
      <name val="Calibri"/>
      <family val="2"/>
      <scheme val="minor"/>
    </font>
    <font>
      <b/>
      <sz val="14"/>
      <color rgb="FF080808"/>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10"/>
      <color rgb="FF000000"/>
      <name val="Calibri"/>
      <family val="2"/>
      <scheme val="minor"/>
    </font>
    <font>
      <b/>
      <sz val="12"/>
      <name val="Calibri"/>
      <family val="2"/>
      <scheme val="minor"/>
    </font>
    <font>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sz val="11"/>
      <color rgb="FF2A2A2A"/>
      <name val="Calibri"/>
      <family val="2"/>
      <scheme val="minor"/>
    </font>
    <font>
      <sz val="11"/>
      <color rgb="FF1A1A1A"/>
      <name val="Calibri"/>
      <family val="2"/>
      <scheme val="minor"/>
    </font>
    <font>
      <b/>
      <sz val="14"/>
      <color rgb="FF000000"/>
      <name val="Calibri"/>
      <family val="2"/>
      <scheme val="minor"/>
    </font>
    <font>
      <b/>
      <sz val="11"/>
      <color rgb="FF000000"/>
      <name val="Calibri"/>
      <family val="2"/>
      <scheme val="minor"/>
    </font>
    <font>
      <b/>
      <sz val="18"/>
      <color rgb="FF000000"/>
      <name val="Calibri"/>
      <family val="2"/>
      <scheme val="minor"/>
    </font>
    <font>
      <b/>
      <sz val="18"/>
      <color rgb="FF1A1A1A"/>
      <name val="Calibri"/>
      <family val="2"/>
      <scheme val="minor"/>
    </font>
    <font>
      <b/>
      <sz val="18"/>
      <color rgb="FF3B3B3B"/>
      <name val="Calibri"/>
      <family val="2"/>
      <scheme val="minor"/>
    </font>
    <font>
      <b/>
      <sz val="18"/>
      <color rgb="FF010101"/>
      <name val="Calibri"/>
      <family val="2"/>
      <scheme val="minor"/>
    </font>
    <font>
      <b/>
      <sz val="18"/>
      <name val="Calibri"/>
      <family val="2"/>
      <scheme val="minor"/>
    </font>
    <font>
      <b/>
      <sz val="18"/>
      <color rgb="FF3A3A3A"/>
      <name val="Calibri"/>
      <family val="2"/>
      <scheme val="minor"/>
    </font>
    <font>
      <b/>
      <sz val="18"/>
      <color rgb="FF2F2F2F"/>
      <name val="Calibri"/>
      <family val="2"/>
      <scheme val="minor"/>
    </font>
    <font>
      <b/>
      <sz val="18"/>
      <color rgb="FF2A2A2A"/>
      <name val="Calibri"/>
      <family val="2"/>
      <scheme val="minor"/>
    </font>
    <font>
      <b/>
      <sz val="18"/>
      <color rgb="FF0F0F0F"/>
      <name val="Calibri"/>
      <family val="2"/>
      <scheme val="minor"/>
    </font>
    <font>
      <b/>
      <sz val="18"/>
      <color rgb="FF212121"/>
      <name val="Calibri"/>
      <family val="2"/>
      <scheme val="minor"/>
    </font>
    <font>
      <b/>
      <sz val="14"/>
      <color rgb="FF464646"/>
      <name val="Calibri"/>
      <family val="2"/>
      <scheme val="minor"/>
    </font>
    <font>
      <b/>
      <sz val="14"/>
      <color rgb="FF676767"/>
      <name val="Calibri"/>
      <family val="2"/>
      <scheme val="minor"/>
    </font>
    <font>
      <b/>
      <sz val="14"/>
      <color rgb="FF565656"/>
      <name val="Calibri"/>
      <family val="2"/>
      <scheme val="minor"/>
    </font>
    <font>
      <b/>
      <sz val="14"/>
      <color rgb="FF3F3F3F"/>
      <name val="Calibri"/>
      <family val="2"/>
      <scheme val="minor"/>
    </font>
    <font>
      <b/>
      <sz val="14"/>
      <color rgb="FF363636"/>
      <name val="Calibri"/>
      <family val="2"/>
      <scheme val="minor"/>
    </font>
    <font>
      <sz val="10"/>
      <color rgb="FF000000"/>
      <name val="Times New Roman"/>
      <charset val="204"/>
    </font>
    <font>
      <sz val="16"/>
      <color rgb="FF000000"/>
      <name val="Calibri"/>
      <family val="2"/>
      <scheme val="minor"/>
    </font>
    <font>
      <b/>
      <sz val="16"/>
      <color rgb="FF4B4B4B"/>
      <name val="Calibri"/>
      <family val="2"/>
      <scheme val="minor"/>
    </font>
    <font>
      <b/>
      <sz val="16"/>
      <color rgb="FF262626"/>
      <name val="Calibri"/>
      <family val="2"/>
      <scheme val="minor"/>
    </font>
    <font>
      <sz val="16"/>
      <color rgb="FF161616"/>
      <name val="Calibri"/>
      <family val="2"/>
      <scheme val="minor"/>
    </font>
    <font>
      <sz val="16"/>
      <name val="Calibri"/>
      <family val="2"/>
      <scheme val="minor"/>
    </font>
    <font>
      <b/>
      <sz val="16"/>
      <color rgb="FF333333"/>
      <name val="Calibri"/>
      <family val="2"/>
      <scheme val="minor"/>
    </font>
    <font>
      <b/>
      <sz val="16"/>
      <color rgb="FF545454"/>
      <name val="Calibri"/>
      <family val="2"/>
      <scheme val="minor"/>
    </font>
    <font>
      <b/>
      <sz val="16"/>
      <name val="Calibri"/>
      <family val="2"/>
      <scheme val="minor"/>
    </font>
    <font>
      <b/>
      <sz val="16"/>
      <color rgb="FF2A2A2A"/>
      <name val="Calibri"/>
      <family val="2"/>
      <scheme val="minor"/>
    </font>
    <font>
      <b/>
      <sz val="16"/>
      <color rgb="FF212121"/>
      <name val="Calibri"/>
      <family val="2"/>
      <scheme val="minor"/>
    </font>
    <font>
      <b/>
      <sz val="16"/>
      <color rgb="FF282828"/>
      <name val="Calibri"/>
      <family val="2"/>
      <scheme val="minor"/>
    </font>
    <font>
      <b/>
      <sz val="16"/>
      <color rgb="FF0F0F0F"/>
      <name val="Calibri"/>
      <family val="2"/>
      <scheme val="minor"/>
    </font>
    <font>
      <b/>
      <sz val="16"/>
      <color rgb="FF0A0A0A"/>
      <name val="Calibri"/>
      <family val="2"/>
      <scheme val="minor"/>
    </font>
    <font>
      <b/>
      <sz val="16"/>
      <color rgb="FF131313"/>
      <name val="Calibri"/>
      <family val="2"/>
      <scheme val="minor"/>
    </font>
    <font>
      <b/>
      <sz val="16"/>
      <color rgb="FF5B5B5B"/>
      <name val="Calibri"/>
      <family val="2"/>
      <scheme val="minor"/>
    </font>
  </fonts>
  <fills count="3">
    <fill>
      <patternFill patternType="none"/>
    </fill>
    <fill>
      <patternFill patternType="gray125"/>
    </fill>
    <fill>
      <patternFill patternType="solid">
        <fgColor theme="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s>
  <cellStyleXfs count="3">
    <xf numFmtId="0" fontId="0" fillId="0" borderId="0"/>
    <xf numFmtId="43" fontId="29" fillId="0" borderId="0" applyFont="0" applyFill="0" applyBorder="0" applyAlignment="0" applyProtection="0"/>
    <xf numFmtId="9" fontId="76" fillId="0" borderId="0" applyFont="0" applyFill="0" applyBorder="0" applyAlignment="0" applyProtection="0"/>
  </cellStyleXfs>
  <cellXfs count="156">
    <xf numFmtId="0" fontId="0" fillId="0" borderId="0" xfId="0" applyAlignment="1">
      <alignment horizontal="left" vertical="top"/>
    </xf>
    <xf numFmtId="0" fontId="1" fillId="0" borderId="0" xfId="0" applyFont="1" applyAlignment="1">
      <alignment horizontal="left" vertical="top"/>
    </xf>
    <xf numFmtId="0" fontId="24" fillId="0" borderId="0" xfId="0" applyFont="1" applyAlignment="1">
      <alignment horizontal="left" vertical="top"/>
    </xf>
    <xf numFmtId="0" fontId="1" fillId="0" borderId="0" xfId="0" applyFont="1" applyAlignment="1">
      <alignment horizontal="center" vertical="center"/>
    </xf>
    <xf numFmtId="0" fontId="24" fillId="0" borderId="1" xfId="0" applyFont="1" applyBorder="1" applyAlignment="1">
      <alignment horizontal="center" vertical="center" wrapText="1"/>
    </xf>
    <xf numFmtId="0" fontId="36" fillId="0" borderId="1" xfId="0" applyFont="1" applyBorder="1" applyAlignment="1">
      <alignment horizontal="center" vertical="center" wrapText="1"/>
    </xf>
    <xf numFmtId="164" fontId="36" fillId="0" borderId="1" xfId="0" applyNumberFormat="1" applyFont="1" applyBorder="1" applyAlignment="1">
      <alignment horizontal="center" vertical="center" wrapText="1"/>
    </xf>
    <xf numFmtId="164" fontId="36" fillId="0" borderId="1" xfId="0" applyNumberFormat="1" applyFont="1" applyBorder="1" applyAlignment="1">
      <alignment horizontal="center" vertical="center" shrinkToFit="1"/>
    </xf>
    <xf numFmtId="164" fontId="37" fillId="0" borderId="1" xfId="0" applyNumberFormat="1" applyFont="1" applyBorder="1" applyAlignment="1">
      <alignment horizontal="center" vertical="center" shrinkToFit="1"/>
    </xf>
    <xf numFmtId="1" fontId="36" fillId="0" borderId="1" xfId="0" applyNumberFormat="1" applyFont="1" applyBorder="1" applyAlignment="1">
      <alignment horizontal="center" vertical="center" shrinkToFit="1"/>
    </xf>
    <xf numFmtId="164" fontId="38" fillId="0" borderId="1" xfId="0" applyNumberFormat="1" applyFont="1" applyBorder="1" applyAlignment="1">
      <alignment horizontal="center" vertical="center" shrinkToFit="1"/>
    </xf>
    <xf numFmtId="2" fontId="41" fillId="0" borderId="1" xfId="0" applyNumberFormat="1" applyFont="1" applyBorder="1" applyAlignment="1">
      <alignment horizontal="center" vertical="center" shrinkToFit="1"/>
    </xf>
    <xf numFmtId="0" fontId="36" fillId="0" borderId="0" xfId="0" applyFont="1" applyAlignment="1">
      <alignment horizontal="center" vertical="center"/>
    </xf>
    <xf numFmtId="164" fontId="39" fillId="0" borderId="1" xfId="0" applyNumberFormat="1" applyFont="1" applyBorder="1" applyAlignment="1">
      <alignment horizontal="center" vertical="center" shrinkToFit="1"/>
    </xf>
    <xf numFmtId="164" fontId="40" fillId="0" borderId="1" xfId="0" applyNumberFormat="1" applyFont="1" applyBorder="1" applyAlignment="1">
      <alignment horizontal="center" vertical="center" shrinkToFit="1"/>
    </xf>
    <xf numFmtId="0" fontId="42" fillId="0" borderId="0" xfId="0" applyFont="1" applyAlignment="1">
      <alignment horizontal="left" vertical="top"/>
    </xf>
    <xf numFmtId="0" fontId="59" fillId="0" borderId="0" xfId="0" applyFont="1" applyAlignment="1">
      <alignment horizontal="left" vertical="top"/>
    </xf>
    <xf numFmtId="165" fontId="1" fillId="0" borderId="0" xfId="1" applyNumberFormat="1" applyFont="1" applyAlignment="1">
      <alignment horizontal="right" vertical="center"/>
    </xf>
    <xf numFmtId="165" fontId="1" fillId="0" borderId="0" xfId="0" applyNumberFormat="1" applyFont="1" applyAlignment="1">
      <alignment horizontal="left" vertical="top"/>
    </xf>
    <xf numFmtId="1" fontId="1" fillId="0" borderId="0" xfId="0" applyNumberFormat="1" applyFont="1" applyAlignment="1">
      <alignment horizontal="left" vertical="top"/>
    </xf>
    <xf numFmtId="0" fontId="36" fillId="0" borderId="2" xfId="0" applyFont="1" applyBorder="1" applyAlignment="1">
      <alignment horizontal="center" vertical="center" wrapText="1"/>
    </xf>
    <xf numFmtId="0" fontId="4" fillId="0" borderId="17" xfId="0" applyFont="1" applyBorder="1" applyAlignment="1">
      <alignment horizontal="center" vertical="top" wrapText="1"/>
    </xf>
    <xf numFmtId="165" fontId="35" fillId="2" borderId="20" xfId="1" applyNumberFormat="1" applyFont="1" applyFill="1" applyBorder="1" applyAlignment="1">
      <alignment horizontal="center" vertical="center"/>
    </xf>
    <xf numFmtId="165" fontId="35" fillId="2" borderId="20" xfId="1" applyNumberFormat="1" applyFont="1" applyFill="1" applyBorder="1" applyAlignment="1">
      <alignment horizontal="center"/>
    </xf>
    <xf numFmtId="0" fontId="1" fillId="0" borderId="9"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0" xfId="0" applyFont="1" applyBorder="1" applyAlignment="1">
      <alignment horizontal="center" wrapText="1"/>
    </xf>
    <xf numFmtId="0" fontId="36" fillId="0" borderId="20" xfId="0" applyFont="1" applyBorder="1" applyAlignment="1">
      <alignment horizontal="center" vertical="center" wrapText="1"/>
    </xf>
    <xf numFmtId="1" fontId="36" fillId="0" borderId="20" xfId="0" applyNumberFormat="1" applyFont="1" applyBorder="1" applyAlignment="1">
      <alignment horizontal="center" vertical="center" shrinkToFit="1"/>
    </xf>
    <xf numFmtId="1" fontId="57" fillId="0" borderId="20" xfId="0" applyNumberFormat="1" applyFont="1" applyBorder="1" applyAlignment="1">
      <alignment horizontal="center" vertical="center" shrinkToFit="1"/>
    </xf>
    <xf numFmtId="1" fontId="58" fillId="0" borderId="20" xfId="0" applyNumberFormat="1" applyFont="1" applyBorder="1" applyAlignment="1">
      <alignment horizontal="center" vertical="center" shrinkToFit="1"/>
    </xf>
    <xf numFmtId="1" fontId="45" fillId="0" borderId="20" xfId="0" applyNumberFormat="1" applyFont="1" applyBorder="1" applyAlignment="1">
      <alignment horizontal="center" vertical="center" shrinkToFit="1"/>
    </xf>
    <xf numFmtId="0" fontId="35" fillId="0" borderId="20" xfId="0" applyFont="1" applyBorder="1" applyAlignment="1">
      <alignment horizontal="center" vertical="center" wrapText="1"/>
    </xf>
    <xf numFmtId="1" fontId="36" fillId="0" borderId="20" xfId="0" applyNumberFormat="1" applyFont="1" applyBorder="1" applyAlignment="1">
      <alignment horizontal="center" shrinkToFit="1"/>
    </xf>
    <xf numFmtId="0" fontId="36" fillId="0" borderId="20" xfId="0" applyFont="1" applyBorder="1" applyAlignment="1">
      <alignment horizontal="center" vertical="top" wrapText="1"/>
    </xf>
    <xf numFmtId="1" fontId="41" fillId="0" borderId="20" xfId="0" applyNumberFormat="1" applyFont="1" applyBorder="1" applyAlignment="1">
      <alignment horizontal="center" vertical="center" shrinkToFit="1"/>
    </xf>
    <xf numFmtId="1" fontId="46" fillId="0" borderId="20" xfId="0" applyNumberFormat="1" applyFont="1" applyBorder="1" applyAlignment="1">
      <alignment horizontal="center" vertical="center" shrinkToFit="1"/>
    </xf>
    <xf numFmtId="165" fontId="35" fillId="0" borderId="20" xfId="1" applyNumberFormat="1" applyFont="1" applyFill="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2" fillId="0" borderId="15" xfId="0" applyFont="1" applyBorder="1" applyAlignment="1">
      <alignment horizontal="left" vertical="top" wrapText="1"/>
    </xf>
    <xf numFmtId="0" fontId="1" fillId="0" borderId="10" xfId="0" applyFont="1" applyBorder="1" applyAlignment="1">
      <alignment horizontal="left" vertical="top" wrapText="1"/>
    </xf>
    <xf numFmtId="0" fontId="2" fillId="0" borderId="10" xfId="0" applyFont="1" applyBorder="1" applyAlignment="1">
      <alignment horizontal="left" vertical="top" wrapText="1"/>
    </xf>
    <xf numFmtId="0" fontId="60" fillId="0" borderId="12" xfId="0" applyFont="1" applyBorder="1" applyAlignment="1">
      <alignment horizontal="center" vertical="center" wrapText="1"/>
    </xf>
    <xf numFmtId="0" fontId="4" fillId="0" borderId="18" xfId="0" applyFont="1" applyBorder="1" applyAlignment="1">
      <alignment horizontal="center" vertical="top" wrapText="1"/>
    </xf>
    <xf numFmtId="0" fontId="1" fillId="0" borderId="14" xfId="0" applyFont="1" applyBorder="1" applyAlignment="1">
      <alignment horizontal="center" vertical="center" wrapText="1"/>
    </xf>
    <xf numFmtId="0" fontId="1" fillId="0" borderId="19" xfId="0" applyFont="1" applyBorder="1" applyAlignment="1">
      <alignment horizontal="center" vertical="top" wrapText="1"/>
    </xf>
    <xf numFmtId="165" fontId="57" fillId="0" borderId="20" xfId="1" applyNumberFormat="1" applyFont="1" applyBorder="1" applyAlignment="1">
      <alignment horizontal="center" vertical="center" shrinkToFit="1"/>
    </xf>
    <xf numFmtId="165" fontId="36" fillId="0" borderId="20" xfId="1" applyNumberFormat="1" applyFont="1" applyBorder="1" applyAlignment="1">
      <alignment horizontal="center" vertical="center" wrapText="1"/>
    </xf>
    <xf numFmtId="1" fontId="14" fillId="0" borderId="9" xfId="0" applyNumberFormat="1" applyFont="1" applyBorder="1" applyAlignment="1">
      <alignment horizontal="center" vertical="center" shrinkToFit="1"/>
    </xf>
    <xf numFmtId="1" fontId="15" fillId="0" borderId="9" xfId="0" applyNumberFormat="1" applyFont="1" applyBorder="1" applyAlignment="1">
      <alignment horizontal="center" vertical="center" shrinkToFit="1"/>
    </xf>
    <xf numFmtId="0" fontId="35" fillId="0" borderId="20" xfId="0" applyFont="1" applyBorder="1" applyAlignment="1">
      <alignment horizontal="center" wrapText="1"/>
    </xf>
    <xf numFmtId="1" fontId="1" fillId="0" borderId="9" xfId="0" applyNumberFormat="1" applyFont="1" applyBorder="1" applyAlignment="1">
      <alignment horizontal="center" vertical="center" shrinkToFit="1"/>
    </xf>
    <xf numFmtId="165" fontId="36" fillId="0" borderId="20" xfId="1" applyNumberFormat="1" applyFont="1" applyBorder="1" applyAlignment="1">
      <alignment horizontal="center" wrapText="1"/>
    </xf>
    <xf numFmtId="164" fontId="1" fillId="0" borderId="9" xfId="0" applyNumberFormat="1" applyFont="1" applyBorder="1" applyAlignment="1">
      <alignment horizontal="center" vertical="center" shrinkToFit="1"/>
    </xf>
    <xf numFmtId="0" fontId="36" fillId="0" borderId="20" xfId="0" applyFont="1" applyBorder="1" applyAlignment="1">
      <alignment horizontal="center" vertical="top"/>
    </xf>
    <xf numFmtId="164" fontId="20" fillId="0" borderId="9" xfId="0" applyNumberFormat="1" applyFont="1" applyBorder="1" applyAlignment="1">
      <alignment horizontal="center" vertical="center" shrinkToFit="1"/>
    </xf>
    <xf numFmtId="164" fontId="9" fillId="0" borderId="9" xfId="0" applyNumberFormat="1" applyFont="1" applyBorder="1" applyAlignment="1">
      <alignment horizontal="center" vertical="center" shrinkToFit="1"/>
    </xf>
    <xf numFmtId="0" fontId="59" fillId="0" borderId="11" xfId="0" applyFont="1" applyBorder="1" applyAlignment="1">
      <alignment horizontal="center" vertical="center" wrapText="1"/>
    </xf>
    <xf numFmtId="0" fontId="1" fillId="0" borderId="0" xfId="0" applyFont="1" applyAlignment="1">
      <alignment horizontal="center" vertical="top"/>
    </xf>
    <xf numFmtId="0" fontId="4" fillId="0" borderId="8" xfId="0" applyFont="1" applyBorder="1" applyAlignment="1">
      <alignment horizontal="center" vertical="top"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24" fillId="0" borderId="9" xfId="0" applyFont="1" applyBorder="1" applyAlignment="1">
      <alignment horizontal="center" vertical="center" wrapText="1"/>
    </xf>
    <xf numFmtId="0" fontId="73"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25" fillId="0" borderId="14" xfId="0" applyFont="1" applyBorder="1" applyAlignment="1">
      <alignment horizontal="center" vertical="center" wrapText="1"/>
    </xf>
    <xf numFmtId="1" fontId="24" fillId="0" borderId="2" xfId="0" applyNumberFormat="1" applyFont="1" applyBorder="1" applyAlignment="1">
      <alignment horizontal="center" vertical="center" shrinkToFit="1"/>
    </xf>
    <xf numFmtId="0" fontId="25" fillId="0" borderId="9" xfId="0" applyFont="1" applyBorder="1" applyAlignment="1">
      <alignment horizontal="center" vertical="center" wrapText="1"/>
    </xf>
    <xf numFmtId="1" fontId="24" fillId="0" borderId="1" xfId="0" applyNumberFormat="1" applyFont="1" applyBorder="1" applyAlignment="1">
      <alignment horizontal="center" vertical="center" shrinkToFi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42" fillId="0" borderId="0" xfId="0" applyFont="1" applyAlignment="1">
      <alignment horizontal="center" vertical="center"/>
    </xf>
    <xf numFmtId="0" fontId="42" fillId="0" borderId="0" xfId="0" applyFont="1" applyAlignment="1">
      <alignment vertical="center"/>
    </xf>
    <xf numFmtId="165" fontId="24" fillId="0" borderId="2" xfId="1" applyNumberFormat="1" applyFont="1" applyBorder="1" applyAlignment="1">
      <alignment horizontal="center" vertical="center" wrapText="1"/>
    </xf>
    <xf numFmtId="165" fontId="24" fillId="0" borderId="15" xfId="1" applyNumberFormat="1" applyFont="1" applyBorder="1" applyAlignment="1">
      <alignment horizontal="center" vertical="center" wrapText="1"/>
    </xf>
    <xf numFmtId="0" fontId="24" fillId="0" borderId="36" xfId="0" applyFont="1" applyBorder="1" applyAlignment="1">
      <alignment horizontal="center" vertical="center"/>
    </xf>
    <xf numFmtId="0" fontId="24" fillId="0" borderId="10" xfId="0" applyFont="1" applyBorder="1" applyAlignment="1">
      <alignment horizontal="center" vertical="center" wrapText="1"/>
    </xf>
    <xf numFmtId="0" fontId="24" fillId="0" borderId="4" xfId="0" applyFont="1" applyBorder="1" applyAlignment="1">
      <alignment horizontal="center" vertical="center"/>
    </xf>
    <xf numFmtId="165" fontId="24" fillId="0" borderId="1" xfId="1" applyNumberFormat="1" applyFont="1" applyBorder="1" applyAlignment="1">
      <alignment horizontal="center" vertical="center" wrapText="1"/>
    </xf>
    <xf numFmtId="165" fontId="24" fillId="0" borderId="10" xfId="1" applyNumberFormat="1" applyFont="1" applyBorder="1" applyAlignment="1">
      <alignment horizontal="center" vertical="center" wrapText="1"/>
    </xf>
    <xf numFmtId="165" fontId="24" fillId="0" borderId="12" xfId="1" applyNumberFormat="1" applyFont="1" applyBorder="1" applyAlignment="1">
      <alignment horizontal="center" vertical="center" wrapText="1"/>
    </xf>
    <xf numFmtId="165" fontId="24" fillId="0" borderId="13" xfId="1" applyNumberFormat="1" applyFont="1" applyBorder="1" applyAlignment="1">
      <alignment horizontal="center" vertical="center" wrapText="1"/>
    </xf>
    <xf numFmtId="0" fontId="24" fillId="0" borderId="40" xfId="0" applyFont="1" applyBorder="1" applyAlignment="1">
      <alignment horizontal="center" vertical="center"/>
    </xf>
    <xf numFmtId="0" fontId="42" fillId="0" borderId="35" xfId="0" applyFont="1" applyBorder="1" applyAlignment="1">
      <alignment vertical="center" wrapText="1"/>
    </xf>
    <xf numFmtId="0" fontId="24" fillId="0" borderId="32" xfId="0" applyFont="1" applyBorder="1" applyAlignment="1">
      <alignment vertical="center" wrapText="1"/>
    </xf>
    <xf numFmtId="0" fontId="24" fillId="0" borderId="3" xfId="0" applyFont="1" applyBorder="1" applyAlignment="1">
      <alignment vertical="center" wrapText="1"/>
    </xf>
    <xf numFmtId="0" fontId="25" fillId="0" borderId="3" xfId="0" applyFont="1" applyBorder="1" applyAlignment="1">
      <alignment vertical="center" wrapText="1"/>
    </xf>
    <xf numFmtId="0" fontId="24" fillId="0" borderId="39" xfId="0" applyFont="1" applyBorder="1" applyAlignment="1">
      <alignment vertical="center" wrapText="1"/>
    </xf>
    <xf numFmtId="0" fontId="42" fillId="0" borderId="34" xfId="0" applyFont="1" applyBorder="1" applyAlignment="1">
      <alignment horizontal="center" vertical="center" wrapText="1"/>
    </xf>
    <xf numFmtId="0" fontId="24" fillId="0" borderId="37" xfId="0" applyFont="1" applyBorder="1" applyAlignment="1">
      <alignment horizontal="center" vertical="center" wrapText="1"/>
    </xf>
    <xf numFmtId="0" fontId="2" fillId="0" borderId="10" xfId="0" applyFont="1" applyBorder="1" applyAlignment="1">
      <alignment horizontal="left" vertical="center" wrapText="1"/>
    </xf>
    <xf numFmtId="9" fontId="1" fillId="0" borderId="0" xfId="0" applyNumberFormat="1" applyFont="1" applyAlignment="1">
      <alignment horizontal="center" vertical="center"/>
    </xf>
    <xf numFmtId="9" fontId="24" fillId="0" borderId="0" xfId="0" applyNumberFormat="1" applyFont="1" applyAlignment="1">
      <alignment horizontal="left" vertical="top"/>
    </xf>
    <xf numFmtId="9" fontId="35" fillId="2" borderId="20" xfId="2" applyFont="1" applyFill="1" applyBorder="1" applyAlignment="1">
      <alignment horizontal="center" vertical="center"/>
    </xf>
    <xf numFmtId="165" fontId="42" fillId="0" borderId="0" xfId="1" applyNumberFormat="1" applyFont="1" applyAlignment="1">
      <alignment horizontal="center" vertical="center"/>
    </xf>
    <xf numFmtId="165" fontId="73" fillId="0" borderId="2" xfId="1" applyNumberFormat="1" applyFont="1" applyBorder="1" applyAlignment="1">
      <alignment horizontal="center" vertical="center" wrapText="1"/>
    </xf>
    <xf numFmtId="165" fontId="4" fillId="0" borderId="2" xfId="1" applyNumberFormat="1" applyFont="1" applyBorder="1" applyAlignment="1">
      <alignment horizontal="center" vertical="center" wrapText="1"/>
    </xf>
    <xf numFmtId="165" fontId="4" fillId="0" borderId="12" xfId="1" applyNumberFormat="1" applyFont="1" applyBorder="1" applyAlignment="1">
      <alignment horizontal="center" vertical="center" wrapText="1"/>
    </xf>
    <xf numFmtId="165" fontId="24" fillId="0" borderId="2" xfId="1" applyNumberFormat="1" applyFont="1" applyBorder="1" applyAlignment="1">
      <alignment horizontal="center" vertical="center"/>
    </xf>
    <xf numFmtId="165" fontId="24" fillId="0" borderId="15" xfId="1" applyNumberFormat="1" applyFont="1" applyBorder="1" applyAlignment="1">
      <alignment horizontal="center" vertical="center"/>
    </xf>
    <xf numFmtId="165" fontId="24" fillId="0" borderId="1" xfId="1" applyNumberFormat="1" applyFont="1" applyBorder="1" applyAlignment="1">
      <alignment horizontal="center" vertical="center"/>
    </xf>
    <xf numFmtId="165" fontId="24" fillId="0" borderId="10" xfId="1" applyNumberFormat="1" applyFont="1" applyBorder="1" applyAlignment="1">
      <alignment horizontal="center" vertical="center"/>
    </xf>
    <xf numFmtId="165" fontId="24" fillId="0" borderId="12" xfId="1" applyNumberFormat="1" applyFont="1" applyBorder="1" applyAlignment="1">
      <alignment horizontal="center" vertical="center"/>
    </xf>
    <xf numFmtId="165" fontId="24" fillId="0" borderId="13" xfId="1" applyNumberFormat="1" applyFont="1" applyBorder="1" applyAlignment="1">
      <alignment horizontal="center" vertical="center"/>
    </xf>
    <xf numFmtId="9" fontId="24" fillId="0" borderId="4" xfId="0" applyNumberFormat="1" applyFont="1" applyBorder="1" applyAlignment="1">
      <alignment horizontal="center" vertical="center"/>
    </xf>
    <xf numFmtId="165" fontId="26" fillId="0" borderId="18" xfId="1" applyNumberFormat="1" applyFont="1" applyBorder="1" applyAlignment="1">
      <alignment horizontal="center" vertical="center" wrapText="1"/>
    </xf>
    <xf numFmtId="165" fontId="26" fillId="0" borderId="33" xfId="1" applyNumberFormat="1" applyFont="1" applyBorder="1" applyAlignment="1">
      <alignment horizontal="center" vertical="center"/>
    </xf>
    <xf numFmtId="165" fontId="1" fillId="0" borderId="0" xfId="0" applyNumberFormat="1" applyFont="1" applyAlignment="1">
      <alignment horizontal="center" vertical="top"/>
    </xf>
    <xf numFmtId="0" fontId="61" fillId="0" borderId="26" xfId="0" applyFont="1" applyBorder="1" applyAlignment="1">
      <alignment horizontal="center" vertical="top" wrapText="1"/>
    </xf>
    <xf numFmtId="0" fontId="84" fillId="0" borderId="39" xfId="0" applyFont="1" applyBorder="1" applyAlignment="1">
      <alignment horizontal="right" vertical="center" wrapText="1"/>
    </xf>
    <xf numFmtId="0" fontId="84" fillId="0" borderId="41" xfId="0" applyFont="1" applyBorder="1" applyAlignment="1">
      <alignment horizontal="right" vertical="center" wrapText="1"/>
    </xf>
    <xf numFmtId="0" fontId="84" fillId="0" borderId="42" xfId="0" applyFont="1" applyBorder="1" applyAlignment="1">
      <alignment horizontal="right" vertical="center" wrapText="1"/>
    </xf>
    <xf numFmtId="0" fontId="59" fillId="0" borderId="16" xfId="0" applyFont="1" applyBorder="1" applyAlignment="1">
      <alignment horizontal="center" vertical="center" wrapText="1"/>
    </xf>
    <xf numFmtId="0" fontId="59" fillId="0" borderId="45" xfId="0" applyFont="1" applyBorder="1" applyAlignment="1">
      <alignment horizontal="center" vertical="center"/>
    </xf>
    <xf numFmtId="0" fontId="26" fillId="0" borderId="29"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28" xfId="0" applyFont="1" applyBorder="1" applyAlignment="1">
      <alignment horizontal="center" vertical="center" wrapText="1"/>
    </xf>
    <xf numFmtId="0" fontId="26" fillId="0" borderId="30"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31"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21"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28" xfId="0" applyFont="1" applyBorder="1" applyAlignment="1">
      <alignment horizontal="center" vertical="center" wrapText="1"/>
    </xf>
    <xf numFmtId="0" fontId="77" fillId="0" borderId="26" xfId="0" applyFont="1" applyBorder="1" applyAlignment="1">
      <alignment horizontal="center" vertical="top" wrapText="1"/>
    </xf>
    <xf numFmtId="0" fontId="24" fillId="0" borderId="14" xfId="0" applyFont="1" applyBorder="1" applyAlignment="1">
      <alignment horizontal="center" vertical="center" wrapText="1"/>
    </xf>
    <xf numFmtId="0" fontId="24" fillId="0" borderId="9" xfId="0" applyFont="1" applyBorder="1" applyAlignment="1">
      <alignment horizontal="center" vertical="center" wrapText="1"/>
    </xf>
    <xf numFmtId="0" fontId="84" fillId="0" borderId="7" xfId="0" applyFont="1" applyBorder="1" applyAlignment="1">
      <alignment horizontal="right" vertical="center" wrapText="1"/>
    </xf>
    <xf numFmtId="0" fontId="84" fillId="0" borderId="38" xfId="0" applyFont="1" applyBorder="1" applyAlignment="1">
      <alignment horizontal="right" vertical="center" wrapText="1"/>
    </xf>
    <xf numFmtId="0" fontId="84" fillId="0" borderId="44" xfId="0" applyFont="1" applyBorder="1" applyAlignment="1">
      <alignment horizontal="right" vertical="center" wrapText="1"/>
    </xf>
    <xf numFmtId="0" fontId="43" fillId="0" borderId="9" xfId="0" applyFont="1" applyBorder="1" applyAlignment="1">
      <alignment horizontal="center" vertical="center" wrapText="1"/>
    </xf>
    <xf numFmtId="0" fontId="43" fillId="0" borderId="11"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39" xfId="0" applyFont="1" applyBorder="1" applyAlignment="1">
      <alignment horizontal="center" vertical="center" wrapText="1"/>
    </xf>
    <xf numFmtId="0" fontId="71" fillId="0" borderId="14" xfId="0" applyFont="1" applyBorder="1" applyAlignment="1">
      <alignment horizontal="center" vertical="center" wrapText="1"/>
    </xf>
    <xf numFmtId="0" fontId="4" fillId="0" borderId="11" xfId="0" applyFont="1" applyBorder="1" applyAlignment="1">
      <alignment horizontal="center" vertical="center" wrapText="1"/>
    </xf>
    <xf numFmtId="0" fontId="72" fillId="0" borderId="2" xfId="0" applyFont="1" applyBorder="1" applyAlignment="1">
      <alignment horizontal="center" vertical="center" wrapText="1"/>
    </xf>
    <xf numFmtId="0" fontId="4" fillId="0" borderId="12" xfId="0" applyFont="1" applyBorder="1" applyAlignment="1">
      <alignment horizontal="center" vertical="center" wrapText="1"/>
    </xf>
    <xf numFmtId="165" fontId="59" fillId="0" borderId="15" xfId="1" applyNumberFormat="1" applyFont="1" applyBorder="1" applyAlignment="1">
      <alignment horizontal="center" vertical="center"/>
    </xf>
    <xf numFmtId="165" fontId="59" fillId="0" borderId="13" xfId="1" applyNumberFormat="1" applyFont="1" applyBorder="1" applyAlignment="1">
      <alignment horizontal="center" vertical="center"/>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43" xfId="0" applyFont="1" applyBorder="1" applyAlignment="1">
      <alignment horizontal="center" vertical="center" wrapText="1"/>
    </xf>
    <xf numFmtId="0" fontId="59" fillId="0" borderId="36" xfId="0" applyFont="1" applyBorder="1" applyAlignment="1">
      <alignment horizontal="center" vertical="center"/>
    </xf>
    <xf numFmtId="0" fontId="59" fillId="0" borderId="40" xfId="0" applyFont="1" applyBorder="1" applyAlignment="1">
      <alignment horizontal="center" vertical="center"/>
    </xf>
    <xf numFmtId="0" fontId="59" fillId="0" borderId="2" xfId="0" applyFont="1" applyBorder="1" applyAlignment="1">
      <alignment horizontal="center" vertical="center"/>
    </xf>
    <xf numFmtId="0" fontId="59" fillId="0" borderId="12" xfId="0" applyFont="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1339596</xdr:colOff>
      <xdr:row>32</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44</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44</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0</xdr:colOff>
      <xdr:row>19</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19</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19</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19</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19</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469010" y="13911833"/>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19</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6</xdr:col>
      <xdr:colOff>0</xdr:colOff>
      <xdr:row>19</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0"/>
  <sheetViews>
    <sheetView view="pageBreakPreview" topLeftCell="A28" zoomScale="80" zoomScaleNormal="100" zoomScaleSheetLayoutView="80" workbookViewId="0">
      <selection activeCell="H69" sqref="H69"/>
    </sheetView>
  </sheetViews>
  <sheetFormatPr defaultRowHeight="18.75" x14ac:dyDescent="0.2"/>
  <cols>
    <col min="1" max="1" width="7" style="3" bestFit="1" customWidth="1"/>
    <col min="2" max="2" width="7.33203125" style="12" customWidth="1"/>
    <col min="3" max="3" width="49.33203125" style="1" customWidth="1"/>
    <col min="4" max="4" width="8" style="3" bestFit="1" customWidth="1"/>
    <col min="5" max="5" width="9.5" style="3" customWidth="1"/>
    <col min="6" max="6" width="15.5" style="61" bestFit="1" customWidth="1"/>
    <col min="7" max="7" width="12.6640625" style="61" bestFit="1" customWidth="1"/>
    <col min="8" max="8" width="6.83203125" style="61" bestFit="1" customWidth="1"/>
    <col min="9" max="9" width="12.1640625" style="61" hidden="1" customWidth="1"/>
    <col min="10" max="10" width="8" style="61" bestFit="1" customWidth="1"/>
    <col min="11" max="11" width="15.5" style="61" bestFit="1" customWidth="1"/>
    <col min="12" max="12" width="12.6640625" style="61" bestFit="1" customWidth="1"/>
    <col min="13" max="13" width="23" style="61" bestFit="1" customWidth="1"/>
    <col min="14" max="14" width="9.33203125" style="1"/>
    <col min="15" max="17" width="18.6640625" style="1" customWidth="1"/>
    <col min="18" max="18" width="14.5" style="1" bestFit="1" customWidth="1"/>
    <col min="19" max="16384" width="9.33203125" style="1"/>
  </cols>
  <sheetData>
    <row r="1" spans="1:13" ht="78" customHeight="1" thickBot="1" x14ac:dyDescent="0.25">
      <c r="A1" s="111" t="s">
        <v>106</v>
      </c>
      <c r="B1" s="111"/>
      <c r="C1" s="111"/>
      <c r="D1" s="111"/>
      <c r="E1" s="111"/>
      <c r="F1" s="111"/>
      <c r="G1" s="111"/>
      <c r="H1" s="111"/>
      <c r="I1" s="111"/>
      <c r="J1" s="111"/>
      <c r="K1" s="111"/>
      <c r="L1" s="111"/>
      <c r="M1" s="111"/>
    </row>
    <row r="2" spans="1:13" ht="21.75" customHeight="1" thickBot="1" x14ac:dyDescent="0.25">
      <c r="A2" s="117"/>
      <c r="B2" s="118"/>
      <c r="C2" s="119"/>
      <c r="D2" s="118" t="s">
        <v>102</v>
      </c>
      <c r="E2" s="118"/>
      <c r="F2" s="118"/>
      <c r="G2" s="119"/>
      <c r="H2" s="123" t="s">
        <v>103</v>
      </c>
      <c r="I2" s="124"/>
      <c r="J2" s="124"/>
      <c r="K2" s="125"/>
      <c r="L2" s="125"/>
      <c r="M2" s="126"/>
    </row>
    <row r="3" spans="1:13" ht="19.350000000000001" customHeight="1" thickBot="1" x14ac:dyDescent="0.25">
      <c r="A3" s="120"/>
      <c r="B3" s="121"/>
      <c r="C3" s="122"/>
      <c r="D3" s="131" t="s">
        <v>5</v>
      </c>
      <c r="E3" s="127" t="s">
        <v>104</v>
      </c>
      <c r="F3" s="21" t="s">
        <v>0</v>
      </c>
      <c r="G3" s="21" t="s">
        <v>1</v>
      </c>
      <c r="H3" s="127" t="s">
        <v>104</v>
      </c>
      <c r="I3" s="115" t="s">
        <v>113</v>
      </c>
      <c r="J3" s="127" t="s">
        <v>5</v>
      </c>
      <c r="K3" s="21" t="s">
        <v>0</v>
      </c>
      <c r="L3" s="21" t="s">
        <v>1</v>
      </c>
      <c r="M3" s="129" t="s">
        <v>2</v>
      </c>
    </row>
    <row r="4" spans="1:13" ht="20.25" customHeight="1" thickBot="1" x14ac:dyDescent="0.25">
      <c r="A4" s="40" t="s">
        <v>112</v>
      </c>
      <c r="B4" s="41" t="s">
        <v>105</v>
      </c>
      <c r="C4" s="62" t="s">
        <v>4</v>
      </c>
      <c r="D4" s="128"/>
      <c r="E4" s="128"/>
      <c r="F4" s="46" t="s">
        <v>22</v>
      </c>
      <c r="G4" s="46" t="s">
        <v>6</v>
      </c>
      <c r="H4" s="128"/>
      <c r="I4" s="116"/>
      <c r="J4" s="128"/>
      <c r="K4" s="46" t="s">
        <v>22</v>
      </c>
      <c r="L4" s="46" t="s">
        <v>6</v>
      </c>
      <c r="M4" s="130"/>
    </row>
    <row r="5" spans="1:13" ht="73.5" customHeight="1" x14ac:dyDescent="0.2">
      <c r="A5" s="47"/>
      <c r="B5" s="20"/>
      <c r="C5" s="42" t="s">
        <v>7</v>
      </c>
      <c r="D5" s="25"/>
      <c r="E5" s="25"/>
      <c r="F5" s="48"/>
      <c r="G5" s="48"/>
      <c r="H5" s="48"/>
      <c r="I5" s="48"/>
      <c r="J5" s="48"/>
      <c r="K5" s="48"/>
      <c r="L5" s="48"/>
      <c r="M5" s="25"/>
    </row>
    <row r="6" spans="1:13" ht="187.5" x14ac:dyDescent="0.2">
      <c r="A6" s="24"/>
      <c r="B6" s="5"/>
      <c r="C6" s="43" t="s">
        <v>57</v>
      </c>
      <c r="D6" s="26"/>
      <c r="E6" s="29"/>
      <c r="F6" s="36"/>
      <c r="G6" s="36"/>
      <c r="H6" s="36"/>
      <c r="I6" s="36"/>
      <c r="J6" s="36"/>
      <c r="K6" s="36"/>
      <c r="L6" s="36"/>
      <c r="M6" s="36"/>
    </row>
    <row r="7" spans="1:13" ht="75" x14ac:dyDescent="0.2">
      <c r="A7" s="24">
        <v>1</v>
      </c>
      <c r="B7" s="5"/>
      <c r="C7" s="43" t="s">
        <v>58</v>
      </c>
      <c r="D7" s="27" t="s">
        <v>8</v>
      </c>
      <c r="E7" s="49">
        <v>1</v>
      </c>
      <c r="F7" s="22">
        <v>0</v>
      </c>
      <c r="G7" s="22">
        <v>95000</v>
      </c>
      <c r="H7" s="22">
        <v>0</v>
      </c>
      <c r="I7" s="22"/>
      <c r="J7" s="27" t="s">
        <v>8</v>
      </c>
      <c r="K7" s="22">
        <f>H7*F7</f>
        <v>0</v>
      </c>
      <c r="L7" s="22">
        <f>H7*G7</f>
        <v>0</v>
      </c>
      <c r="M7" s="50">
        <f>L7+K7</f>
        <v>0</v>
      </c>
    </row>
    <row r="8" spans="1:13" ht="305.25" customHeight="1" x14ac:dyDescent="0.2">
      <c r="A8" s="24">
        <v>2</v>
      </c>
      <c r="B8" s="5"/>
      <c r="C8" s="43" t="s">
        <v>68</v>
      </c>
      <c r="D8" s="27" t="s">
        <v>42</v>
      </c>
      <c r="E8" s="30">
        <v>2</v>
      </c>
      <c r="F8" s="22">
        <v>0</v>
      </c>
      <c r="G8" s="22">
        <v>4750</v>
      </c>
      <c r="H8" s="22">
        <v>0</v>
      </c>
      <c r="I8" s="22"/>
      <c r="J8" s="27" t="s">
        <v>42</v>
      </c>
      <c r="K8" s="22">
        <f t="shared" ref="K8:K70" si="0">H8*F8</f>
        <v>0</v>
      </c>
      <c r="L8" s="22">
        <f t="shared" ref="L8:L70" si="1">H8*G8</f>
        <v>0</v>
      </c>
      <c r="M8" s="50">
        <f t="shared" ref="M8:M70" si="2">L8+K8</f>
        <v>0</v>
      </c>
    </row>
    <row r="9" spans="1:13" ht="113.25" customHeight="1" x14ac:dyDescent="0.2">
      <c r="A9" s="24">
        <v>3</v>
      </c>
      <c r="B9" s="5"/>
      <c r="C9" s="43" t="s">
        <v>59</v>
      </c>
      <c r="D9" s="27"/>
      <c r="E9" s="31"/>
      <c r="F9" s="36"/>
      <c r="G9" s="36"/>
      <c r="H9" s="36"/>
      <c r="I9" s="36"/>
      <c r="J9" s="27"/>
      <c r="K9" s="36"/>
      <c r="L9" s="36"/>
      <c r="M9" s="29"/>
    </row>
    <row r="10" spans="1:13" x14ac:dyDescent="0.2">
      <c r="A10" s="24"/>
      <c r="B10" s="5"/>
      <c r="C10" s="43" t="s">
        <v>40</v>
      </c>
      <c r="D10" s="27"/>
      <c r="E10" s="30"/>
      <c r="F10" s="36"/>
      <c r="G10" s="36"/>
      <c r="H10" s="36"/>
      <c r="I10" s="36"/>
      <c r="J10" s="27"/>
      <c r="K10" s="36"/>
      <c r="L10" s="36"/>
      <c r="M10" s="29"/>
    </row>
    <row r="11" spans="1:13" x14ac:dyDescent="0.2">
      <c r="A11" s="51"/>
      <c r="B11" s="6">
        <v>3.1</v>
      </c>
      <c r="C11" s="43" t="s">
        <v>11</v>
      </c>
      <c r="D11" s="27" t="s">
        <v>42</v>
      </c>
      <c r="E11" s="30">
        <v>8</v>
      </c>
      <c r="F11" s="22">
        <v>7932.5</v>
      </c>
      <c r="G11" s="22">
        <v>950</v>
      </c>
      <c r="H11" s="22">
        <v>0</v>
      </c>
      <c r="I11" s="22"/>
      <c r="J11" s="27" t="s">
        <v>42</v>
      </c>
      <c r="K11" s="22">
        <f t="shared" si="0"/>
        <v>0</v>
      </c>
      <c r="L11" s="22">
        <f t="shared" si="1"/>
        <v>0</v>
      </c>
      <c r="M11" s="50">
        <f t="shared" si="2"/>
        <v>0</v>
      </c>
    </row>
    <row r="12" spans="1:13" ht="23.25" customHeight="1" x14ac:dyDescent="0.25">
      <c r="A12" s="52"/>
      <c r="B12" s="7"/>
      <c r="C12" s="44" t="s">
        <v>10</v>
      </c>
      <c r="D12" s="27"/>
      <c r="E12" s="30"/>
      <c r="F12" s="36"/>
      <c r="G12" s="36"/>
      <c r="H12" s="36"/>
      <c r="I12" s="36"/>
      <c r="J12" s="27"/>
      <c r="K12" s="36"/>
      <c r="L12" s="36"/>
      <c r="M12" s="53"/>
    </row>
    <row r="13" spans="1:13" x14ac:dyDescent="0.2">
      <c r="A13" s="24"/>
      <c r="B13" s="7">
        <v>3.1</v>
      </c>
      <c r="C13" s="44" t="s">
        <v>11</v>
      </c>
      <c r="D13" s="27" t="s">
        <v>42</v>
      </c>
      <c r="E13" s="30">
        <v>2</v>
      </c>
      <c r="F13" s="22">
        <v>6887.5</v>
      </c>
      <c r="G13" s="22">
        <v>950</v>
      </c>
      <c r="H13" s="22">
        <v>0</v>
      </c>
      <c r="I13" s="22"/>
      <c r="J13" s="27" t="s">
        <v>42</v>
      </c>
      <c r="K13" s="22">
        <f t="shared" si="0"/>
        <v>0</v>
      </c>
      <c r="L13" s="22">
        <f t="shared" si="1"/>
        <v>0</v>
      </c>
      <c r="M13" s="50">
        <f t="shared" si="2"/>
        <v>0</v>
      </c>
    </row>
    <row r="14" spans="1:13" ht="37.5" x14ac:dyDescent="0.2">
      <c r="A14" s="24"/>
      <c r="B14" s="7">
        <v>3.3</v>
      </c>
      <c r="C14" s="44" t="s">
        <v>39</v>
      </c>
      <c r="D14" s="26"/>
      <c r="E14" s="29"/>
      <c r="F14" s="36"/>
      <c r="G14" s="36"/>
      <c r="H14" s="36"/>
      <c r="I14" s="36"/>
      <c r="J14" s="26"/>
      <c r="K14" s="36"/>
      <c r="L14" s="36"/>
      <c r="M14" s="36"/>
    </row>
    <row r="15" spans="1:13" ht="20.25" customHeight="1" x14ac:dyDescent="0.2">
      <c r="A15" s="24"/>
      <c r="B15" s="6"/>
      <c r="C15" s="43" t="s">
        <v>11</v>
      </c>
      <c r="D15" s="27" t="s">
        <v>9</v>
      </c>
      <c r="E15" s="31">
        <v>2</v>
      </c>
      <c r="F15" s="22">
        <v>17575</v>
      </c>
      <c r="G15" s="22">
        <v>950</v>
      </c>
      <c r="H15" s="22">
        <v>0</v>
      </c>
      <c r="I15" s="22"/>
      <c r="J15" s="27" t="s">
        <v>9</v>
      </c>
      <c r="K15" s="22">
        <f t="shared" si="0"/>
        <v>0</v>
      </c>
      <c r="L15" s="22">
        <f t="shared" si="1"/>
        <v>0</v>
      </c>
      <c r="M15" s="50">
        <f t="shared" si="2"/>
        <v>0</v>
      </c>
    </row>
    <row r="16" spans="1:13" ht="56.25" x14ac:dyDescent="0.2">
      <c r="A16" s="24"/>
      <c r="B16" s="7">
        <v>3.4</v>
      </c>
      <c r="C16" s="43" t="s">
        <v>35</v>
      </c>
      <c r="D16" s="27" t="s">
        <v>9</v>
      </c>
      <c r="E16" s="30">
        <v>4</v>
      </c>
      <c r="F16" s="22">
        <v>10450</v>
      </c>
      <c r="G16" s="22">
        <v>950</v>
      </c>
      <c r="H16" s="22">
        <v>0</v>
      </c>
      <c r="I16" s="22"/>
      <c r="J16" s="27" t="s">
        <v>9</v>
      </c>
      <c r="K16" s="22">
        <f t="shared" si="0"/>
        <v>0</v>
      </c>
      <c r="L16" s="22">
        <f t="shared" si="1"/>
        <v>0</v>
      </c>
      <c r="M16" s="50">
        <f t="shared" si="2"/>
        <v>0</v>
      </c>
    </row>
    <row r="17" spans="1:13" ht="75" x14ac:dyDescent="0.2">
      <c r="A17" s="24"/>
      <c r="B17" s="7">
        <v>3.5</v>
      </c>
      <c r="C17" s="43" t="s">
        <v>69</v>
      </c>
      <c r="D17" s="27" t="s">
        <v>9</v>
      </c>
      <c r="E17" s="30">
        <v>4</v>
      </c>
      <c r="F17" s="22">
        <v>9025</v>
      </c>
      <c r="G17" s="22">
        <v>950</v>
      </c>
      <c r="H17" s="22">
        <v>0</v>
      </c>
      <c r="I17" s="22"/>
      <c r="J17" s="27" t="s">
        <v>9</v>
      </c>
      <c r="K17" s="22">
        <f t="shared" si="0"/>
        <v>0</v>
      </c>
      <c r="L17" s="22">
        <f t="shared" si="1"/>
        <v>0</v>
      </c>
      <c r="M17" s="50">
        <f t="shared" si="2"/>
        <v>0</v>
      </c>
    </row>
    <row r="18" spans="1:13" ht="37.5" x14ac:dyDescent="0.2">
      <c r="A18" s="24"/>
      <c r="B18" s="7">
        <v>3.6</v>
      </c>
      <c r="C18" s="43" t="s">
        <v>36</v>
      </c>
      <c r="D18" s="26"/>
      <c r="E18" s="29"/>
      <c r="F18" s="36"/>
      <c r="G18" s="36"/>
      <c r="H18" s="36"/>
      <c r="I18" s="36"/>
      <c r="J18" s="26"/>
      <c r="K18" s="36"/>
      <c r="L18" s="36"/>
      <c r="M18" s="36"/>
    </row>
    <row r="19" spans="1:13" ht="18.75" customHeight="1" x14ac:dyDescent="0.2">
      <c r="A19" s="24"/>
      <c r="B19" s="6"/>
      <c r="C19" s="44" t="s">
        <v>11</v>
      </c>
      <c r="D19" s="27" t="s">
        <v>9</v>
      </c>
      <c r="E19" s="32">
        <v>2</v>
      </c>
      <c r="F19" s="22">
        <v>83600</v>
      </c>
      <c r="G19" s="22">
        <v>950</v>
      </c>
      <c r="H19" s="22">
        <v>0</v>
      </c>
      <c r="I19" s="22"/>
      <c r="J19" s="27" t="s">
        <v>9</v>
      </c>
      <c r="K19" s="22">
        <f t="shared" si="0"/>
        <v>0</v>
      </c>
      <c r="L19" s="22">
        <f t="shared" si="1"/>
        <v>0</v>
      </c>
      <c r="M19" s="50">
        <f t="shared" si="2"/>
        <v>0</v>
      </c>
    </row>
    <row r="20" spans="1:13" ht="56.25" x14ac:dyDescent="0.2">
      <c r="A20" s="24"/>
      <c r="B20" s="7">
        <v>3.7</v>
      </c>
      <c r="C20" s="43" t="s">
        <v>37</v>
      </c>
      <c r="D20" s="27" t="s">
        <v>9</v>
      </c>
      <c r="E20" s="33">
        <v>2</v>
      </c>
      <c r="F20" s="39">
        <v>52250</v>
      </c>
      <c r="G20" s="22">
        <v>950</v>
      </c>
      <c r="H20" s="22">
        <v>0</v>
      </c>
      <c r="I20" s="22"/>
      <c r="J20" s="27" t="s">
        <v>9</v>
      </c>
      <c r="K20" s="22">
        <f t="shared" si="0"/>
        <v>0</v>
      </c>
      <c r="L20" s="22">
        <f t="shared" si="1"/>
        <v>0</v>
      </c>
      <c r="M20" s="50">
        <f t="shared" si="2"/>
        <v>0</v>
      </c>
    </row>
    <row r="21" spans="1:13" ht="56.25" x14ac:dyDescent="0.2">
      <c r="A21" s="24"/>
      <c r="B21" s="7">
        <v>3.8</v>
      </c>
      <c r="C21" s="43" t="s">
        <v>38</v>
      </c>
      <c r="D21" s="27" t="s">
        <v>23</v>
      </c>
      <c r="E21" s="30">
        <v>2</v>
      </c>
      <c r="F21" s="22">
        <v>19000</v>
      </c>
      <c r="G21" s="22">
        <v>950</v>
      </c>
      <c r="H21" s="22">
        <v>0</v>
      </c>
      <c r="I21" s="22"/>
      <c r="J21" s="27" t="s">
        <v>23</v>
      </c>
      <c r="K21" s="22">
        <f t="shared" si="0"/>
        <v>0</v>
      </c>
      <c r="L21" s="22">
        <f t="shared" si="1"/>
        <v>0</v>
      </c>
      <c r="M21" s="50">
        <f t="shared" si="2"/>
        <v>0</v>
      </c>
    </row>
    <row r="22" spans="1:13" ht="232.5" customHeight="1" x14ac:dyDescent="0.2">
      <c r="A22" s="54">
        <v>4</v>
      </c>
      <c r="B22" s="5"/>
      <c r="C22" s="43" t="s">
        <v>60</v>
      </c>
      <c r="D22" s="26"/>
      <c r="E22" s="29"/>
      <c r="F22" s="36"/>
      <c r="G22" s="36"/>
      <c r="H22" s="36"/>
      <c r="I22" s="36"/>
      <c r="J22" s="26"/>
      <c r="K22" s="36"/>
      <c r="L22" s="36"/>
      <c r="M22" s="36"/>
    </row>
    <row r="23" spans="1:13" x14ac:dyDescent="0.2">
      <c r="A23" s="24"/>
      <c r="B23" s="7">
        <v>4.0999999999999996</v>
      </c>
      <c r="C23" s="43" t="s">
        <v>11</v>
      </c>
      <c r="D23" s="27" t="s">
        <v>12</v>
      </c>
      <c r="E23" s="30">
        <v>25</v>
      </c>
      <c r="F23" s="22">
        <v>2755</v>
      </c>
      <c r="G23" s="22">
        <v>665</v>
      </c>
      <c r="H23" s="22">
        <v>0</v>
      </c>
      <c r="I23" s="22"/>
      <c r="J23" s="27" t="s">
        <v>12</v>
      </c>
      <c r="K23" s="22">
        <f t="shared" si="0"/>
        <v>0</v>
      </c>
      <c r="L23" s="22">
        <f t="shared" si="1"/>
        <v>0</v>
      </c>
      <c r="M23" s="50">
        <f t="shared" si="2"/>
        <v>0</v>
      </c>
    </row>
    <row r="24" spans="1:13" ht="20.25" customHeight="1" x14ac:dyDescent="0.2">
      <c r="A24" s="24"/>
      <c r="B24" s="7">
        <v>4.2</v>
      </c>
      <c r="C24" s="44" t="s">
        <v>24</v>
      </c>
      <c r="D24" s="27" t="s">
        <v>25</v>
      </c>
      <c r="E24" s="30">
        <v>15</v>
      </c>
      <c r="F24" s="22">
        <v>3325</v>
      </c>
      <c r="G24" s="22">
        <v>760</v>
      </c>
      <c r="H24" s="22">
        <v>0</v>
      </c>
      <c r="I24" s="22"/>
      <c r="J24" s="27" t="s">
        <v>25</v>
      </c>
      <c r="K24" s="22">
        <f t="shared" si="0"/>
        <v>0</v>
      </c>
      <c r="L24" s="22">
        <f t="shared" si="1"/>
        <v>0</v>
      </c>
      <c r="M24" s="50">
        <f t="shared" si="2"/>
        <v>0</v>
      </c>
    </row>
    <row r="25" spans="1:13" ht="156" customHeight="1" x14ac:dyDescent="0.2">
      <c r="A25" s="24">
        <v>5</v>
      </c>
      <c r="B25" s="5"/>
      <c r="C25" s="43" t="s">
        <v>50</v>
      </c>
      <c r="D25" s="26"/>
      <c r="E25" s="29"/>
      <c r="F25" s="36"/>
      <c r="G25" s="36"/>
      <c r="H25" s="36"/>
      <c r="I25" s="36"/>
      <c r="J25" s="26"/>
      <c r="K25" s="36"/>
      <c r="L25" s="36"/>
      <c r="M25" s="36"/>
    </row>
    <row r="26" spans="1:13" x14ac:dyDescent="0.2">
      <c r="A26" s="24"/>
      <c r="B26" s="7">
        <v>5.0999999999999996</v>
      </c>
      <c r="C26" s="43" t="s">
        <v>11</v>
      </c>
      <c r="D26" s="27" t="s">
        <v>12</v>
      </c>
      <c r="E26" s="34">
        <v>25</v>
      </c>
      <c r="F26" s="22">
        <v>2565</v>
      </c>
      <c r="G26" s="22">
        <v>190</v>
      </c>
      <c r="H26" s="22">
        <v>0</v>
      </c>
      <c r="I26" s="22"/>
      <c r="J26" s="27" t="s">
        <v>12</v>
      </c>
      <c r="K26" s="22">
        <f t="shared" si="0"/>
        <v>0</v>
      </c>
      <c r="L26" s="22">
        <f t="shared" si="1"/>
        <v>0</v>
      </c>
      <c r="M26" s="50">
        <f t="shared" si="2"/>
        <v>0</v>
      </c>
    </row>
    <row r="27" spans="1:13" ht="17.850000000000001" customHeight="1" x14ac:dyDescent="0.2">
      <c r="A27" s="24"/>
      <c r="B27" s="7">
        <v>5.2</v>
      </c>
      <c r="C27" s="43" t="s">
        <v>41</v>
      </c>
      <c r="D27" s="27" t="s">
        <v>12</v>
      </c>
      <c r="E27" s="30">
        <v>15</v>
      </c>
      <c r="F27" s="22">
        <v>3610</v>
      </c>
      <c r="G27" s="22">
        <v>285</v>
      </c>
      <c r="H27" s="22">
        <v>0</v>
      </c>
      <c r="I27" s="22"/>
      <c r="J27" s="27" t="s">
        <v>12</v>
      </c>
      <c r="K27" s="22">
        <f t="shared" si="0"/>
        <v>0</v>
      </c>
      <c r="L27" s="22">
        <f t="shared" si="1"/>
        <v>0</v>
      </c>
      <c r="M27" s="50">
        <f t="shared" si="2"/>
        <v>0</v>
      </c>
    </row>
    <row r="28" spans="1:13" ht="206.25" x14ac:dyDescent="0.3">
      <c r="A28" s="24">
        <v>6</v>
      </c>
      <c r="B28" s="8">
        <v>6.1</v>
      </c>
      <c r="C28" s="43" t="s">
        <v>51</v>
      </c>
      <c r="D28" s="28" t="s">
        <v>12</v>
      </c>
      <c r="E28" s="35">
        <v>20</v>
      </c>
      <c r="F28" s="23">
        <v>1520</v>
      </c>
      <c r="G28" s="23">
        <v>285</v>
      </c>
      <c r="H28" s="23"/>
      <c r="I28" s="23"/>
      <c r="J28" s="28" t="s">
        <v>12</v>
      </c>
      <c r="K28" s="23">
        <f t="shared" si="0"/>
        <v>0</v>
      </c>
      <c r="L28" s="23">
        <f t="shared" si="1"/>
        <v>0</v>
      </c>
      <c r="M28" s="55">
        <f t="shared" si="2"/>
        <v>0</v>
      </c>
    </row>
    <row r="29" spans="1:13" ht="210.75" customHeight="1" x14ac:dyDescent="0.2">
      <c r="A29" s="54">
        <v>7</v>
      </c>
      <c r="B29" s="5"/>
      <c r="C29" s="43" t="s">
        <v>61</v>
      </c>
      <c r="D29" s="26"/>
      <c r="E29" s="29"/>
      <c r="F29" s="50">
        <v>0</v>
      </c>
      <c r="G29" s="50">
        <v>0</v>
      </c>
      <c r="H29" s="50"/>
      <c r="I29" s="50"/>
      <c r="J29" s="26"/>
      <c r="K29" s="50">
        <f t="shared" si="0"/>
        <v>0</v>
      </c>
      <c r="L29" s="50">
        <f t="shared" si="1"/>
        <v>0</v>
      </c>
      <c r="M29" s="50">
        <f t="shared" si="2"/>
        <v>0</v>
      </c>
    </row>
    <row r="30" spans="1:13" x14ac:dyDescent="0.2">
      <c r="A30" s="24"/>
      <c r="B30" s="7"/>
      <c r="C30" s="43" t="s">
        <v>52</v>
      </c>
      <c r="D30" s="27" t="s">
        <v>26</v>
      </c>
      <c r="E30" s="30">
        <v>1</v>
      </c>
      <c r="F30" s="22">
        <v>244719.99999999997</v>
      </c>
      <c r="G30" s="22">
        <v>2850</v>
      </c>
      <c r="H30" s="22">
        <v>1</v>
      </c>
      <c r="I30" s="22"/>
      <c r="J30" s="27" t="s">
        <v>26</v>
      </c>
      <c r="K30" s="22">
        <f t="shared" si="0"/>
        <v>244719.99999999997</v>
      </c>
      <c r="L30" s="22"/>
      <c r="M30" s="50">
        <f t="shared" si="2"/>
        <v>244719.99999999997</v>
      </c>
    </row>
    <row r="31" spans="1:13" ht="19.5" customHeight="1" x14ac:dyDescent="0.2">
      <c r="A31" s="24"/>
      <c r="B31" s="9"/>
      <c r="C31" s="44" t="s">
        <v>13</v>
      </c>
      <c r="D31" s="27" t="s">
        <v>26</v>
      </c>
      <c r="E31" s="29">
        <v>1</v>
      </c>
      <c r="F31" s="22">
        <v>251037.5</v>
      </c>
      <c r="G31" s="22">
        <v>2850</v>
      </c>
      <c r="H31" s="22">
        <v>1</v>
      </c>
      <c r="I31" s="22"/>
      <c r="J31" s="27" t="s">
        <v>26</v>
      </c>
      <c r="K31" s="22">
        <f t="shared" si="0"/>
        <v>251037.5</v>
      </c>
      <c r="L31" s="22"/>
      <c r="M31" s="50">
        <f t="shared" si="2"/>
        <v>251037.5</v>
      </c>
    </row>
    <row r="32" spans="1:13" ht="18" customHeight="1" x14ac:dyDescent="0.2">
      <c r="A32" s="24"/>
      <c r="B32" s="7"/>
      <c r="C32" s="44" t="s">
        <v>14</v>
      </c>
      <c r="D32" s="27" t="s">
        <v>9</v>
      </c>
      <c r="E32" s="36">
        <v>2</v>
      </c>
      <c r="F32" s="22">
        <v>280630</v>
      </c>
      <c r="G32" s="22">
        <v>2850</v>
      </c>
      <c r="H32" s="22">
        <v>2</v>
      </c>
      <c r="I32" s="22"/>
      <c r="J32" s="27" t="s">
        <v>9</v>
      </c>
      <c r="K32" s="22">
        <f t="shared" si="0"/>
        <v>561260</v>
      </c>
      <c r="L32" s="22"/>
      <c r="M32" s="50">
        <f t="shared" si="2"/>
        <v>561260</v>
      </c>
    </row>
    <row r="33" spans="1:15" ht="21.95" customHeight="1" x14ac:dyDescent="0.2">
      <c r="A33" s="24"/>
      <c r="B33" s="10"/>
      <c r="C33" s="44" t="s">
        <v>15</v>
      </c>
      <c r="D33" s="27" t="s">
        <v>3</v>
      </c>
      <c r="E33" s="36">
        <v>1</v>
      </c>
      <c r="F33" s="22">
        <v>267330</v>
      </c>
      <c r="G33" s="22">
        <v>2850</v>
      </c>
      <c r="H33" s="22">
        <v>1</v>
      </c>
      <c r="I33" s="22"/>
      <c r="J33" s="27" t="s">
        <v>3</v>
      </c>
      <c r="K33" s="22">
        <f t="shared" si="0"/>
        <v>267330</v>
      </c>
      <c r="L33" s="22"/>
      <c r="M33" s="50">
        <f t="shared" si="2"/>
        <v>267330</v>
      </c>
    </row>
    <row r="34" spans="1:15" ht="21.95" customHeight="1" x14ac:dyDescent="0.2">
      <c r="A34" s="24"/>
      <c r="B34" s="7"/>
      <c r="C34" s="43" t="s">
        <v>70</v>
      </c>
      <c r="D34" s="27" t="s">
        <v>9</v>
      </c>
      <c r="E34" s="36">
        <v>2</v>
      </c>
      <c r="F34" s="22">
        <v>258020</v>
      </c>
      <c r="G34" s="22">
        <v>2850</v>
      </c>
      <c r="H34" s="22">
        <v>2</v>
      </c>
      <c r="I34" s="22"/>
      <c r="J34" s="27" t="s">
        <v>9</v>
      </c>
      <c r="K34" s="22">
        <f t="shared" si="0"/>
        <v>516040</v>
      </c>
      <c r="L34" s="22"/>
      <c r="M34" s="50">
        <f t="shared" si="2"/>
        <v>516040</v>
      </c>
    </row>
    <row r="35" spans="1:15" ht="21.95" customHeight="1" x14ac:dyDescent="0.2">
      <c r="A35" s="24"/>
      <c r="B35" s="10"/>
      <c r="C35" s="44" t="s">
        <v>71</v>
      </c>
      <c r="D35" s="27" t="s">
        <v>9</v>
      </c>
      <c r="E35" s="36">
        <v>2</v>
      </c>
      <c r="F35" s="22">
        <v>267330</v>
      </c>
      <c r="G35" s="22">
        <v>2850</v>
      </c>
      <c r="H35" s="22">
        <v>2</v>
      </c>
      <c r="I35" s="22"/>
      <c r="J35" s="27" t="s">
        <v>9</v>
      </c>
      <c r="K35" s="22">
        <f t="shared" si="0"/>
        <v>534660</v>
      </c>
      <c r="L35" s="22"/>
      <c r="M35" s="50">
        <f t="shared" si="2"/>
        <v>534660</v>
      </c>
    </row>
    <row r="36" spans="1:15" ht="21.95" customHeight="1" x14ac:dyDescent="0.2">
      <c r="A36" s="24"/>
      <c r="B36" s="10"/>
      <c r="C36" s="44" t="s">
        <v>72</v>
      </c>
      <c r="D36" s="27" t="s">
        <v>3</v>
      </c>
      <c r="E36" s="36">
        <v>1</v>
      </c>
      <c r="F36" s="22">
        <v>279300</v>
      </c>
      <c r="G36" s="22">
        <v>2850</v>
      </c>
      <c r="H36" s="22">
        <v>1</v>
      </c>
      <c r="I36" s="22"/>
      <c r="J36" s="27" t="s">
        <v>3</v>
      </c>
      <c r="K36" s="22">
        <f t="shared" si="0"/>
        <v>279300</v>
      </c>
      <c r="L36" s="22"/>
      <c r="M36" s="50">
        <f t="shared" si="2"/>
        <v>279300</v>
      </c>
    </row>
    <row r="37" spans="1:15" ht="21.95" customHeight="1" x14ac:dyDescent="0.2">
      <c r="A37" s="24"/>
      <c r="B37" s="10"/>
      <c r="C37" s="44" t="s">
        <v>73</v>
      </c>
      <c r="D37" s="27" t="s">
        <v>3</v>
      </c>
      <c r="E37" s="36">
        <v>1</v>
      </c>
      <c r="F37" s="22">
        <v>267330</v>
      </c>
      <c r="G37" s="22">
        <v>2850</v>
      </c>
      <c r="H37" s="22">
        <v>1</v>
      </c>
      <c r="I37" s="22"/>
      <c r="J37" s="27" t="s">
        <v>3</v>
      </c>
      <c r="K37" s="22">
        <f t="shared" si="0"/>
        <v>267330</v>
      </c>
      <c r="L37" s="22"/>
      <c r="M37" s="50">
        <f t="shared" si="2"/>
        <v>267330</v>
      </c>
    </row>
    <row r="38" spans="1:15" ht="21.95" customHeight="1" x14ac:dyDescent="0.2">
      <c r="A38" s="24"/>
      <c r="B38" s="10"/>
      <c r="C38" s="43" t="s">
        <v>74</v>
      </c>
      <c r="D38" s="27" t="s">
        <v>3</v>
      </c>
      <c r="E38" s="36">
        <v>1</v>
      </c>
      <c r="F38" s="22">
        <v>258020</v>
      </c>
      <c r="G38" s="22">
        <v>2850</v>
      </c>
      <c r="H38" s="22">
        <v>1</v>
      </c>
      <c r="I38" s="22"/>
      <c r="J38" s="27" t="s">
        <v>3</v>
      </c>
      <c r="K38" s="22">
        <f t="shared" si="0"/>
        <v>258020</v>
      </c>
      <c r="L38" s="22"/>
      <c r="M38" s="50">
        <f t="shared" si="2"/>
        <v>258020</v>
      </c>
    </row>
    <row r="39" spans="1:15" ht="21.95" customHeight="1" x14ac:dyDescent="0.2">
      <c r="A39" s="24"/>
      <c r="B39" s="10"/>
      <c r="C39" s="44" t="s">
        <v>75</v>
      </c>
      <c r="D39" s="27" t="s">
        <v>3</v>
      </c>
      <c r="E39" s="36">
        <v>1</v>
      </c>
      <c r="F39" s="22">
        <v>267330</v>
      </c>
      <c r="G39" s="22">
        <v>2850</v>
      </c>
      <c r="H39" s="22">
        <v>1</v>
      </c>
      <c r="I39" s="22"/>
      <c r="J39" s="27" t="s">
        <v>3</v>
      </c>
      <c r="K39" s="22">
        <f t="shared" si="0"/>
        <v>267330</v>
      </c>
      <c r="L39" s="22"/>
      <c r="M39" s="50">
        <f t="shared" si="2"/>
        <v>267330</v>
      </c>
    </row>
    <row r="40" spans="1:15" ht="21.95" customHeight="1" x14ac:dyDescent="0.2">
      <c r="A40" s="24"/>
      <c r="B40" s="10"/>
      <c r="C40" s="44" t="s">
        <v>76</v>
      </c>
      <c r="D40" s="27" t="s">
        <v>3</v>
      </c>
      <c r="E40" s="36">
        <v>1</v>
      </c>
      <c r="F40" s="22">
        <v>258020</v>
      </c>
      <c r="G40" s="22">
        <v>2850</v>
      </c>
      <c r="H40" s="22">
        <v>1</v>
      </c>
      <c r="I40" s="22"/>
      <c r="J40" s="27" t="s">
        <v>3</v>
      </c>
      <c r="K40" s="22">
        <f t="shared" si="0"/>
        <v>258020</v>
      </c>
      <c r="L40" s="22"/>
      <c r="M40" s="50">
        <f t="shared" si="2"/>
        <v>258020</v>
      </c>
    </row>
    <row r="41" spans="1:15" ht="21.95" customHeight="1" x14ac:dyDescent="0.2">
      <c r="A41" s="24"/>
      <c r="B41" s="10"/>
      <c r="C41" s="44" t="s">
        <v>77</v>
      </c>
      <c r="D41" s="27" t="s">
        <v>3</v>
      </c>
      <c r="E41" s="36">
        <v>1</v>
      </c>
      <c r="F41" s="22">
        <v>258020</v>
      </c>
      <c r="G41" s="22">
        <v>2850</v>
      </c>
      <c r="H41" s="22">
        <v>1</v>
      </c>
      <c r="I41" s="22"/>
      <c r="J41" s="27" t="s">
        <v>3</v>
      </c>
      <c r="K41" s="22">
        <f t="shared" si="0"/>
        <v>258020</v>
      </c>
      <c r="L41" s="22"/>
      <c r="M41" s="50">
        <f t="shared" si="2"/>
        <v>258020</v>
      </c>
    </row>
    <row r="42" spans="1:15" ht="21.95" customHeight="1" x14ac:dyDescent="0.2">
      <c r="A42" s="24"/>
      <c r="B42" s="10"/>
      <c r="C42" s="43" t="s">
        <v>78</v>
      </c>
      <c r="D42" s="27" t="s">
        <v>3</v>
      </c>
      <c r="E42" s="36">
        <v>1</v>
      </c>
      <c r="F42" s="22">
        <v>258020</v>
      </c>
      <c r="G42" s="22">
        <v>2850</v>
      </c>
      <c r="H42" s="22">
        <v>1</v>
      </c>
      <c r="I42" s="22"/>
      <c r="J42" s="27" t="s">
        <v>3</v>
      </c>
      <c r="K42" s="22">
        <f t="shared" si="0"/>
        <v>258020</v>
      </c>
      <c r="L42" s="22"/>
      <c r="M42" s="50">
        <f t="shared" si="2"/>
        <v>258020</v>
      </c>
    </row>
    <row r="43" spans="1:15" ht="21.95" customHeight="1" x14ac:dyDescent="0.2">
      <c r="A43" s="24"/>
      <c r="B43" s="10"/>
      <c r="C43" s="44" t="s">
        <v>79</v>
      </c>
      <c r="D43" s="27" t="s">
        <v>3</v>
      </c>
      <c r="E43" s="36">
        <v>1</v>
      </c>
      <c r="F43" s="22">
        <v>267995</v>
      </c>
      <c r="G43" s="22">
        <v>2850</v>
      </c>
      <c r="H43" s="22">
        <v>1</v>
      </c>
      <c r="I43" s="22"/>
      <c r="J43" s="27" t="s">
        <v>3</v>
      </c>
      <c r="K43" s="22">
        <f t="shared" si="0"/>
        <v>267995</v>
      </c>
      <c r="L43" s="22"/>
      <c r="M43" s="50">
        <f t="shared" si="2"/>
        <v>267995</v>
      </c>
    </row>
    <row r="44" spans="1:15" ht="21.95" customHeight="1" x14ac:dyDescent="0.2">
      <c r="A44" s="24"/>
      <c r="B44" s="10"/>
      <c r="C44" s="44" t="s">
        <v>80</v>
      </c>
      <c r="D44" s="27" t="s">
        <v>3</v>
      </c>
      <c r="E44" s="36">
        <v>1</v>
      </c>
      <c r="F44" s="22">
        <v>258020</v>
      </c>
      <c r="G44" s="22">
        <v>2850</v>
      </c>
      <c r="H44" s="22">
        <v>1</v>
      </c>
      <c r="I44" s="22"/>
      <c r="J44" s="27" t="s">
        <v>3</v>
      </c>
      <c r="K44" s="22">
        <f t="shared" si="0"/>
        <v>258020</v>
      </c>
      <c r="L44" s="22"/>
      <c r="M44" s="50">
        <f t="shared" si="2"/>
        <v>258020</v>
      </c>
    </row>
    <row r="45" spans="1:15" ht="21.95" customHeight="1" x14ac:dyDescent="0.2">
      <c r="A45" s="24"/>
      <c r="B45" s="10"/>
      <c r="C45" s="44" t="s">
        <v>81</v>
      </c>
      <c r="D45" s="27" t="s">
        <v>3</v>
      </c>
      <c r="E45" s="36">
        <v>1</v>
      </c>
      <c r="F45" s="22">
        <v>251037.5</v>
      </c>
      <c r="G45" s="22">
        <v>2850</v>
      </c>
      <c r="H45" s="22">
        <v>1</v>
      </c>
      <c r="I45" s="22"/>
      <c r="J45" s="27" t="s">
        <v>3</v>
      </c>
      <c r="K45" s="22">
        <f t="shared" si="0"/>
        <v>251037.5</v>
      </c>
      <c r="L45" s="22"/>
      <c r="M45" s="50">
        <f t="shared" si="2"/>
        <v>251037.5</v>
      </c>
    </row>
    <row r="46" spans="1:15" ht="21.95" customHeight="1" x14ac:dyDescent="0.2">
      <c r="A46" s="24"/>
      <c r="B46" s="10"/>
      <c r="C46" s="43" t="s">
        <v>82</v>
      </c>
      <c r="D46" s="27" t="s">
        <v>3</v>
      </c>
      <c r="E46" s="36">
        <v>1</v>
      </c>
      <c r="F46" s="22">
        <v>258020</v>
      </c>
      <c r="G46" s="22">
        <v>2850</v>
      </c>
      <c r="H46" s="22">
        <v>1</v>
      </c>
      <c r="I46" s="22"/>
      <c r="J46" s="27" t="s">
        <v>3</v>
      </c>
      <c r="K46" s="22">
        <f t="shared" si="0"/>
        <v>258020</v>
      </c>
      <c r="L46" s="22"/>
      <c r="M46" s="50">
        <f t="shared" si="2"/>
        <v>258020</v>
      </c>
      <c r="O46" s="19"/>
    </row>
    <row r="47" spans="1:15" ht="231" customHeight="1" x14ac:dyDescent="0.2">
      <c r="A47" s="24">
        <v>8</v>
      </c>
      <c r="B47" s="10"/>
      <c r="C47" s="43" t="s">
        <v>53</v>
      </c>
      <c r="D47" s="27"/>
      <c r="E47" s="30"/>
      <c r="F47" s="36"/>
      <c r="G47" s="29"/>
      <c r="H47" s="29"/>
      <c r="I47" s="29"/>
      <c r="J47" s="27"/>
      <c r="K47" s="29"/>
      <c r="L47" s="29"/>
      <c r="M47" s="29"/>
    </row>
    <row r="48" spans="1:15" x14ac:dyDescent="0.2">
      <c r="A48" s="56">
        <v>8.1</v>
      </c>
      <c r="B48" s="7">
        <v>8.1</v>
      </c>
      <c r="C48" s="43" t="s">
        <v>54</v>
      </c>
      <c r="D48" s="27" t="s">
        <v>9</v>
      </c>
      <c r="E48" s="29">
        <v>1</v>
      </c>
      <c r="F48" s="22">
        <v>22325</v>
      </c>
      <c r="G48" s="22">
        <v>2850</v>
      </c>
      <c r="H48" s="22">
        <v>1</v>
      </c>
      <c r="I48" s="22"/>
      <c r="J48" s="27" t="s">
        <v>9</v>
      </c>
      <c r="K48" s="22">
        <f t="shared" si="0"/>
        <v>22325</v>
      </c>
      <c r="L48" s="22"/>
      <c r="M48" s="50">
        <f t="shared" si="2"/>
        <v>22325</v>
      </c>
    </row>
    <row r="49" spans="1:18" ht="19.7" customHeight="1" x14ac:dyDescent="0.2">
      <c r="A49" s="56">
        <v>8.1999999999999993</v>
      </c>
      <c r="B49" s="7">
        <v>8.1999999999999993</v>
      </c>
      <c r="C49" s="43" t="s">
        <v>55</v>
      </c>
      <c r="D49" s="27" t="s">
        <v>9</v>
      </c>
      <c r="E49" s="30">
        <v>2</v>
      </c>
      <c r="F49" s="22">
        <v>54150</v>
      </c>
      <c r="G49" s="22">
        <v>2850</v>
      </c>
      <c r="H49" s="22">
        <v>2</v>
      </c>
      <c r="I49" s="22"/>
      <c r="J49" s="27" t="s">
        <v>9</v>
      </c>
      <c r="K49" s="22">
        <f t="shared" si="0"/>
        <v>108300</v>
      </c>
      <c r="L49" s="22"/>
      <c r="M49" s="50">
        <f t="shared" si="2"/>
        <v>108300</v>
      </c>
      <c r="R49" s="18"/>
    </row>
    <row r="50" spans="1:18" ht="19.7" customHeight="1" x14ac:dyDescent="0.2">
      <c r="A50" s="56"/>
      <c r="B50" s="7">
        <v>8.3000000000000007</v>
      </c>
      <c r="C50" s="43" t="s">
        <v>56</v>
      </c>
      <c r="D50" s="27" t="s">
        <v>9</v>
      </c>
      <c r="E50" s="30">
        <v>2</v>
      </c>
      <c r="F50" s="22">
        <v>61275</v>
      </c>
      <c r="G50" s="22">
        <v>2850</v>
      </c>
      <c r="H50" s="22">
        <v>2</v>
      </c>
      <c r="I50" s="22"/>
      <c r="J50" s="27" t="s">
        <v>9</v>
      </c>
      <c r="K50" s="22">
        <f t="shared" si="0"/>
        <v>122550</v>
      </c>
      <c r="L50" s="22"/>
      <c r="M50" s="50">
        <f t="shared" si="2"/>
        <v>122550</v>
      </c>
    </row>
    <row r="51" spans="1:18" ht="262.5" x14ac:dyDescent="0.2">
      <c r="A51" s="54">
        <v>9</v>
      </c>
      <c r="B51" s="9"/>
      <c r="C51" s="43" t="s">
        <v>83</v>
      </c>
      <c r="D51" s="27" t="s">
        <v>16</v>
      </c>
      <c r="E51" s="30">
        <v>900</v>
      </c>
      <c r="F51" s="22">
        <v>5225</v>
      </c>
      <c r="G51" s="22">
        <v>627</v>
      </c>
      <c r="H51" s="22">
        <f>E51*70%</f>
        <v>630</v>
      </c>
      <c r="I51" s="96">
        <v>0.7</v>
      </c>
      <c r="J51" s="27" t="s">
        <v>16</v>
      </c>
      <c r="K51" s="22">
        <f>H51*F51</f>
        <v>3291750</v>
      </c>
      <c r="L51" s="22">
        <f>H51*G51</f>
        <v>395010</v>
      </c>
      <c r="M51" s="50">
        <f>L51+K51</f>
        <v>3686760</v>
      </c>
      <c r="N51" s="94"/>
    </row>
    <row r="52" spans="1:18" ht="135.75" customHeight="1" x14ac:dyDescent="0.2">
      <c r="A52" s="54">
        <v>10</v>
      </c>
      <c r="B52" s="7"/>
      <c r="C52" s="43" t="s">
        <v>62</v>
      </c>
      <c r="D52" s="27" t="s">
        <v>16</v>
      </c>
      <c r="E52" s="30">
        <v>900</v>
      </c>
      <c r="F52" s="22">
        <v>5462.5</v>
      </c>
      <c r="G52" s="22">
        <v>522.5</v>
      </c>
      <c r="H52" s="22"/>
      <c r="I52" s="22"/>
      <c r="J52" s="27" t="s">
        <v>16</v>
      </c>
      <c r="K52" s="22">
        <f t="shared" si="0"/>
        <v>0</v>
      </c>
      <c r="L52" s="22">
        <f t="shared" si="1"/>
        <v>0</v>
      </c>
      <c r="M52" s="50">
        <f t="shared" si="2"/>
        <v>0</v>
      </c>
    </row>
    <row r="53" spans="1:18" ht="123" customHeight="1" x14ac:dyDescent="0.2">
      <c r="A53" s="54">
        <v>11</v>
      </c>
      <c r="B53" s="9"/>
      <c r="C53" s="43" t="s">
        <v>63</v>
      </c>
      <c r="D53" s="27" t="s">
        <v>16</v>
      </c>
      <c r="E53" s="30">
        <v>60</v>
      </c>
      <c r="F53" s="22">
        <v>5177.5</v>
      </c>
      <c r="G53" s="22">
        <v>522.5</v>
      </c>
      <c r="H53" s="22"/>
      <c r="I53" s="22"/>
      <c r="J53" s="27" t="s">
        <v>16</v>
      </c>
      <c r="K53" s="22">
        <f t="shared" si="0"/>
        <v>0</v>
      </c>
      <c r="L53" s="22">
        <f t="shared" si="1"/>
        <v>0</v>
      </c>
      <c r="M53" s="50">
        <f t="shared" si="2"/>
        <v>0</v>
      </c>
    </row>
    <row r="54" spans="1:18" ht="189.75" customHeight="1" x14ac:dyDescent="0.2">
      <c r="A54" s="54">
        <v>12</v>
      </c>
      <c r="B54" s="9"/>
      <c r="C54" s="43" t="s">
        <v>27</v>
      </c>
      <c r="D54" s="26"/>
      <c r="E54" s="29"/>
      <c r="F54" s="36"/>
      <c r="G54" s="36"/>
      <c r="H54" s="36"/>
      <c r="I54" s="36"/>
      <c r="J54" s="26"/>
      <c r="K54" s="36"/>
      <c r="L54" s="36"/>
      <c r="M54" s="57"/>
    </row>
    <row r="55" spans="1:18" ht="37.5" x14ac:dyDescent="0.2">
      <c r="A55" s="56"/>
      <c r="B55" s="9"/>
      <c r="C55" s="44" t="s">
        <v>17</v>
      </c>
      <c r="D55" s="26"/>
      <c r="E55" s="29"/>
      <c r="F55" s="36"/>
      <c r="G55" s="36"/>
      <c r="H55" s="36"/>
      <c r="I55" s="36"/>
      <c r="J55" s="26"/>
      <c r="K55" s="36"/>
      <c r="L55" s="36"/>
      <c r="M55" s="57"/>
    </row>
    <row r="56" spans="1:18" ht="20.45" customHeight="1" x14ac:dyDescent="0.2">
      <c r="A56" s="24"/>
      <c r="B56" s="6">
        <v>12.1</v>
      </c>
      <c r="C56" s="44" t="s">
        <v>28</v>
      </c>
      <c r="D56" s="27" t="s">
        <v>9</v>
      </c>
      <c r="E56" s="37">
        <v>15</v>
      </c>
      <c r="F56" s="22">
        <v>3800</v>
      </c>
      <c r="G56" s="22">
        <v>665</v>
      </c>
      <c r="H56" s="22"/>
      <c r="I56" s="22"/>
      <c r="J56" s="27" t="s">
        <v>9</v>
      </c>
      <c r="K56" s="22">
        <f t="shared" si="0"/>
        <v>0</v>
      </c>
      <c r="L56" s="22">
        <f t="shared" si="1"/>
        <v>0</v>
      </c>
      <c r="M56" s="50">
        <f t="shared" si="2"/>
        <v>0</v>
      </c>
    </row>
    <row r="57" spans="1:18" ht="19.5" customHeight="1" x14ac:dyDescent="0.2">
      <c r="A57" s="24"/>
      <c r="B57" s="6">
        <v>12.2</v>
      </c>
      <c r="C57" s="44" t="s">
        <v>18</v>
      </c>
      <c r="D57" s="27" t="s">
        <v>9</v>
      </c>
      <c r="E57" s="30">
        <v>4</v>
      </c>
      <c r="F57" s="22">
        <v>8550</v>
      </c>
      <c r="G57" s="22">
        <v>950</v>
      </c>
      <c r="H57" s="22"/>
      <c r="I57" s="22"/>
      <c r="J57" s="27" t="s">
        <v>9</v>
      </c>
      <c r="K57" s="22">
        <f t="shared" si="0"/>
        <v>0</v>
      </c>
      <c r="L57" s="22">
        <f t="shared" si="1"/>
        <v>0</v>
      </c>
      <c r="M57" s="50">
        <f t="shared" si="2"/>
        <v>0</v>
      </c>
    </row>
    <row r="58" spans="1:18" ht="18.75" customHeight="1" x14ac:dyDescent="0.2">
      <c r="A58" s="58"/>
      <c r="B58" s="13"/>
      <c r="C58" s="44" t="s">
        <v>29</v>
      </c>
      <c r="D58" s="26"/>
      <c r="E58" s="29"/>
      <c r="F58" s="36"/>
      <c r="G58" s="36"/>
      <c r="H58" s="36"/>
      <c r="I58" s="36"/>
      <c r="J58" s="26"/>
      <c r="K58" s="36"/>
      <c r="L58" s="36"/>
      <c r="M58" s="57"/>
    </row>
    <row r="59" spans="1:18" ht="19.5" customHeight="1" x14ac:dyDescent="0.2">
      <c r="A59" s="24"/>
      <c r="B59" s="6">
        <v>12.3</v>
      </c>
      <c r="C59" s="44" t="s">
        <v>30</v>
      </c>
      <c r="D59" s="27" t="s">
        <v>9</v>
      </c>
      <c r="E59" s="30">
        <v>2</v>
      </c>
      <c r="F59" s="22">
        <v>4275</v>
      </c>
      <c r="G59" s="22">
        <v>665</v>
      </c>
      <c r="H59" s="22"/>
      <c r="I59" s="22"/>
      <c r="J59" s="27" t="s">
        <v>9</v>
      </c>
      <c r="K59" s="22">
        <f t="shared" si="0"/>
        <v>0</v>
      </c>
      <c r="L59" s="22">
        <f t="shared" si="1"/>
        <v>0</v>
      </c>
      <c r="M59" s="50">
        <f t="shared" si="2"/>
        <v>0</v>
      </c>
    </row>
    <row r="60" spans="1:18" ht="19.5" customHeight="1" x14ac:dyDescent="0.2">
      <c r="A60" s="56"/>
      <c r="B60" s="6">
        <v>12.4</v>
      </c>
      <c r="C60" s="44" t="s">
        <v>64</v>
      </c>
      <c r="D60" s="27" t="s">
        <v>31</v>
      </c>
      <c r="E60" s="30">
        <v>2</v>
      </c>
      <c r="F60" s="22">
        <v>2850</v>
      </c>
      <c r="G60" s="22">
        <v>475</v>
      </c>
      <c r="H60" s="22"/>
      <c r="I60" s="22"/>
      <c r="J60" s="27" t="s">
        <v>31</v>
      </c>
      <c r="K60" s="22">
        <f t="shared" si="0"/>
        <v>0</v>
      </c>
      <c r="L60" s="22">
        <f t="shared" si="1"/>
        <v>0</v>
      </c>
      <c r="M60" s="50">
        <f t="shared" si="2"/>
        <v>0</v>
      </c>
    </row>
    <row r="61" spans="1:18" ht="18.95" customHeight="1" x14ac:dyDescent="0.2">
      <c r="A61" s="59"/>
      <c r="B61" s="14"/>
      <c r="C61" s="44" t="s">
        <v>84</v>
      </c>
      <c r="D61" s="26"/>
      <c r="E61" s="29"/>
      <c r="F61" s="36"/>
      <c r="G61" s="36"/>
      <c r="H61" s="36"/>
      <c r="I61" s="36"/>
      <c r="J61" s="26"/>
      <c r="K61" s="36"/>
      <c r="L61" s="36"/>
      <c r="M61" s="57"/>
    </row>
    <row r="62" spans="1:18" ht="18.2" customHeight="1" x14ac:dyDescent="0.2">
      <c r="A62" s="24"/>
      <c r="B62" s="6">
        <v>12.5</v>
      </c>
      <c r="C62" s="44" t="s">
        <v>19</v>
      </c>
      <c r="D62" s="27" t="s">
        <v>32</v>
      </c>
      <c r="E62" s="30">
        <v>110</v>
      </c>
      <c r="F62" s="22">
        <v>4275</v>
      </c>
      <c r="G62" s="22">
        <v>665</v>
      </c>
      <c r="H62" s="22"/>
      <c r="I62" s="22"/>
      <c r="J62" s="27" t="s">
        <v>32</v>
      </c>
      <c r="K62" s="22">
        <f t="shared" si="0"/>
        <v>0</v>
      </c>
      <c r="L62" s="22">
        <f t="shared" si="1"/>
        <v>0</v>
      </c>
      <c r="M62" s="50">
        <f t="shared" si="2"/>
        <v>0</v>
      </c>
    </row>
    <row r="63" spans="1:18" ht="79.5" customHeight="1" x14ac:dyDescent="0.2">
      <c r="A63" s="52">
        <v>13</v>
      </c>
      <c r="B63" s="11"/>
      <c r="C63" s="44" t="s">
        <v>33</v>
      </c>
      <c r="D63" s="26"/>
      <c r="E63" s="29"/>
      <c r="F63" s="36"/>
      <c r="G63" s="36"/>
      <c r="H63" s="36"/>
      <c r="I63" s="36"/>
      <c r="J63" s="26"/>
      <c r="K63" s="36"/>
      <c r="L63" s="36"/>
      <c r="M63" s="57"/>
    </row>
    <row r="64" spans="1:18" ht="21" customHeight="1" x14ac:dyDescent="0.2">
      <c r="A64" s="56"/>
      <c r="B64" s="7">
        <v>13.1</v>
      </c>
      <c r="C64" s="44" t="s">
        <v>20</v>
      </c>
      <c r="D64" s="27" t="s">
        <v>12</v>
      </c>
      <c r="E64" s="30">
        <v>120</v>
      </c>
      <c r="F64" s="22">
        <v>1377.5</v>
      </c>
      <c r="G64" s="22">
        <v>285</v>
      </c>
      <c r="H64" s="22"/>
      <c r="I64" s="22"/>
      <c r="J64" s="27" t="s">
        <v>12</v>
      </c>
      <c r="K64" s="22">
        <f t="shared" si="0"/>
        <v>0</v>
      </c>
      <c r="L64" s="22">
        <f t="shared" si="1"/>
        <v>0</v>
      </c>
      <c r="M64" s="50">
        <f t="shared" si="2"/>
        <v>0</v>
      </c>
    </row>
    <row r="65" spans="1:17" ht="96" customHeight="1" x14ac:dyDescent="0.2">
      <c r="A65" s="54">
        <v>14</v>
      </c>
      <c r="B65" s="9"/>
      <c r="C65" s="43" t="s">
        <v>65</v>
      </c>
      <c r="D65" s="26"/>
      <c r="E65" s="29"/>
      <c r="F65" s="36"/>
      <c r="G65" s="36"/>
      <c r="H65" s="36"/>
      <c r="I65" s="36"/>
      <c r="J65" s="26"/>
      <c r="K65" s="36"/>
      <c r="L65" s="36"/>
      <c r="M65" s="57"/>
    </row>
    <row r="66" spans="1:17" ht="19.350000000000001" customHeight="1" x14ac:dyDescent="0.2">
      <c r="A66" s="56"/>
      <c r="B66" s="7">
        <v>14.1</v>
      </c>
      <c r="C66" s="44" t="s">
        <v>20</v>
      </c>
      <c r="D66" s="27" t="s">
        <v>9</v>
      </c>
      <c r="E66" s="30">
        <v>120</v>
      </c>
      <c r="F66" s="22">
        <v>2612.5</v>
      </c>
      <c r="G66" s="22">
        <v>237.5</v>
      </c>
      <c r="H66" s="22">
        <v>120</v>
      </c>
      <c r="I66" s="22"/>
      <c r="J66" s="27" t="s">
        <v>9</v>
      </c>
      <c r="K66" s="22">
        <f t="shared" si="0"/>
        <v>313500</v>
      </c>
      <c r="L66" s="22">
        <f t="shared" si="1"/>
        <v>28500</v>
      </c>
      <c r="M66" s="50">
        <f t="shared" si="2"/>
        <v>342000</v>
      </c>
    </row>
    <row r="67" spans="1:17" ht="131.25" customHeight="1" x14ac:dyDescent="0.2">
      <c r="A67" s="54">
        <v>15</v>
      </c>
      <c r="B67" s="9"/>
      <c r="C67" s="43" t="s">
        <v>66</v>
      </c>
      <c r="D67" s="27" t="s">
        <v>31</v>
      </c>
      <c r="E67" s="29">
        <v>6</v>
      </c>
      <c r="F67" s="22">
        <v>43225</v>
      </c>
      <c r="G67" s="22">
        <v>4750</v>
      </c>
      <c r="H67" s="22">
        <v>0</v>
      </c>
      <c r="I67" s="22"/>
      <c r="J67" s="27" t="s">
        <v>31</v>
      </c>
      <c r="K67" s="22">
        <f t="shared" si="0"/>
        <v>0</v>
      </c>
      <c r="L67" s="22">
        <f t="shared" si="1"/>
        <v>0</v>
      </c>
      <c r="M67" s="50">
        <f t="shared" si="2"/>
        <v>0</v>
      </c>
    </row>
    <row r="68" spans="1:17" ht="157.5" customHeight="1" x14ac:dyDescent="0.2">
      <c r="A68" s="54">
        <v>16</v>
      </c>
      <c r="B68" s="9"/>
      <c r="C68" s="43" t="s">
        <v>67</v>
      </c>
      <c r="D68" s="27" t="s">
        <v>21</v>
      </c>
      <c r="E68" s="29">
        <v>1</v>
      </c>
      <c r="F68" s="22">
        <v>19000</v>
      </c>
      <c r="G68" s="22">
        <v>14250</v>
      </c>
      <c r="H68" s="22">
        <v>0</v>
      </c>
      <c r="I68" s="22"/>
      <c r="J68" s="27" t="s">
        <v>21</v>
      </c>
      <c r="K68" s="22">
        <f t="shared" si="0"/>
        <v>0</v>
      </c>
      <c r="L68" s="22">
        <f t="shared" si="1"/>
        <v>0</v>
      </c>
      <c r="M68" s="50">
        <f t="shared" si="2"/>
        <v>0</v>
      </c>
    </row>
    <row r="69" spans="1:17" ht="187.5" x14ac:dyDescent="0.2">
      <c r="A69" s="54">
        <v>17</v>
      </c>
      <c r="B69" s="9"/>
      <c r="C69" s="43" t="s">
        <v>85</v>
      </c>
      <c r="D69" s="27" t="s">
        <v>34</v>
      </c>
      <c r="E69" s="38">
        <v>1</v>
      </c>
      <c r="F69" s="22">
        <v>0</v>
      </c>
      <c r="G69" s="22">
        <v>47500</v>
      </c>
      <c r="H69" s="22">
        <v>0</v>
      </c>
      <c r="I69" s="22"/>
      <c r="J69" s="27" t="s">
        <v>34</v>
      </c>
      <c r="K69" s="22">
        <f t="shared" si="0"/>
        <v>0</v>
      </c>
      <c r="L69" s="22">
        <f t="shared" si="1"/>
        <v>0</v>
      </c>
      <c r="M69" s="50">
        <f t="shared" si="2"/>
        <v>0</v>
      </c>
    </row>
    <row r="70" spans="1:17" ht="187.5" x14ac:dyDescent="0.2">
      <c r="A70" s="54">
        <v>18</v>
      </c>
      <c r="B70" s="9"/>
      <c r="C70" s="93" t="s">
        <v>86</v>
      </c>
      <c r="D70" s="27" t="s">
        <v>34</v>
      </c>
      <c r="E70" s="38">
        <v>1</v>
      </c>
      <c r="F70" s="22">
        <v>9500</v>
      </c>
      <c r="G70" s="22">
        <v>14250</v>
      </c>
      <c r="H70" s="22">
        <v>1</v>
      </c>
      <c r="I70" s="22"/>
      <c r="J70" s="27" t="s">
        <v>34</v>
      </c>
      <c r="K70" s="22">
        <f t="shared" si="0"/>
        <v>9500</v>
      </c>
      <c r="L70" s="22">
        <f t="shared" si="1"/>
        <v>14250</v>
      </c>
      <c r="M70" s="50">
        <f t="shared" si="2"/>
        <v>23750</v>
      </c>
    </row>
    <row r="71" spans="1:17" s="16" customFormat="1" ht="27" customHeight="1" thickBot="1" x14ac:dyDescent="0.25">
      <c r="A71" s="60"/>
      <c r="B71" s="45"/>
      <c r="C71" s="112" t="s">
        <v>115</v>
      </c>
      <c r="D71" s="113"/>
      <c r="E71" s="113"/>
      <c r="F71" s="113"/>
      <c r="G71" s="113"/>
      <c r="H71" s="113"/>
      <c r="I71" s="113"/>
      <c r="J71" s="113"/>
      <c r="K71" s="113"/>
      <c r="L71" s="114"/>
      <c r="M71" s="108">
        <f>SUM(M6:M70)</f>
        <v>9561845</v>
      </c>
      <c r="O71" s="17"/>
      <c r="P71" s="17"/>
      <c r="Q71" s="17"/>
    </row>
    <row r="80" spans="1:17" x14ac:dyDescent="0.2">
      <c r="M80" s="110"/>
    </row>
  </sheetData>
  <mergeCells count="11">
    <mergeCell ref="A1:M1"/>
    <mergeCell ref="C71:L71"/>
    <mergeCell ref="I3:I4"/>
    <mergeCell ref="A2:C3"/>
    <mergeCell ref="H2:M2"/>
    <mergeCell ref="H3:H4"/>
    <mergeCell ref="J3:J4"/>
    <mergeCell ref="M3:M4"/>
    <mergeCell ref="D2:G2"/>
    <mergeCell ref="D3:D4"/>
    <mergeCell ref="E3:E4"/>
  </mergeCells>
  <phoneticPr fontId="28" type="noConversion"/>
  <pageMargins left="0.7" right="0.7" top="0.75" bottom="0.75" header="0.3" footer="0.3"/>
  <pageSetup scale="73" orientation="landscape"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4"/>
  <sheetViews>
    <sheetView tabSelected="1" topLeftCell="A22" zoomScaleNormal="100" zoomScaleSheetLayoutView="100" workbookViewId="0">
      <selection activeCell="B44" sqref="B44"/>
    </sheetView>
  </sheetViews>
  <sheetFormatPr defaultRowHeight="12.75" x14ac:dyDescent="0.2"/>
  <cols>
    <col min="1" max="1" width="7.1640625" style="74" bestFit="1" customWidth="1"/>
    <col min="2" max="2" width="46.6640625" style="75" customWidth="1"/>
    <col min="3" max="3" width="8" style="74" bestFit="1" customWidth="1"/>
    <col min="4" max="4" width="6.83203125" style="74" bestFit="1" customWidth="1"/>
    <col min="5" max="5" width="13" style="74" bestFit="1" customWidth="1"/>
    <col min="6" max="6" width="10.5" style="74" bestFit="1" customWidth="1"/>
    <col min="7" max="7" width="6.83203125" style="74" bestFit="1" customWidth="1"/>
    <col min="8" max="8" width="11.5" style="74" hidden="1" customWidth="1"/>
    <col min="9" max="9" width="8" style="74" bestFit="1" customWidth="1"/>
    <col min="10" max="10" width="13.83203125" style="97" bestFit="1" customWidth="1"/>
    <col min="11" max="11" width="16" style="97" bestFit="1" customWidth="1"/>
    <col min="12" max="12" width="19" style="97" bestFit="1" customWidth="1"/>
    <col min="13" max="16384" width="9.33203125" style="15"/>
  </cols>
  <sheetData>
    <row r="1" spans="1:13" ht="84.75" customHeight="1" thickBot="1" x14ac:dyDescent="0.25">
      <c r="A1" s="132" t="s">
        <v>114</v>
      </c>
      <c r="B1" s="132"/>
      <c r="C1" s="132"/>
      <c r="D1" s="132"/>
      <c r="E1" s="132"/>
      <c r="F1" s="132"/>
      <c r="G1" s="132"/>
      <c r="H1" s="132"/>
      <c r="I1" s="132"/>
      <c r="J1" s="132"/>
      <c r="K1" s="132"/>
      <c r="L1" s="132"/>
    </row>
    <row r="2" spans="1:13" ht="21.75" thickBot="1" x14ac:dyDescent="0.25">
      <c r="A2" s="91"/>
      <c r="B2" s="86"/>
      <c r="C2" s="148" t="s">
        <v>102</v>
      </c>
      <c r="D2" s="149"/>
      <c r="E2" s="149"/>
      <c r="F2" s="150"/>
      <c r="G2" s="148" t="s">
        <v>103</v>
      </c>
      <c r="H2" s="151"/>
      <c r="I2" s="149"/>
      <c r="J2" s="149"/>
      <c r="K2" s="149"/>
      <c r="L2" s="150"/>
    </row>
    <row r="3" spans="1:13" ht="27.75" customHeight="1" x14ac:dyDescent="0.2">
      <c r="A3" s="138" t="s">
        <v>87</v>
      </c>
      <c r="B3" s="140" t="s">
        <v>4</v>
      </c>
      <c r="C3" s="142" t="s">
        <v>5</v>
      </c>
      <c r="D3" s="144" t="s">
        <v>107</v>
      </c>
      <c r="E3" s="66" t="s">
        <v>111</v>
      </c>
      <c r="F3" s="67" t="s">
        <v>108</v>
      </c>
      <c r="G3" s="152" t="s">
        <v>107</v>
      </c>
      <c r="H3" s="115" t="s">
        <v>113</v>
      </c>
      <c r="I3" s="154" t="s">
        <v>5</v>
      </c>
      <c r="J3" s="98" t="s">
        <v>111</v>
      </c>
      <c r="K3" s="99" t="s">
        <v>108</v>
      </c>
      <c r="L3" s="146" t="s">
        <v>2</v>
      </c>
    </row>
    <row r="4" spans="1:13" ht="19.5" thickBot="1" x14ac:dyDescent="0.25">
      <c r="A4" s="139"/>
      <c r="B4" s="141"/>
      <c r="C4" s="143"/>
      <c r="D4" s="145"/>
      <c r="E4" s="63" t="s">
        <v>109</v>
      </c>
      <c r="F4" s="64" t="s">
        <v>110</v>
      </c>
      <c r="G4" s="153"/>
      <c r="H4" s="116"/>
      <c r="I4" s="155"/>
      <c r="J4" s="100" t="s">
        <v>109</v>
      </c>
      <c r="K4" s="100" t="s">
        <v>110</v>
      </c>
      <c r="L4" s="147"/>
    </row>
    <row r="5" spans="1:13" s="2" customFormat="1" ht="283.5" x14ac:dyDescent="0.2">
      <c r="A5" s="133" t="s">
        <v>88</v>
      </c>
      <c r="B5" s="87" t="s">
        <v>89</v>
      </c>
      <c r="C5" s="68" t="s">
        <v>8</v>
      </c>
      <c r="D5" s="69">
        <v>1</v>
      </c>
      <c r="E5" s="76"/>
      <c r="F5" s="77"/>
      <c r="G5" s="78"/>
      <c r="H5" s="78"/>
      <c r="I5" s="68" t="s">
        <v>8</v>
      </c>
      <c r="J5" s="101">
        <f>G5*E5</f>
        <v>0</v>
      </c>
      <c r="K5" s="101">
        <f>G5*F5</f>
        <v>0</v>
      </c>
      <c r="L5" s="102">
        <f>K5+J5</f>
        <v>0</v>
      </c>
    </row>
    <row r="6" spans="1:13" s="2" customFormat="1" ht="47.25" x14ac:dyDescent="0.2">
      <c r="A6" s="134"/>
      <c r="B6" s="88" t="s">
        <v>90</v>
      </c>
      <c r="C6" s="70"/>
      <c r="D6" s="71"/>
      <c r="E6" s="4"/>
      <c r="F6" s="79"/>
      <c r="G6" s="80"/>
      <c r="H6" s="80"/>
      <c r="I6" s="70"/>
      <c r="J6" s="103"/>
      <c r="K6" s="103"/>
      <c r="L6" s="104"/>
    </row>
    <row r="7" spans="1:13" s="2" customFormat="1" ht="157.5" x14ac:dyDescent="0.2">
      <c r="A7" s="134"/>
      <c r="B7" s="88" t="s">
        <v>91</v>
      </c>
      <c r="C7" s="65"/>
      <c r="D7" s="4"/>
      <c r="E7" s="4"/>
      <c r="F7" s="79"/>
      <c r="G7" s="80"/>
      <c r="H7" s="80"/>
      <c r="I7" s="65"/>
      <c r="J7" s="103"/>
      <c r="K7" s="103"/>
      <c r="L7" s="104"/>
    </row>
    <row r="8" spans="1:13" s="2" customFormat="1" ht="15.75" x14ac:dyDescent="0.2">
      <c r="A8" s="134"/>
      <c r="B8" s="88" t="s">
        <v>44</v>
      </c>
      <c r="C8" s="65" t="s">
        <v>12</v>
      </c>
      <c r="D8" s="4">
        <v>230</v>
      </c>
      <c r="E8" s="81">
        <v>2850</v>
      </c>
      <c r="F8" s="82">
        <v>712.5</v>
      </c>
      <c r="G8" s="80">
        <v>138</v>
      </c>
      <c r="H8" s="107">
        <v>0.7</v>
      </c>
      <c r="I8" s="65" t="s">
        <v>12</v>
      </c>
      <c r="J8" s="103">
        <f>G8*E8</f>
        <v>393300</v>
      </c>
      <c r="K8" s="103">
        <f>G8*F8</f>
        <v>98325</v>
      </c>
      <c r="L8" s="104">
        <f>K8+J8</f>
        <v>491625</v>
      </c>
      <c r="M8" s="95"/>
    </row>
    <row r="9" spans="1:13" s="2" customFormat="1" ht="15.75" x14ac:dyDescent="0.2">
      <c r="A9" s="134"/>
      <c r="B9" s="88" t="s">
        <v>43</v>
      </c>
      <c r="C9" s="65" t="s">
        <v>12</v>
      </c>
      <c r="D9" s="4">
        <v>15</v>
      </c>
      <c r="E9" s="81">
        <v>3562.5</v>
      </c>
      <c r="F9" s="82">
        <v>760</v>
      </c>
      <c r="G9" s="80">
        <v>11</v>
      </c>
      <c r="H9" s="107">
        <v>0.7</v>
      </c>
      <c r="I9" s="65" t="s">
        <v>12</v>
      </c>
      <c r="J9" s="103">
        <f>G9*E9</f>
        <v>39187.5</v>
      </c>
      <c r="K9" s="103">
        <f>G9*F9</f>
        <v>8360</v>
      </c>
      <c r="L9" s="104">
        <f>K9+J9</f>
        <v>47547.5</v>
      </c>
    </row>
    <row r="10" spans="1:13" s="2" customFormat="1" ht="15.75" x14ac:dyDescent="0.2">
      <c r="A10" s="134"/>
      <c r="B10" s="89" t="s">
        <v>45</v>
      </c>
      <c r="C10" s="65" t="s">
        <v>12</v>
      </c>
      <c r="D10" s="4">
        <v>20</v>
      </c>
      <c r="E10" s="81">
        <v>4275</v>
      </c>
      <c r="F10" s="82">
        <v>855</v>
      </c>
      <c r="G10" s="80">
        <v>5</v>
      </c>
      <c r="H10" s="107">
        <v>0.7</v>
      </c>
      <c r="I10" s="65" t="s">
        <v>12</v>
      </c>
      <c r="J10" s="103">
        <f>G10*E10</f>
        <v>21375</v>
      </c>
      <c r="K10" s="103">
        <f>G10*F10</f>
        <v>4275</v>
      </c>
      <c r="L10" s="104">
        <f>K10+J10</f>
        <v>25650</v>
      </c>
    </row>
    <row r="11" spans="1:13" s="2" customFormat="1" ht="15.75" x14ac:dyDescent="0.2">
      <c r="A11" s="134"/>
      <c r="B11" s="89" t="s">
        <v>46</v>
      </c>
      <c r="C11" s="65" t="s">
        <v>12</v>
      </c>
      <c r="D11" s="4">
        <v>25</v>
      </c>
      <c r="E11" s="81">
        <v>5652.5</v>
      </c>
      <c r="F11" s="82">
        <v>950</v>
      </c>
      <c r="G11" s="80">
        <v>22</v>
      </c>
      <c r="H11" s="107">
        <v>1</v>
      </c>
      <c r="I11" s="65" t="s">
        <v>12</v>
      </c>
      <c r="J11" s="103">
        <f t="shared" ref="J11:J23" si="0">G11*E11</f>
        <v>124355</v>
      </c>
      <c r="K11" s="103">
        <f t="shared" ref="K11:K23" si="1">G11*F11</f>
        <v>20900</v>
      </c>
      <c r="L11" s="104">
        <f t="shared" ref="L11:L23" si="2">K11+J11</f>
        <v>145255</v>
      </c>
    </row>
    <row r="12" spans="1:13" s="2" customFormat="1" ht="15.75" x14ac:dyDescent="0.2">
      <c r="A12" s="134"/>
      <c r="B12" s="89" t="s">
        <v>48</v>
      </c>
      <c r="C12" s="65" t="s">
        <v>12</v>
      </c>
      <c r="D12" s="4">
        <v>25</v>
      </c>
      <c r="E12" s="81">
        <v>9262.5</v>
      </c>
      <c r="F12" s="82">
        <v>1045</v>
      </c>
      <c r="G12" s="80">
        <f>D12*100%</f>
        <v>25</v>
      </c>
      <c r="H12" s="107">
        <v>1</v>
      </c>
      <c r="I12" s="65" t="s">
        <v>12</v>
      </c>
      <c r="J12" s="103">
        <f t="shared" si="0"/>
        <v>231562.5</v>
      </c>
      <c r="K12" s="103">
        <f t="shared" si="1"/>
        <v>26125</v>
      </c>
      <c r="L12" s="104">
        <f t="shared" si="2"/>
        <v>257687.5</v>
      </c>
    </row>
    <row r="13" spans="1:13" s="2" customFormat="1" ht="15.75" x14ac:dyDescent="0.2">
      <c r="A13" s="134"/>
      <c r="B13" s="89" t="s">
        <v>47</v>
      </c>
      <c r="C13" s="65" t="s">
        <v>12</v>
      </c>
      <c r="D13" s="4">
        <v>30</v>
      </c>
      <c r="E13" s="81">
        <v>12112.5</v>
      </c>
      <c r="F13" s="82">
        <v>1140</v>
      </c>
      <c r="G13" s="80">
        <v>8</v>
      </c>
      <c r="H13" s="107">
        <v>1</v>
      </c>
      <c r="I13" s="65" t="s">
        <v>12</v>
      </c>
      <c r="J13" s="103">
        <f>G13*E13</f>
        <v>96900</v>
      </c>
      <c r="K13" s="103">
        <f>G13*F13</f>
        <v>9120</v>
      </c>
      <c r="L13" s="104">
        <f>K13+J13</f>
        <v>106020</v>
      </c>
    </row>
    <row r="14" spans="1:13" s="2" customFormat="1" ht="15.75" x14ac:dyDescent="0.2">
      <c r="A14" s="134"/>
      <c r="B14" s="89" t="s">
        <v>92</v>
      </c>
      <c r="C14" s="65" t="s">
        <v>12</v>
      </c>
      <c r="D14" s="4">
        <v>2</v>
      </c>
      <c r="E14" s="81">
        <v>15675</v>
      </c>
      <c r="F14" s="82">
        <v>1425</v>
      </c>
      <c r="G14" s="80">
        <v>16</v>
      </c>
      <c r="H14" s="107">
        <v>1</v>
      </c>
      <c r="I14" s="65" t="s">
        <v>12</v>
      </c>
      <c r="J14" s="103">
        <f t="shared" si="0"/>
        <v>250800</v>
      </c>
      <c r="K14" s="103">
        <f t="shared" si="1"/>
        <v>22800</v>
      </c>
      <c r="L14" s="104">
        <f t="shared" si="2"/>
        <v>273600</v>
      </c>
    </row>
    <row r="15" spans="1:13" s="2" customFormat="1" ht="63" x14ac:dyDescent="0.2">
      <c r="A15" s="65"/>
      <c r="B15" s="88" t="s">
        <v>93</v>
      </c>
      <c r="C15" s="65" t="s">
        <v>99</v>
      </c>
      <c r="D15" s="4">
        <v>1</v>
      </c>
      <c r="E15" s="81">
        <v>2850</v>
      </c>
      <c r="F15" s="82">
        <v>475</v>
      </c>
      <c r="G15" s="80">
        <v>1</v>
      </c>
      <c r="H15" s="80"/>
      <c r="I15" s="65" t="s">
        <v>99</v>
      </c>
      <c r="J15" s="103">
        <f t="shared" si="0"/>
        <v>2850</v>
      </c>
      <c r="K15" s="103"/>
      <c r="L15" s="104">
        <f t="shared" si="2"/>
        <v>2850</v>
      </c>
    </row>
    <row r="16" spans="1:13" s="2" customFormat="1" ht="47.25" x14ac:dyDescent="0.2">
      <c r="A16" s="65"/>
      <c r="B16" s="88" t="s">
        <v>49</v>
      </c>
      <c r="C16" s="65" t="s">
        <v>42</v>
      </c>
      <c r="D16" s="4">
        <v>75</v>
      </c>
      <c r="E16" s="81">
        <v>7647.5</v>
      </c>
      <c r="F16" s="82">
        <v>475</v>
      </c>
      <c r="G16" s="80">
        <v>75</v>
      </c>
      <c r="H16" s="80"/>
      <c r="I16" s="65" t="s">
        <v>42</v>
      </c>
      <c r="J16" s="103">
        <f t="shared" si="0"/>
        <v>573562.5</v>
      </c>
      <c r="K16" s="103"/>
      <c r="L16" s="104">
        <f t="shared" si="2"/>
        <v>573562.5</v>
      </c>
    </row>
    <row r="17" spans="1:12" s="2" customFormat="1" ht="63" x14ac:dyDescent="0.2">
      <c r="A17" s="65"/>
      <c r="B17" s="88" t="s">
        <v>94</v>
      </c>
      <c r="C17" s="65" t="s">
        <v>99</v>
      </c>
      <c r="D17" s="4">
        <v>1</v>
      </c>
      <c r="E17" s="81">
        <v>35150</v>
      </c>
      <c r="F17" s="82">
        <v>475</v>
      </c>
      <c r="G17" s="80">
        <v>0</v>
      </c>
      <c r="H17" s="80"/>
      <c r="I17" s="65" t="s">
        <v>99</v>
      </c>
      <c r="J17" s="103">
        <f t="shared" si="0"/>
        <v>0</v>
      </c>
      <c r="K17" s="103">
        <f t="shared" si="1"/>
        <v>0</v>
      </c>
      <c r="L17" s="104">
        <f t="shared" si="2"/>
        <v>0</v>
      </c>
    </row>
    <row r="18" spans="1:12" s="2" customFormat="1" ht="47.25" x14ac:dyDescent="0.2">
      <c r="A18" s="65"/>
      <c r="B18" s="88" t="s">
        <v>95</v>
      </c>
      <c r="C18" s="65" t="s">
        <v>99</v>
      </c>
      <c r="D18" s="4">
        <v>1</v>
      </c>
      <c r="E18" s="81">
        <v>56050</v>
      </c>
      <c r="F18" s="82">
        <v>475</v>
      </c>
      <c r="G18" s="80">
        <v>0</v>
      </c>
      <c r="H18" s="80"/>
      <c r="I18" s="65" t="s">
        <v>99</v>
      </c>
      <c r="J18" s="103">
        <f t="shared" si="0"/>
        <v>0</v>
      </c>
      <c r="K18" s="103">
        <f t="shared" si="1"/>
        <v>0</v>
      </c>
      <c r="L18" s="104">
        <f t="shared" si="2"/>
        <v>0</v>
      </c>
    </row>
    <row r="19" spans="1:12" s="2" customFormat="1" ht="110.25" x14ac:dyDescent="0.2">
      <c r="A19" s="65"/>
      <c r="B19" s="88" t="s">
        <v>100</v>
      </c>
      <c r="C19" s="65" t="s">
        <v>8</v>
      </c>
      <c r="D19" s="4">
        <v>1</v>
      </c>
      <c r="E19" s="81">
        <v>33250</v>
      </c>
      <c r="F19" s="82">
        <v>14250</v>
      </c>
      <c r="G19" s="80">
        <v>0</v>
      </c>
      <c r="H19" s="80"/>
      <c r="I19" s="65" t="s">
        <v>8</v>
      </c>
      <c r="J19" s="103">
        <f t="shared" si="0"/>
        <v>0</v>
      </c>
      <c r="K19" s="103">
        <f t="shared" si="1"/>
        <v>0</v>
      </c>
      <c r="L19" s="104">
        <f t="shared" si="2"/>
        <v>0</v>
      </c>
    </row>
    <row r="20" spans="1:12" s="2" customFormat="1" ht="46.5" customHeight="1" x14ac:dyDescent="0.2">
      <c r="A20" s="65"/>
      <c r="B20" s="88" t="s">
        <v>101</v>
      </c>
      <c r="C20" s="65" t="s">
        <v>8</v>
      </c>
      <c r="D20" s="4">
        <v>1</v>
      </c>
      <c r="E20" s="81">
        <v>9500</v>
      </c>
      <c r="F20" s="82">
        <v>9500</v>
      </c>
      <c r="G20" s="80">
        <v>1</v>
      </c>
      <c r="H20" s="80"/>
      <c r="I20" s="65" t="s">
        <v>8</v>
      </c>
      <c r="J20" s="103">
        <f t="shared" si="0"/>
        <v>9500</v>
      </c>
      <c r="K20" s="103">
        <f t="shared" si="1"/>
        <v>9500</v>
      </c>
      <c r="L20" s="104">
        <f t="shared" si="2"/>
        <v>19000</v>
      </c>
    </row>
    <row r="21" spans="1:12" s="2" customFormat="1" ht="31.5" x14ac:dyDescent="0.2">
      <c r="A21" s="65"/>
      <c r="B21" s="88" t="s">
        <v>96</v>
      </c>
      <c r="C21" s="65" t="s">
        <v>8</v>
      </c>
      <c r="D21" s="4">
        <v>1</v>
      </c>
      <c r="E21" s="81">
        <v>19000</v>
      </c>
      <c r="F21" s="82">
        <v>19000</v>
      </c>
      <c r="G21" s="80">
        <v>1</v>
      </c>
      <c r="H21" s="80"/>
      <c r="I21" s="65" t="s">
        <v>8</v>
      </c>
      <c r="J21" s="103">
        <f t="shared" si="0"/>
        <v>19000</v>
      </c>
      <c r="K21" s="103">
        <f t="shared" si="1"/>
        <v>19000</v>
      </c>
      <c r="L21" s="104">
        <f t="shared" si="2"/>
        <v>38000</v>
      </c>
    </row>
    <row r="22" spans="1:12" s="2" customFormat="1" ht="31.5" x14ac:dyDescent="0.2">
      <c r="A22" s="65"/>
      <c r="B22" s="88" t="s">
        <v>97</v>
      </c>
      <c r="C22" s="65" t="s">
        <v>8</v>
      </c>
      <c r="D22" s="4">
        <v>1</v>
      </c>
      <c r="E22" s="81">
        <v>19000</v>
      </c>
      <c r="F22" s="82">
        <v>28500</v>
      </c>
      <c r="G22" s="80"/>
      <c r="H22" s="80"/>
      <c r="I22" s="65" t="s">
        <v>8</v>
      </c>
      <c r="J22" s="103">
        <f t="shared" si="0"/>
        <v>0</v>
      </c>
      <c r="K22" s="103">
        <f t="shared" si="1"/>
        <v>0</v>
      </c>
      <c r="L22" s="104">
        <f t="shared" si="2"/>
        <v>0</v>
      </c>
    </row>
    <row r="23" spans="1:12" s="2" customFormat="1" ht="48" thickBot="1" x14ac:dyDescent="0.25">
      <c r="A23" s="72"/>
      <c r="B23" s="90" t="s">
        <v>98</v>
      </c>
      <c r="C23" s="72" t="s">
        <v>8</v>
      </c>
      <c r="D23" s="73">
        <v>1</v>
      </c>
      <c r="E23" s="83">
        <v>0</v>
      </c>
      <c r="F23" s="84">
        <v>19000</v>
      </c>
      <c r="G23" s="85">
        <v>0</v>
      </c>
      <c r="H23" s="85"/>
      <c r="I23" s="72" t="s">
        <v>8</v>
      </c>
      <c r="J23" s="105">
        <f t="shared" si="0"/>
        <v>0</v>
      </c>
      <c r="K23" s="105">
        <f t="shared" si="1"/>
        <v>0</v>
      </c>
      <c r="L23" s="106">
        <f t="shared" si="2"/>
        <v>0</v>
      </c>
    </row>
    <row r="24" spans="1:12" s="2" customFormat="1" ht="21.75" thickBot="1" x14ac:dyDescent="0.25">
      <c r="A24" s="92"/>
      <c r="B24" s="135" t="s">
        <v>116</v>
      </c>
      <c r="C24" s="136"/>
      <c r="D24" s="136"/>
      <c r="E24" s="136"/>
      <c r="F24" s="136"/>
      <c r="G24" s="136"/>
      <c r="H24" s="136"/>
      <c r="I24" s="136"/>
      <c r="J24" s="136"/>
      <c r="K24" s="137"/>
      <c r="L24" s="109">
        <f>SUM(L5:L23)</f>
        <v>1980797.5</v>
      </c>
    </row>
  </sheetData>
  <mergeCells count="13">
    <mergeCell ref="A1:L1"/>
    <mergeCell ref="A5:A14"/>
    <mergeCell ref="B24:K24"/>
    <mergeCell ref="H3:H4"/>
    <mergeCell ref="A3:A4"/>
    <mergeCell ref="B3:B4"/>
    <mergeCell ref="C3:C4"/>
    <mergeCell ref="D3:D4"/>
    <mergeCell ref="L3:L4"/>
    <mergeCell ref="C2:F2"/>
    <mergeCell ref="G2:L2"/>
    <mergeCell ref="G3:G4"/>
    <mergeCell ref="I3:I4"/>
  </mergeCells>
  <pageMargins left="0.7" right="0.7" top="0.75" bottom="0.75" header="0.3" footer="0.3"/>
  <pageSetup scale="81" orientation="landscape" horizontalDpi="4294967295" verticalDpi="4294967295" r:id="rId1"/>
  <rowBreaks count="1" manualBreakCount="1">
    <brk id="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HVAC 23rd Floor</vt:lpstr>
      <vt:lpstr>Fire 23rd</vt:lpstr>
      <vt:lpstr>'HVAC 23rd Floor'!Print_Area</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2023-09-05T09:09:09Z</cp:lastPrinted>
  <dcterms:created xsi:type="dcterms:W3CDTF">2023-05-25T05:40:46Z</dcterms:created>
  <dcterms:modified xsi:type="dcterms:W3CDTF">2023-09-05T09:09:13Z</dcterms:modified>
</cp:coreProperties>
</file>