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D:\Pioneer\Running projects\Bank Al Habib Center Point Karachi\BAHL rectification of Toilet Exhaust system 20th to 24th Floor\Bank Al Habib Ltd PIPE LOOP WORK\"/>
    </mc:Choice>
  </mc:AlternateContent>
  <xr:revisionPtr revIDLastSave="0" documentId="13_ncr:1_{2DBF4B13-9CF6-4054-8BEC-E738072AE17B}" xr6:coauthVersionLast="47" xr6:coauthVersionMax="47" xr10:uidLastSave="{00000000-0000-0000-0000-000000000000}"/>
  <bookViews>
    <workbookView xWindow="-120" yWindow="-120" windowWidth="29040" windowHeight="15840" xr2:uid="{00000000-000D-0000-FFFF-FFFF00000000}"/>
  </bookViews>
  <sheets>
    <sheet name="Table 1" sheetId="1" r:id="rId1"/>
    <sheet name="Table 2" sheetId="2" r:id="rId2"/>
  </sheets>
  <definedNames>
    <definedName name="_xlnm.Print_Titles" localSheetId="0">'Table 1'!$1:$6</definedName>
  </definedNames>
  <calcPr calcId="181029"/>
</workbook>
</file>

<file path=xl/calcChain.xml><?xml version="1.0" encoding="utf-8"?>
<calcChain xmlns="http://schemas.openxmlformats.org/spreadsheetml/2006/main">
  <c r="I31" i="1" l="1"/>
  <c r="H31" i="1"/>
  <c r="G31" i="1"/>
  <c r="H30" i="1"/>
  <c r="G30" i="1"/>
  <c r="I30" i="1" s="1"/>
  <c r="H11" i="1" l="1"/>
  <c r="H12" i="1"/>
  <c r="H13" i="1"/>
  <c r="H15" i="1"/>
  <c r="H16" i="1"/>
  <c r="H17" i="1"/>
  <c r="H19" i="1"/>
  <c r="H21" i="1"/>
  <c r="H22" i="1"/>
  <c r="H23" i="1"/>
  <c r="H24" i="1"/>
  <c r="H25" i="1"/>
  <c r="H26" i="1"/>
  <c r="H10" i="1"/>
  <c r="I21" i="1" l="1"/>
  <c r="I23" i="1"/>
  <c r="I24" i="1"/>
  <c r="I13" i="1"/>
  <c r="I19" i="1"/>
  <c r="I15" i="1"/>
  <c r="I10" i="1"/>
  <c r="I25" i="1"/>
  <c r="I17" i="1"/>
  <c r="I16" i="1"/>
  <c r="G27" i="1"/>
  <c r="I26" i="1"/>
  <c r="I11" i="1"/>
  <c r="I22" i="1"/>
  <c r="I12" i="1"/>
  <c r="H27" i="1" l="1"/>
  <c r="H29" i="1" s="1"/>
  <c r="G29" i="1" l="1"/>
  <c r="I27" i="1"/>
  <c r="I28" i="1" l="1"/>
  <c r="I29" i="1" s="1"/>
</calcChain>
</file>

<file path=xl/sharedStrings.xml><?xml version="1.0" encoding="utf-8"?>
<sst xmlns="http://schemas.openxmlformats.org/spreadsheetml/2006/main" count="85" uniqueCount="70">
  <si>
    <r>
      <rPr>
        <b/>
        <sz val="11"/>
        <rFont val="Arial"/>
        <family val="2"/>
      </rPr>
      <t>Bill of Quantities</t>
    </r>
  </si>
  <si>
    <r>
      <rPr>
        <sz val="10"/>
        <rFont val="Arial MT"/>
        <family val="2"/>
      </rPr>
      <t>Fire Suppression Services</t>
    </r>
  </si>
  <si>
    <r>
      <rPr>
        <b/>
        <sz val="11"/>
        <rFont val="Arial"/>
        <family val="2"/>
      </rPr>
      <t>Bank Al Habib Limited</t>
    </r>
  </si>
  <si>
    <r>
      <rPr>
        <sz val="9"/>
        <rFont val="Arial MT"/>
        <family val="2"/>
      </rPr>
      <t>Rev.01</t>
    </r>
  </si>
  <si>
    <r>
      <rPr>
        <sz val="10"/>
        <rFont val="Arial MT"/>
        <family val="2"/>
      </rPr>
      <t>Ground Floor, Center Point Tower, Karachi.</t>
    </r>
  </si>
  <si>
    <r>
      <rPr>
        <sz val="9"/>
        <rFont val="Arial MT"/>
        <family val="2"/>
      </rPr>
      <t>Date: 14-12-2023</t>
    </r>
  </si>
  <si>
    <r>
      <rPr>
        <b/>
        <sz val="9"/>
        <rFont val="Arial"/>
        <family val="2"/>
      </rPr>
      <t>S.No.</t>
    </r>
  </si>
  <si>
    <r>
      <rPr>
        <b/>
        <sz val="9"/>
        <rFont val="Arial"/>
        <family val="2"/>
      </rPr>
      <t>Description</t>
    </r>
  </si>
  <si>
    <r>
      <rPr>
        <b/>
        <sz val="9"/>
        <rFont val="Arial"/>
        <family val="2"/>
      </rPr>
      <t>Unit</t>
    </r>
  </si>
  <si>
    <r>
      <rPr>
        <b/>
        <sz val="9"/>
        <rFont val="Arial"/>
        <family val="2"/>
      </rPr>
      <t>Qty</t>
    </r>
  </si>
  <si>
    <r>
      <rPr>
        <b/>
        <sz val="9"/>
        <rFont val="Arial"/>
        <family val="2"/>
      </rPr>
      <t>Material</t>
    </r>
  </si>
  <si>
    <r>
      <rPr>
        <b/>
        <sz val="9"/>
        <rFont val="Arial"/>
        <family val="2"/>
      </rPr>
      <t>Labour</t>
    </r>
  </si>
  <si>
    <r>
      <rPr>
        <b/>
        <sz val="9"/>
        <rFont val="Arial"/>
        <family val="2"/>
      </rPr>
      <t>Total</t>
    </r>
  </si>
  <si>
    <r>
      <rPr>
        <b/>
        <sz val="9"/>
        <rFont val="Arial"/>
        <family val="2"/>
      </rPr>
      <t>Rate</t>
    </r>
  </si>
  <si>
    <r>
      <rPr>
        <b/>
        <sz val="9"/>
        <rFont val="Arial"/>
        <family val="2"/>
      </rPr>
      <t>Amount</t>
    </r>
  </si>
  <si>
    <r>
      <rPr>
        <b/>
        <sz val="9"/>
        <rFont val="Arial"/>
        <family val="2"/>
      </rPr>
      <t>Amount Rs.</t>
    </r>
  </si>
  <si>
    <r>
      <rPr>
        <sz val="10"/>
        <rFont val="Arial MT"/>
        <family val="2"/>
      </rPr>
      <t>Note:</t>
    </r>
  </si>
  <si>
    <r>
      <rPr>
        <sz val="10"/>
        <rFont val="Arial MT"/>
        <family val="2"/>
      </rPr>
      <t>1)</t>
    </r>
  </si>
  <si>
    <r>
      <rPr>
        <sz val="10"/>
        <rFont val="Arial MT"/>
        <family val="2"/>
      </rPr>
      <t>Contractor is instructed to visit the site, understand the nature of work &amp; then fill the rates accordingly and submit the quotation. No argument and discussion will be entertained after awarding of work.</t>
    </r>
  </si>
  <si>
    <r>
      <rPr>
        <sz val="10"/>
        <rFont val="Arial MT"/>
        <family val="2"/>
      </rPr>
      <t>2)</t>
    </r>
  </si>
  <si>
    <r>
      <rPr>
        <sz val="10"/>
        <rFont val="Arial MT"/>
        <family val="2"/>
      </rPr>
      <t>Miscellaneous work which was not included in BOQ but necessary to complete the project in all respects and ready to operate as per instructions of Consultant. (Bidder should mentioned the type of works).</t>
    </r>
  </si>
  <si>
    <t>Bill of Quantities</t>
  </si>
  <si>
    <t>Fire Suppression Services</t>
  </si>
  <si>
    <t>Bank Al Habib Limited</t>
  </si>
  <si>
    <t>Rev.01</t>
  </si>
  <si>
    <t>Ground Floor, Center Point Tower, Karachi.</t>
  </si>
  <si>
    <t>Date: 14-12-2023</t>
  </si>
  <si>
    <t>S.No.</t>
  </si>
  <si>
    <t>Description</t>
  </si>
  <si>
    <t>Unit</t>
  </si>
  <si>
    <t>Qty</t>
  </si>
  <si>
    <t>Material</t>
  </si>
  <si>
    <t>Labour</t>
  </si>
  <si>
    <t>Total</t>
  </si>
  <si>
    <t>Rate</t>
  </si>
  <si>
    <t>Amount</t>
  </si>
  <si>
    <t>Amount Rs.</t>
  </si>
  <si>
    <t>FIRE FIGHTING SERVICES</t>
  </si>
  <si>
    <t>Rft.</t>
  </si>
  <si>
    <t>Supply,    installation,    testing    &amp;    commissioning    of    fire suppression system including all equipment, pipe works and accessories ready to operate as per specifications, drawings and instructions of consultants.</t>
  </si>
  <si>
    <t>Dia.  1"           (Threaded fitting)</t>
  </si>
  <si>
    <t>Dia.  4"          (Welded joints fitting)</t>
  </si>
  <si>
    <t>Dia.  6"          (Welded joints fitting)</t>
  </si>
  <si>
    <t>Dia.  8"          (Welded joints fitting)</t>
  </si>
  <si>
    <t>OS &amp; Y Gate valves with matching flanges.</t>
  </si>
  <si>
    <t>No.</t>
  </si>
  <si>
    <t>Dia. 4"</t>
  </si>
  <si>
    <t>Dia. 6"</t>
  </si>
  <si>
    <t>Nos.</t>
  </si>
  <si>
    <t>Dia. 8"</t>
  </si>
  <si>
    <t>Lock Shield Valves.</t>
  </si>
  <si>
    <t>Dia. 1"</t>
  </si>
  <si>
    <t>Pressure Regulating Valves. (PRV)</t>
  </si>
  <si>
    <t>Job.</t>
  </si>
  <si>
    <t>Painting,  identification  and  tagging  to  the  installations  and equipments.</t>
  </si>
  <si>
    <t>Flushing of entire fire pipe work according to (NFPA-13).</t>
  </si>
  <si>
    <t>Testing, and commissioning of entire fire fighting installation as per Consultant's approval.</t>
  </si>
  <si>
    <r>
      <rPr>
        <sz val="11"/>
        <rFont val="Calibri"/>
        <family val="2"/>
        <scheme val="minor"/>
      </rPr>
      <t>MS  Sch-40  seamless  pipes  including  all  specials  M.I  &amp;  D.I threaded  &amp;  welded  joint  fittings  UL  listed  FM  approved, flexible pipe, flanges, coupling, masking plates, bends, tees, clamps,   supports   and   hangers,   sleeves,   masking   plates chiseling,   cutting   holes,   making   good   where   required, painting   and   protection   treatment   etc.   Complete   in   all
respects.</t>
    </r>
  </si>
  <si>
    <r>
      <rPr>
        <sz val="11"/>
        <rFont val="Calibri"/>
        <family val="2"/>
        <scheme val="minor"/>
      </rPr>
      <t>Making  of  As-Built  &amp;  Shop  Drawings  on  AutoCAD  2018  or latest  version  with  sectional  details  complete  in  all respects
as per instructions of consultant.</t>
    </r>
  </si>
  <si>
    <t>Supply  &amp;  installation  of  fire  stop  material  (for  passive  fire fighting  /  smoke  barrier)  in  all  openings  and  penetrations, either  in  slab  or  wall,   complete  in  all  respects,  ready  to operate  as  per  fire  stopper  recommended  material,  and  as per instruction of Consultant.</t>
  </si>
  <si>
    <t>1) 20% advance / Mobilization</t>
  </si>
  <si>
    <t>2) 40% after completion of 50% work.</t>
  </si>
  <si>
    <t>3) 30% after completion of remaining 50% work.</t>
  </si>
  <si>
    <t>4) 10% after successful testing &amp; commissioning.</t>
  </si>
  <si>
    <t>Payment Terms</t>
  </si>
  <si>
    <t>Total Discount</t>
  </si>
  <si>
    <t>18% GST and 15% SST</t>
  </si>
  <si>
    <t>Discounted Cost Excluding Taxes</t>
  </si>
  <si>
    <t>Total Cost Excluding Tax  Rs.</t>
  </si>
  <si>
    <t>Total Fixed Amount Including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</si>
</sst>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7">
    <font>
      <sz val="10"/>
      <color rgb="FF000000"/>
      <name val="Times New Roman"/>
      <charset val="204"/>
    </font>
    <font>
      <b/>
      <sz val="11"/>
      <name val="Arial"/>
      <family val="2"/>
    </font>
    <font>
      <sz val="10"/>
      <name val="Arial MT"/>
    </font>
    <font>
      <sz val="9"/>
      <name val="Arial MT"/>
    </font>
    <font>
      <b/>
      <sz val="9"/>
      <name val="Arial"/>
      <family val="2"/>
    </font>
    <font>
      <sz val="10"/>
      <name val="Arial MT"/>
      <family val="2"/>
    </font>
    <font>
      <sz val="9"/>
      <name val="Arial MT"/>
      <family val="2"/>
    </font>
    <font>
      <sz val="10"/>
      <color rgb="FF000000"/>
      <name val="Times New Roman"/>
      <family val="1"/>
    </font>
    <font>
      <b/>
      <sz val="11"/>
      <name val="Calibri"/>
      <family val="2"/>
      <scheme val="minor"/>
    </font>
    <font>
      <sz val="10"/>
      <color rgb="FF000000"/>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sz val="12"/>
      <name val="Calibri"/>
      <family val="2"/>
      <scheme val="minor"/>
    </font>
    <font>
      <sz val="12"/>
      <name val="Calibri"/>
      <family val="2"/>
      <scheme val="minor"/>
    </font>
    <font>
      <sz val="12"/>
      <color rgb="FF000000"/>
      <name val="Calibri"/>
      <family val="2"/>
      <scheme val="minor"/>
    </font>
    <font>
      <b/>
      <u/>
      <sz val="11"/>
      <color rgb="FF000000"/>
      <name val="Calibri"/>
      <family val="2"/>
      <scheme val="minor"/>
    </font>
  </fonts>
  <fills count="2">
    <fill>
      <patternFill patternType="none"/>
    </fill>
    <fill>
      <patternFill patternType="gray125"/>
    </fill>
  </fills>
  <borders count="17">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7" fillId="0" borderId="0" applyFont="0" applyFill="0" applyBorder="0" applyAlignment="0" applyProtection="0"/>
  </cellStyleXfs>
  <cellXfs count="66">
    <xf numFmtId="0" fontId="0" fillId="0" borderId="0" xfId="0" applyAlignment="1">
      <alignment horizontal="left" vertical="top"/>
    </xf>
    <xf numFmtId="0" fontId="0" fillId="0" borderId="0" xfId="0" applyAlignment="1">
      <alignment horizontal="left" wrapText="1"/>
    </xf>
    <xf numFmtId="0" fontId="3" fillId="0" borderId="0" xfId="0" applyFont="1" applyAlignment="1">
      <alignment horizontal="left" vertical="top" wrapText="1" indent="5"/>
    </xf>
    <xf numFmtId="0" fontId="0" fillId="0" borderId="1" xfId="0" applyBorder="1" applyAlignment="1">
      <alignment horizontal="left" vertical="center" wrapText="1"/>
    </xf>
    <xf numFmtId="0" fontId="4" fillId="0" borderId="4" xfId="0" applyFont="1" applyBorder="1" applyAlignment="1">
      <alignment horizontal="left" vertical="top" wrapText="1" indent="1"/>
    </xf>
    <xf numFmtId="0" fontId="4" fillId="0" borderId="3" xfId="0" applyFont="1" applyBorder="1" applyAlignment="1">
      <alignment horizontal="center" vertical="top" wrapText="1"/>
    </xf>
    <xf numFmtId="0" fontId="4" fillId="0" borderId="2" xfId="0" applyFont="1" applyBorder="1" applyAlignment="1">
      <alignment horizontal="left" vertical="top" wrapText="1" indent="2"/>
    </xf>
    <xf numFmtId="0" fontId="2" fillId="0" borderId="0" xfId="0" applyFont="1" applyAlignment="1">
      <alignment horizontal="center" vertical="top" wrapText="1"/>
    </xf>
    <xf numFmtId="0" fontId="0" fillId="0" borderId="0" xfId="0" applyAlignment="1">
      <alignment horizontal="left" vertical="center" wrapText="1"/>
    </xf>
    <xf numFmtId="0" fontId="9" fillId="0" borderId="0" xfId="0" applyFont="1" applyAlignment="1">
      <alignment horizontal="left" vertical="top"/>
    </xf>
    <xf numFmtId="0" fontId="8" fillId="0" borderId="3" xfId="0" applyFont="1" applyBorder="1" applyAlignment="1">
      <alignment horizontal="center" vertical="center" wrapText="1"/>
    </xf>
    <xf numFmtId="0" fontId="9" fillId="0" borderId="0" xfId="0" applyFont="1" applyAlignment="1">
      <alignment horizontal="center" vertical="top"/>
    </xf>
    <xf numFmtId="0" fontId="8" fillId="0" borderId="7" xfId="0" applyFont="1" applyBorder="1" applyAlignment="1">
      <alignment horizontal="center" vertical="center" wrapText="1"/>
    </xf>
    <xf numFmtId="0" fontId="8" fillId="0" borderId="13" xfId="0" applyFont="1" applyBorder="1" applyAlignment="1">
      <alignment horizontal="left" vertical="top" wrapText="1"/>
    </xf>
    <xf numFmtId="0" fontId="11" fillId="0" borderId="13" xfId="0" applyFont="1" applyBorder="1" applyAlignment="1">
      <alignment horizontal="center" wrapText="1"/>
    </xf>
    <xf numFmtId="1" fontId="10" fillId="0" borderId="13" xfId="0" applyNumberFormat="1" applyFont="1" applyBorder="1" applyAlignment="1">
      <alignment horizontal="center" shrinkToFit="1"/>
    </xf>
    <xf numFmtId="0" fontId="10" fillId="0" borderId="13" xfId="0" applyFont="1" applyBorder="1" applyAlignment="1">
      <alignment vertical="top" wrapText="1"/>
    </xf>
    <xf numFmtId="0" fontId="10" fillId="0" borderId="13" xfId="0" applyFont="1" applyBorder="1" applyAlignment="1">
      <alignment horizontal="left" vertical="top" wrapText="1"/>
    </xf>
    <xf numFmtId="0" fontId="11" fillId="0" borderId="13" xfId="0" applyFont="1" applyBorder="1" applyAlignment="1">
      <alignment horizontal="left" vertical="top" wrapText="1"/>
    </xf>
    <xf numFmtId="165" fontId="10" fillId="0" borderId="13" xfId="1" applyNumberFormat="1" applyFont="1" applyBorder="1" applyAlignment="1">
      <alignment vertical="top" wrapText="1"/>
    </xf>
    <xf numFmtId="0" fontId="11" fillId="0" borderId="13" xfId="0" applyFont="1" applyBorder="1" applyAlignment="1">
      <alignment horizontal="center" vertical="top" wrapText="1"/>
    </xf>
    <xf numFmtId="1" fontId="10" fillId="0" borderId="13" xfId="0" applyNumberFormat="1" applyFont="1" applyBorder="1" applyAlignment="1">
      <alignment horizontal="center" vertical="top" shrinkToFit="1"/>
    </xf>
    <xf numFmtId="0" fontId="10" fillId="0" borderId="13" xfId="0" applyFont="1" applyBorder="1" applyAlignment="1">
      <alignment vertical="center" wrapText="1"/>
    </xf>
    <xf numFmtId="0" fontId="11" fillId="0" borderId="13" xfId="0" applyFont="1" applyBorder="1" applyAlignment="1">
      <alignment horizontal="center" vertical="center" wrapText="1"/>
    </xf>
    <xf numFmtId="1" fontId="10" fillId="0" borderId="13" xfId="0" applyNumberFormat="1" applyFont="1" applyBorder="1" applyAlignment="1">
      <alignment horizontal="center" vertical="center" shrinkToFit="1"/>
    </xf>
    <xf numFmtId="0" fontId="10" fillId="0" borderId="13" xfId="0" applyFont="1" applyBorder="1" applyAlignment="1">
      <alignment horizontal="center" wrapText="1"/>
    </xf>
    <xf numFmtId="165" fontId="12" fillId="0" borderId="13" xfId="1" applyNumberFormat="1" applyFont="1" applyBorder="1" applyAlignment="1">
      <alignment horizontal="right" vertical="center" wrapText="1"/>
    </xf>
    <xf numFmtId="0" fontId="10" fillId="0" borderId="13" xfId="0" applyFont="1" applyBorder="1" applyAlignment="1">
      <alignment horizontal="center" vertical="top" wrapText="1"/>
    </xf>
    <xf numFmtId="164" fontId="10" fillId="0" borderId="13" xfId="0" applyNumberFormat="1" applyFont="1" applyBorder="1" applyAlignment="1">
      <alignment horizontal="center" vertical="top" shrinkToFit="1"/>
    </xf>
    <xf numFmtId="0" fontId="15" fillId="0" borderId="0" xfId="0" applyFont="1" applyAlignment="1">
      <alignment horizontal="center" wrapText="1"/>
    </xf>
    <xf numFmtId="0" fontId="15" fillId="0" borderId="0" xfId="0" applyFont="1" applyAlignment="1">
      <alignment horizontal="left" wrapText="1"/>
    </xf>
    <xf numFmtId="0" fontId="14" fillId="0" borderId="0" xfId="0" applyFont="1" applyAlignment="1">
      <alignment horizontal="left" vertical="top" wrapText="1" indent="5"/>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165" fontId="10" fillId="0" borderId="13" xfId="1" applyNumberFormat="1" applyFont="1" applyBorder="1" applyAlignment="1">
      <alignment horizontal="right" wrapText="1"/>
    </xf>
    <xf numFmtId="165" fontId="10" fillId="0" borderId="13" xfId="1" applyNumberFormat="1" applyFont="1" applyBorder="1" applyAlignment="1">
      <alignment horizontal="right" vertical="top" wrapText="1"/>
    </xf>
    <xf numFmtId="165" fontId="10" fillId="0" borderId="13" xfId="1" applyNumberFormat="1" applyFont="1" applyBorder="1" applyAlignment="1">
      <alignment horizontal="right" vertical="center" wrapText="1"/>
    </xf>
    <xf numFmtId="43" fontId="9" fillId="0" borderId="0" xfId="0" applyNumberFormat="1" applyFont="1" applyAlignment="1">
      <alignment horizontal="left" vertical="top"/>
    </xf>
    <xf numFmtId="165" fontId="9" fillId="0" borderId="0" xfId="0" applyNumberFormat="1" applyFont="1" applyAlignment="1">
      <alignment horizontal="left" vertical="top"/>
    </xf>
    <xf numFmtId="0" fontId="16" fillId="0" borderId="0" xfId="0" applyFont="1" applyAlignment="1">
      <alignment horizontal="left" vertical="top"/>
    </xf>
    <xf numFmtId="0" fontId="8" fillId="0" borderId="14" xfId="0" applyFont="1" applyBorder="1" applyAlignment="1">
      <alignment horizontal="right" vertical="top" wrapText="1"/>
    </xf>
    <xf numFmtId="0" fontId="8" fillId="0" borderId="15" xfId="0" applyFont="1" applyBorder="1" applyAlignment="1">
      <alignment horizontal="right" vertical="top" wrapText="1"/>
    </xf>
    <xf numFmtId="0" fontId="8" fillId="0" borderId="16" xfId="0" applyFont="1" applyBorder="1" applyAlignment="1">
      <alignment horizontal="right" vertical="top"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3" xfId="0" applyFont="1" applyBorder="1" applyAlignment="1">
      <alignment horizontal="center" vertical="center" wrapText="1"/>
    </xf>
    <xf numFmtId="0" fontId="8" fillId="0" borderId="7" xfId="0" applyFont="1" applyBorder="1" applyAlignment="1">
      <alignment horizontal="center" vertical="center" wrapText="1"/>
    </xf>
    <xf numFmtId="0" fontId="13" fillId="0" borderId="0" xfId="0" applyFont="1" applyAlignment="1">
      <alignment horizontal="left" vertical="top" wrapText="1"/>
    </xf>
    <xf numFmtId="0" fontId="14" fillId="0" borderId="0" xfId="0" applyFont="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right" vertical="center" wrapText="1"/>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2" fillId="0" borderId="12" xfId="0" applyFont="1" applyBorder="1" applyAlignment="1">
      <alignment horizontal="left" vertical="center" wrapText="1"/>
    </xf>
    <xf numFmtId="0" fontId="2" fillId="0" borderId="0" xfId="0" applyFont="1" applyAlignment="1">
      <alignment horizontal="left" vertical="top" wrapText="1"/>
    </xf>
    <xf numFmtId="0" fontId="4" fillId="0" borderId="8" xfId="0" applyFont="1" applyBorder="1" applyAlignment="1">
      <alignment horizontal="left" vertical="top" wrapText="1" indent="1"/>
    </xf>
    <xf numFmtId="0" fontId="4" fillId="0" borderId="9" xfId="0" applyFont="1" applyBorder="1" applyAlignment="1">
      <alignment horizontal="left" vertical="top" wrapText="1" indent="1"/>
    </xf>
    <xf numFmtId="0" fontId="4" fillId="0" borderId="10" xfId="0" applyFont="1" applyBorder="1" applyAlignment="1">
      <alignment horizontal="left" vertical="top" wrapText="1" indent="1"/>
    </xf>
    <xf numFmtId="0" fontId="4" fillId="0" borderId="11" xfId="0" applyFont="1" applyBorder="1" applyAlignment="1">
      <alignment horizontal="left" vertical="top" wrapText="1" inden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4" fillId="0" borderId="3" xfId="0" applyFont="1" applyBorder="1" applyAlignment="1">
      <alignment horizontal="left" vertical="top" wrapText="1" indent="1"/>
    </xf>
    <xf numFmtId="0" fontId="4" fillId="0" borderId="4" xfId="0" applyFont="1" applyBorder="1" applyAlignment="1">
      <alignment horizontal="left" vertical="top" wrapText="1" indent="1"/>
    </xf>
    <xf numFmtId="0" fontId="1" fillId="0" borderId="0" xfId="0" applyFont="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indent="9"/>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
  <sheetViews>
    <sheetView tabSelected="1" topLeftCell="A22" zoomScale="140" zoomScaleNormal="140" workbookViewId="0">
      <selection activeCell="K25" sqref="K25"/>
    </sheetView>
  </sheetViews>
  <sheetFormatPr defaultRowHeight="12.75"/>
  <cols>
    <col min="1" max="1" width="7.33203125" style="11" customWidth="1"/>
    <col min="2" max="2" width="59.1640625" style="9" customWidth="1"/>
    <col min="3" max="3" width="8" style="11" customWidth="1"/>
    <col min="4" max="4" width="8.5" style="11" customWidth="1"/>
    <col min="5" max="5" width="12" style="9" customWidth="1"/>
    <col min="6" max="6" width="11.5" style="9" customWidth="1"/>
    <col min="7" max="7" width="13.33203125" style="9" customWidth="1"/>
    <col min="8" max="8" width="13.83203125" style="9" customWidth="1"/>
    <col min="9" max="9" width="16.5" style="9" customWidth="1"/>
    <col min="10" max="10" width="9.33203125" style="9"/>
    <col min="11" max="11" width="10.33203125" style="9" bestFit="1" customWidth="1"/>
    <col min="12" max="12" width="18.5" style="9" customWidth="1"/>
    <col min="13" max="16384" width="9.33203125" style="9"/>
  </cols>
  <sheetData>
    <row r="1" spans="1:12" ht="15.75" customHeight="1">
      <c r="A1" s="47" t="s">
        <v>21</v>
      </c>
      <c r="B1" s="47"/>
      <c r="C1" s="47"/>
      <c r="D1" s="47"/>
      <c r="E1" s="47"/>
      <c r="F1" s="47"/>
      <c r="G1" s="47"/>
      <c r="H1" s="47"/>
      <c r="I1" s="47"/>
    </row>
    <row r="2" spans="1:12" ht="16.5" customHeight="1">
      <c r="A2" s="48" t="s">
        <v>22</v>
      </c>
      <c r="B2" s="48"/>
      <c r="C2" s="48"/>
      <c r="D2" s="48"/>
      <c r="E2" s="48"/>
      <c r="F2" s="48"/>
      <c r="G2" s="48"/>
      <c r="H2" s="48"/>
      <c r="I2" s="48"/>
    </row>
    <row r="3" spans="1:12" ht="18" customHeight="1">
      <c r="A3" s="47" t="s">
        <v>23</v>
      </c>
      <c r="B3" s="47"/>
      <c r="C3" s="29"/>
      <c r="D3" s="29"/>
      <c r="E3" s="30"/>
      <c r="F3" s="30"/>
      <c r="G3" s="30"/>
      <c r="H3" s="30"/>
      <c r="I3" s="31" t="s">
        <v>24</v>
      </c>
    </row>
    <row r="4" spans="1:12" ht="21" customHeight="1">
      <c r="A4" s="49" t="s">
        <v>25</v>
      </c>
      <c r="B4" s="49"/>
      <c r="C4" s="32"/>
      <c r="D4" s="32"/>
      <c r="E4" s="33"/>
      <c r="F4" s="33"/>
      <c r="G4" s="50" t="s">
        <v>26</v>
      </c>
      <c r="H4" s="50"/>
      <c r="I4" s="50"/>
    </row>
    <row r="5" spans="1:12" ht="13.35" customHeight="1">
      <c r="A5" s="45" t="s">
        <v>27</v>
      </c>
      <c r="B5" s="45" t="s">
        <v>28</v>
      </c>
      <c r="C5" s="45" t="s">
        <v>29</v>
      </c>
      <c r="D5" s="45" t="s">
        <v>30</v>
      </c>
      <c r="E5" s="43" t="s">
        <v>34</v>
      </c>
      <c r="F5" s="44"/>
      <c r="G5" s="43" t="s">
        <v>35</v>
      </c>
      <c r="H5" s="44"/>
      <c r="I5" s="10" t="s">
        <v>33</v>
      </c>
    </row>
    <row r="6" spans="1:12" ht="13.35" customHeight="1">
      <c r="A6" s="46"/>
      <c r="B6" s="46"/>
      <c r="C6" s="46"/>
      <c r="D6" s="46"/>
      <c r="E6" s="10" t="s">
        <v>31</v>
      </c>
      <c r="F6" s="10" t="s">
        <v>32</v>
      </c>
      <c r="G6" s="10" t="s">
        <v>34</v>
      </c>
      <c r="H6" s="10" t="s">
        <v>35</v>
      </c>
      <c r="I6" s="12" t="s">
        <v>36</v>
      </c>
    </row>
    <row r="7" spans="1:12" ht="14.85" customHeight="1">
      <c r="A7" s="25"/>
      <c r="B7" s="13" t="s">
        <v>37</v>
      </c>
      <c r="C7" s="14"/>
      <c r="D7" s="15"/>
      <c r="E7" s="16"/>
      <c r="F7" s="16"/>
      <c r="G7" s="16"/>
      <c r="H7" s="16"/>
      <c r="I7" s="16"/>
    </row>
    <row r="8" spans="1:12" ht="61.5" customHeight="1">
      <c r="A8" s="27"/>
      <c r="B8" s="18" t="s">
        <v>39</v>
      </c>
      <c r="C8" s="14"/>
      <c r="D8" s="15"/>
      <c r="E8" s="16"/>
      <c r="F8" s="16"/>
      <c r="G8" s="16"/>
      <c r="H8" s="16"/>
      <c r="I8" s="16"/>
    </row>
    <row r="9" spans="1:12" ht="120">
      <c r="A9" s="21">
        <v>1</v>
      </c>
      <c r="B9" s="17" t="s">
        <v>57</v>
      </c>
      <c r="C9" s="14"/>
      <c r="D9" s="15"/>
      <c r="E9" s="16"/>
      <c r="F9" s="16"/>
      <c r="G9" s="16"/>
      <c r="H9" s="16"/>
      <c r="I9" s="16"/>
    </row>
    <row r="10" spans="1:12" ht="15">
      <c r="A10" s="28">
        <v>1.1000000000000001</v>
      </c>
      <c r="B10" s="18" t="s">
        <v>40</v>
      </c>
      <c r="C10" s="14" t="s">
        <v>38</v>
      </c>
      <c r="D10" s="15">
        <v>300</v>
      </c>
      <c r="E10" s="19">
        <v>572</v>
      </c>
      <c r="F10" s="19">
        <v>200</v>
      </c>
      <c r="G10" s="19">
        <v>171600</v>
      </c>
      <c r="H10" s="19">
        <f>F10*D10</f>
        <v>60000</v>
      </c>
      <c r="I10" s="19">
        <f>H10+G10</f>
        <v>231600</v>
      </c>
      <c r="L10" s="37"/>
    </row>
    <row r="11" spans="1:12" ht="15">
      <c r="A11" s="28">
        <v>1.2</v>
      </c>
      <c r="B11" s="18" t="s">
        <v>41</v>
      </c>
      <c r="C11" s="20" t="s">
        <v>38</v>
      </c>
      <c r="D11" s="21">
        <v>40</v>
      </c>
      <c r="E11" s="19">
        <v>3021</v>
      </c>
      <c r="F11" s="19">
        <v>400</v>
      </c>
      <c r="G11" s="19">
        <v>120840</v>
      </c>
      <c r="H11" s="19">
        <f t="shared" ref="H11:H26" si="0">F11*D11</f>
        <v>16000</v>
      </c>
      <c r="I11" s="19">
        <f t="shared" ref="I11:I26" si="1">H11+G11</f>
        <v>136840</v>
      </c>
      <c r="L11" s="37"/>
    </row>
    <row r="12" spans="1:12" ht="15">
      <c r="A12" s="28">
        <v>1.3</v>
      </c>
      <c r="B12" s="18" t="s">
        <v>42</v>
      </c>
      <c r="C12" s="20" t="s">
        <v>38</v>
      </c>
      <c r="D12" s="21">
        <v>30</v>
      </c>
      <c r="E12" s="19">
        <v>5288</v>
      </c>
      <c r="F12" s="19">
        <v>500</v>
      </c>
      <c r="G12" s="19">
        <v>158640</v>
      </c>
      <c r="H12" s="19">
        <f t="shared" si="0"/>
        <v>15000</v>
      </c>
      <c r="I12" s="19">
        <f t="shared" si="1"/>
        <v>173640</v>
      </c>
      <c r="L12" s="37"/>
    </row>
    <row r="13" spans="1:12" ht="15">
      <c r="A13" s="28">
        <v>1.4</v>
      </c>
      <c r="B13" s="18" t="s">
        <v>43</v>
      </c>
      <c r="C13" s="20" t="s">
        <v>38</v>
      </c>
      <c r="D13" s="21">
        <v>330</v>
      </c>
      <c r="E13" s="19">
        <v>7626</v>
      </c>
      <c r="F13" s="19">
        <v>700</v>
      </c>
      <c r="G13" s="19">
        <v>2516580</v>
      </c>
      <c r="H13" s="19">
        <f t="shared" si="0"/>
        <v>231000</v>
      </c>
      <c r="I13" s="19">
        <f t="shared" si="1"/>
        <v>2747580</v>
      </c>
      <c r="L13" s="37"/>
    </row>
    <row r="14" spans="1:12" ht="16.7" customHeight="1">
      <c r="A14" s="21">
        <v>2</v>
      </c>
      <c r="B14" s="18" t="s">
        <v>44</v>
      </c>
      <c r="C14" s="23"/>
      <c r="D14" s="24"/>
      <c r="E14" s="22"/>
      <c r="F14" s="22"/>
      <c r="G14" s="19"/>
      <c r="H14" s="19"/>
      <c r="I14" s="19"/>
      <c r="L14" s="37"/>
    </row>
    <row r="15" spans="1:12" ht="14.25" customHeight="1">
      <c r="A15" s="28">
        <v>2.1</v>
      </c>
      <c r="B15" s="18" t="s">
        <v>46</v>
      </c>
      <c r="C15" s="23" t="s">
        <v>45</v>
      </c>
      <c r="D15" s="24">
        <v>1</v>
      </c>
      <c r="E15" s="19">
        <v>114406</v>
      </c>
      <c r="F15" s="19">
        <v>5000</v>
      </c>
      <c r="G15" s="19">
        <v>114406</v>
      </c>
      <c r="H15" s="19">
        <f t="shared" si="0"/>
        <v>5000</v>
      </c>
      <c r="I15" s="19">
        <f t="shared" si="1"/>
        <v>119406</v>
      </c>
      <c r="L15" s="37"/>
    </row>
    <row r="16" spans="1:12" ht="15">
      <c r="A16" s="28">
        <v>2.2000000000000002</v>
      </c>
      <c r="B16" s="18" t="s">
        <v>47</v>
      </c>
      <c r="C16" s="20" t="s">
        <v>48</v>
      </c>
      <c r="D16" s="21">
        <v>2</v>
      </c>
      <c r="E16" s="19">
        <v>162309</v>
      </c>
      <c r="F16" s="19">
        <v>6000</v>
      </c>
      <c r="G16" s="19">
        <v>324618</v>
      </c>
      <c r="H16" s="19">
        <f t="shared" si="0"/>
        <v>12000</v>
      </c>
      <c r="I16" s="19">
        <f t="shared" si="1"/>
        <v>336618</v>
      </c>
      <c r="L16" s="37"/>
    </row>
    <row r="17" spans="1:12" ht="15">
      <c r="A17" s="28">
        <v>2.2999999999999998</v>
      </c>
      <c r="B17" s="18" t="s">
        <v>49</v>
      </c>
      <c r="C17" s="20" t="s">
        <v>45</v>
      </c>
      <c r="D17" s="21">
        <v>1</v>
      </c>
      <c r="E17" s="19">
        <v>224915</v>
      </c>
      <c r="F17" s="19">
        <v>8000</v>
      </c>
      <c r="G17" s="19">
        <v>224915</v>
      </c>
      <c r="H17" s="19">
        <f t="shared" si="0"/>
        <v>8000</v>
      </c>
      <c r="I17" s="19">
        <f t="shared" si="1"/>
        <v>232915</v>
      </c>
      <c r="L17" s="37"/>
    </row>
    <row r="18" spans="1:12" ht="16.7" customHeight="1">
      <c r="A18" s="21">
        <v>3</v>
      </c>
      <c r="B18" s="18" t="s">
        <v>50</v>
      </c>
      <c r="C18" s="23"/>
      <c r="D18" s="24"/>
      <c r="E18" s="19">
        <v>0</v>
      </c>
      <c r="F18" s="19"/>
      <c r="G18" s="19"/>
      <c r="H18" s="19"/>
      <c r="I18" s="19"/>
      <c r="L18" s="37"/>
    </row>
    <row r="19" spans="1:12" ht="14.25" customHeight="1">
      <c r="A19" s="28">
        <v>3.1</v>
      </c>
      <c r="B19" s="18" t="s">
        <v>51</v>
      </c>
      <c r="C19" s="23" t="s">
        <v>48</v>
      </c>
      <c r="D19" s="24">
        <v>55</v>
      </c>
      <c r="E19" s="19">
        <v>8262</v>
      </c>
      <c r="F19" s="19">
        <v>1000</v>
      </c>
      <c r="G19" s="19">
        <v>454410</v>
      </c>
      <c r="H19" s="19">
        <f t="shared" si="0"/>
        <v>55000</v>
      </c>
      <c r="I19" s="19">
        <f t="shared" si="1"/>
        <v>509410</v>
      </c>
      <c r="L19" s="37"/>
    </row>
    <row r="20" spans="1:12" ht="15.75" customHeight="1">
      <c r="A20" s="21">
        <v>4</v>
      </c>
      <c r="B20" s="18" t="s">
        <v>52</v>
      </c>
      <c r="C20" s="23"/>
      <c r="D20" s="24"/>
      <c r="E20" s="22"/>
      <c r="F20" s="22"/>
      <c r="G20" s="19"/>
      <c r="H20" s="19"/>
      <c r="I20" s="19"/>
      <c r="L20" s="37"/>
    </row>
    <row r="21" spans="1:12" ht="15" customHeight="1">
      <c r="A21" s="28">
        <v>4.0999999999999996</v>
      </c>
      <c r="B21" s="18" t="s">
        <v>51</v>
      </c>
      <c r="C21" s="23" t="s">
        <v>48</v>
      </c>
      <c r="D21" s="24">
        <v>55</v>
      </c>
      <c r="E21" s="19">
        <v>14703</v>
      </c>
      <c r="F21" s="19">
        <v>1500</v>
      </c>
      <c r="G21" s="19">
        <v>808665</v>
      </c>
      <c r="H21" s="19">
        <f t="shared" si="0"/>
        <v>82500</v>
      </c>
      <c r="I21" s="19">
        <f t="shared" si="1"/>
        <v>891165</v>
      </c>
      <c r="L21" s="37"/>
    </row>
    <row r="22" spans="1:12" ht="90">
      <c r="A22" s="21">
        <v>5</v>
      </c>
      <c r="B22" s="18" t="s">
        <v>59</v>
      </c>
      <c r="C22" s="14" t="s">
        <v>53</v>
      </c>
      <c r="D22" s="15">
        <v>1</v>
      </c>
      <c r="E22" s="34">
        <v>50847</v>
      </c>
      <c r="F22" s="34">
        <v>20000</v>
      </c>
      <c r="G22" s="34">
        <v>50847</v>
      </c>
      <c r="H22" s="34">
        <f t="shared" si="0"/>
        <v>20000</v>
      </c>
      <c r="I22" s="34">
        <f t="shared" si="1"/>
        <v>70847</v>
      </c>
      <c r="L22" s="37"/>
    </row>
    <row r="23" spans="1:12" ht="60">
      <c r="A23" s="21">
        <v>6</v>
      </c>
      <c r="B23" s="17" t="s">
        <v>58</v>
      </c>
      <c r="C23" s="14" t="s">
        <v>53</v>
      </c>
      <c r="D23" s="15">
        <v>1</v>
      </c>
      <c r="E23" s="34">
        <v>12711</v>
      </c>
      <c r="F23" s="34">
        <v>20000</v>
      </c>
      <c r="G23" s="34">
        <v>12711</v>
      </c>
      <c r="H23" s="34">
        <f t="shared" si="0"/>
        <v>20000</v>
      </c>
      <c r="I23" s="34">
        <f t="shared" si="1"/>
        <v>32711</v>
      </c>
      <c r="L23" s="37"/>
    </row>
    <row r="24" spans="1:12" ht="31.5" customHeight="1">
      <c r="A24" s="21">
        <v>7</v>
      </c>
      <c r="B24" s="18" t="s">
        <v>54</v>
      </c>
      <c r="C24" s="23" t="s">
        <v>53</v>
      </c>
      <c r="D24" s="24">
        <v>1</v>
      </c>
      <c r="E24" s="34">
        <v>127118</v>
      </c>
      <c r="F24" s="34">
        <v>100000</v>
      </c>
      <c r="G24" s="35">
        <v>127118</v>
      </c>
      <c r="H24" s="35">
        <f t="shared" si="0"/>
        <v>100000</v>
      </c>
      <c r="I24" s="35">
        <f t="shared" si="1"/>
        <v>227118</v>
      </c>
      <c r="L24" s="37"/>
    </row>
    <row r="25" spans="1:12" ht="17.850000000000001" customHeight="1">
      <c r="A25" s="21">
        <v>8</v>
      </c>
      <c r="B25" s="18" t="s">
        <v>55</v>
      </c>
      <c r="C25" s="20" t="s">
        <v>53</v>
      </c>
      <c r="D25" s="21">
        <v>1</v>
      </c>
      <c r="E25" s="34">
        <v>16949</v>
      </c>
      <c r="F25" s="34">
        <v>30000</v>
      </c>
      <c r="G25" s="35">
        <v>16949</v>
      </c>
      <c r="H25" s="35">
        <f t="shared" si="0"/>
        <v>30000</v>
      </c>
      <c r="I25" s="35">
        <f t="shared" si="1"/>
        <v>46949</v>
      </c>
      <c r="L25" s="37"/>
    </row>
    <row r="26" spans="1:12" ht="30" customHeight="1">
      <c r="A26" s="21">
        <v>9</v>
      </c>
      <c r="B26" s="18" t="s">
        <v>56</v>
      </c>
      <c r="C26" s="23" t="s">
        <v>53</v>
      </c>
      <c r="D26" s="24">
        <v>1</v>
      </c>
      <c r="E26" s="36">
        <v>0</v>
      </c>
      <c r="F26" s="36">
        <v>200000</v>
      </c>
      <c r="G26" s="36">
        <v>0</v>
      </c>
      <c r="H26" s="36">
        <f t="shared" si="0"/>
        <v>200000</v>
      </c>
      <c r="I26" s="36">
        <f t="shared" si="1"/>
        <v>200000</v>
      </c>
      <c r="L26" s="37"/>
    </row>
    <row r="27" spans="1:12" ht="17.850000000000001" customHeight="1">
      <c r="A27" s="25"/>
      <c r="B27" s="40" t="s">
        <v>68</v>
      </c>
      <c r="C27" s="41"/>
      <c r="D27" s="41"/>
      <c r="E27" s="42"/>
      <c r="F27" s="26"/>
      <c r="G27" s="26">
        <f>SUM(G8:G26)</f>
        <v>5102299</v>
      </c>
      <c r="H27" s="26">
        <f>SUM(H8:H26)</f>
        <v>854500</v>
      </c>
      <c r="I27" s="26">
        <f>SUM(I8:I26)</f>
        <v>5956799</v>
      </c>
      <c r="L27" s="38"/>
    </row>
    <row r="28" spans="1:12" ht="17.850000000000001" customHeight="1">
      <c r="A28" s="25"/>
      <c r="B28" s="40" t="s">
        <v>65</v>
      </c>
      <c r="C28" s="41"/>
      <c r="D28" s="41"/>
      <c r="E28" s="42"/>
      <c r="F28" s="26"/>
      <c r="G28" s="26">
        <v>202045.97999999998</v>
      </c>
      <c r="H28" s="26">
        <v>67090</v>
      </c>
      <c r="I28" s="26">
        <f t="shared" ref="I28" si="2">I27*2%</f>
        <v>119135.98</v>
      </c>
    </row>
    <row r="29" spans="1:12" ht="17.850000000000001" customHeight="1">
      <c r="A29" s="25"/>
      <c r="B29" s="40" t="s">
        <v>67</v>
      </c>
      <c r="C29" s="41"/>
      <c r="D29" s="41"/>
      <c r="E29" s="42"/>
      <c r="F29" s="26"/>
      <c r="G29" s="26">
        <f>G27-G28</f>
        <v>4900253.0199999996</v>
      </c>
      <c r="H29" s="26">
        <f t="shared" ref="H29:I29" si="3">H27-H28</f>
        <v>787410</v>
      </c>
      <c r="I29" s="26">
        <f t="shared" si="3"/>
        <v>5837663.0199999996</v>
      </c>
    </row>
    <row r="30" spans="1:12" ht="17.850000000000001" customHeight="1">
      <c r="A30" s="25"/>
      <c r="B30" s="40" t="s">
        <v>66</v>
      </c>
      <c r="C30" s="41"/>
      <c r="D30" s="41"/>
      <c r="E30" s="42"/>
      <c r="F30" s="26"/>
      <c r="G30" s="26">
        <f>G29*18%</f>
        <v>882045.54359999986</v>
      </c>
      <c r="H30" s="26">
        <f>H29*15%</f>
        <v>118111.5</v>
      </c>
      <c r="I30" s="26">
        <f>G30+H30</f>
        <v>1000157.0435999999</v>
      </c>
    </row>
    <row r="31" spans="1:12" ht="17.850000000000001" customHeight="1">
      <c r="A31" s="25"/>
      <c r="B31" s="40" t="s">
        <v>69</v>
      </c>
      <c r="C31" s="41"/>
      <c r="D31" s="41"/>
      <c r="E31" s="42"/>
      <c r="F31" s="26"/>
      <c r="G31" s="26">
        <f>G29+G30</f>
        <v>5782298.5635999991</v>
      </c>
      <c r="H31" s="26">
        <f>H29+H30</f>
        <v>905521.5</v>
      </c>
      <c r="I31" s="26">
        <f>G31+H31</f>
        <v>6687820.0635999991</v>
      </c>
    </row>
    <row r="33" spans="1:2" ht="15">
      <c r="A33" s="39" t="s">
        <v>64</v>
      </c>
      <c r="B33" s="39"/>
    </row>
    <row r="34" spans="1:2">
      <c r="A34" s="9" t="s">
        <v>60</v>
      </c>
    </row>
    <row r="35" spans="1:2">
      <c r="A35" s="9" t="s">
        <v>61</v>
      </c>
    </row>
    <row r="36" spans="1:2">
      <c r="A36" s="9" t="s">
        <v>62</v>
      </c>
    </row>
    <row r="37" spans="1:2">
      <c r="A37" s="9" t="s">
        <v>63</v>
      </c>
    </row>
  </sheetData>
  <mergeCells count="17">
    <mergeCell ref="A1:I1"/>
    <mergeCell ref="A2:I2"/>
    <mergeCell ref="A3:B3"/>
    <mergeCell ref="A4:B4"/>
    <mergeCell ref="G4:I4"/>
    <mergeCell ref="B27:E27"/>
    <mergeCell ref="G5:H5"/>
    <mergeCell ref="A5:A6"/>
    <mergeCell ref="B5:B6"/>
    <mergeCell ref="C5:C6"/>
    <mergeCell ref="D5:D6"/>
    <mergeCell ref="E5:F5"/>
    <mergeCell ref="A33:B33"/>
    <mergeCell ref="B28:E28"/>
    <mergeCell ref="B30:E30"/>
    <mergeCell ref="B31:E31"/>
    <mergeCell ref="B29:E29"/>
  </mergeCells>
  <pageMargins left="0.31496062992125984" right="0.31496062992125984" top="0.35433070866141736" bottom="0.35433070866141736" header="0.31496062992125984" footer="0.31496062992125984"/>
  <pageSetup paperSize="9"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
  <sheetViews>
    <sheetView workbookViewId="0">
      <selection activeCell="A7" sqref="A7:XFD12"/>
    </sheetView>
  </sheetViews>
  <sheetFormatPr defaultRowHeight="12.75"/>
  <cols>
    <col min="1" max="1" width="3.5" customWidth="1"/>
    <col min="2" max="2" width="6.1640625" customWidth="1"/>
    <col min="3" max="3" width="59.1640625" customWidth="1"/>
    <col min="4" max="4" width="8" customWidth="1"/>
    <col min="5" max="5" width="8.5" customWidth="1"/>
    <col min="6" max="6" width="14" customWidth="1"/>
    <col min="7" max="7" width="16.5" customWidth="1"/>
    <col min="8" max="8" width="14" customWidth="1"/>
    <col min="9" max="10" width="16.5" customWidth="1"/>
  </cols>
  <sheetData>
    <row r="1" spans="1:10" ht="15.75" customHeight="1">
      <c r="A1" s="63" t="s">
        <v>0</v>
      </c>
      <c r="B1" s="63"/>
      <c r="C1" s="63"/>
      <c r="D1" s="63"/>
      <c r="E1" s="63"/>
      <c r="F1" s="63"/>
      <c r="G1" s="63"/>
      <c r="H1" s="63"/>
      <c r="I1" s="63"/>
      <c r="J1" s="63"/>
    </row>
    <row r="2" spans="1:10" ht="16.5" customHeight="1">
      <c r="A2" s="54" t="s">
        <v>1</v>
      </c>
      <c r="B2" s="54"/>
      <c r="C2" s="54"/>
      <c r="D2" s="54"/>
      <c r="E2" s="54"/>
      <c r="F2" s="54"/>
      <c r="G2" s="54"/>
      <c r="H2" s="54"/>
      <c r="I2" s="54"/>
      <c r="J2" s="54"/>
    </row>
    <row r="3" spans="1:10" ht="18" customHeight="1">
      <c r="A3" s="63" t="s">
        <v>2</v>
      </c>
      <c r="B3" s="63"/>
      <c r="C3" s="63"/>
      <c r="D3" s="1"/>
      <c r="E3" s="1"/>
      <c r="F3" s="1"/>
      <c r="G3" s="1"/>
      <c r="H3" s="1"/>
      <c r="I3" s="1"/>
      <c r="J3" s="2" t="s">
        <v>3</v>
      </c>
    </row>
    <row r="4" spans="1:10" ht="21" customHeight="1">
      <c r="A4" s="64" t="s">
        <v>4</v>
      </c>
      <c r="B4" s="64"/>
      <c r="C4" s="64"/>
      <c r="D4" s="3"/>
      <c r="E4" s="3"/>
      <c r="F4" s="3"/>
      <c r="G4" s="3"/>
      <c r="H4" s="3"/>
      <c r="I4" s="65" t="s">
        <v>5</v>
      </c>
      <c r="J4" s="65"/>
    </row>
    <row r="5" spans="1:10" ht="13.35" customHeight="1">
      <c r="A5" s="55" t="s">
        <v>6</v>
      </c>
      <c r="B5" s="56"/>
      <c r="C5" s="59" t="s">
        <v>7</v>
      </c>
      <c r="D5" s="61" t="s">
        <v>8</v>
      </c>
      <c r="E5" s="61" t="s">
        <v>9</v>
      </c>
      <c r="F5" s="51" t="s">
        <v>10</v>
      </c>
      <c r="G5" s="52"/>
      <c r="H5" s="51" t="s">
        <v>11</v>
      </c>
      <c r="I5" s="52"/>
      <c r="J5" s="5" t="s">
        <v>12</v>
      </c>
    </row>
    <row r="6" spans="1:10" ht="13.5" customHeight="1">
      <c r="A6" s="57"/>
      <c r="B6" s="58"/>
      <c r="C6" s="60"/>
      <c r="D6" s="62"/>
      <c r="E6" s="62"/>
      <c r="F6" s="6" t="s">
        <v>13</v>
      </c>
      <c r="G6" s="6" t="s">
        <v>14</v>
      </c>
      <c r="H6" s="6" t="s">
        <v>13</v>
      </c>
      <c r="I6" s="6" t="s">
        <v>14</v>
      </c>
      <c r="J6" s="4" t="s">
        <v>15</v>
      </c>
    </row>
    <row r="13" spans="1:10" ht="28.5" customHeight="1">
      <c r="A13" s="53" t="s">
        <v>16</v>
      </c>
      <c r="B13" s="53"/>
      <c r="C13" s="53"/>
      <c r="D13" s="53"/>
      <c r="E13" s="53"/>
      <c r="F13" s="53"/>
      <c r="G13" s="53"/>
      <c r="H13" s="53"/>
      <c r="I13" s="53"/>
      <c r="J13" s="53"/>
    </row>
    <row r="14" spans="1:10" ht="27.2" customHeight="1">
      <c r="A14" s="7" t="s">
        <v>17</v>
      </c>
      <c r="B14" s="54" t="s">
        <v>18</v>
      </c>
      <c r="C14" s="54"/>
      <c r="D14" s="54"/>
      <c r="E14" s="54"/>
      <c r="F14" s="54"/>
      <c r="G14" s="54"/>
      <c r="H14" s="54"/>
      <c r="I14" s="8"/>
      <c r="J14" s="8"/>
    </row>
    <row r="15" spans="1:10" ht="26.45" customHeight="1">
      <c r="A15" s="7" t="s">
        <v>19</v>
      </c>
      <c r="B15" s="54" t="s">
        <v>20</v>
      </c>
      <c r="C15" s="54"/>
      <c r="D15" s="54"/>
      <c r="E15" s="54"/>
      <c r="F15" s="54"/>
      <c r="G15" s="54"/>
      <c r="H15" s="54"/>
      <c r="I15" s="8"/>
      <c r="J15" s="8"/>
    </row>
  </sheetData>
  <mergeCells count="14">
    <mergeCell ref="A1:J1"/>
    <mergeCell ref="A2:J2"/>
    <mergeCell ref="A3:C3"/>
    <mergeCell ref="A4:C4"/>
    <mergeCell ref="I4:J4"/>
    <mergeCell ref="H5:I5"/>
    <mergeCell ref="A13:J13"/>
    <mergeCell ref="B14:H14"/>
    <mergeCell ref="B15:H15"/>
    <mergeCell ref="A5:B6"/>
    <mergeCell ref="C5:C6"/>
    <mergeCell ref="D5:D6"/>
    <mergeCell ref="E5:E6"/>
    <mergeCell ref="F5: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Table 1</vt:lpstr>
      <vt:lpstr>Table 2</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KAREEM</dc:title>
  <dc:creator>Zahid H. Subzwari,</dc:creator>
  <cp:lastModifiedBy>Rehan Aslam</cp:lastModifiedBy>
  <cp:lastPrinted>2024-07-09T06:47:39Z</cp:lastPrinted>
  <dcterms:created xsi:type="dcterms:W3CDTF">2024-07-05T07:09:59Z</dcterms:created>
  <dcterms:modified xsi:type="dcterms:W3CDTF">2024-10-12T07:44:03Z</dcterms:modified>
</cp:coreProperties>
</file>