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423DA12B-2D51-4C1F-AC3D-ED7D0734EA9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Sheet1!$A$1:$G$49</definedName>
    <definedName name="_xlnm.Print_Titles" localSheetId="0">Sheet1!$26:$26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I6" i="1" l="1"/>
  <c r="I5" i="1"/>
  <c r="I4" i="1"/>
  <c r="I3" i="1"/>
  <c r="I2" i="1"/>
  <c r="I1" i="1"/>
  <c r="I34" i="1" l="1"/>
  <c r="J34" i="1" s="1"/>
  <c r="J32" i="1" l="1"/>
  <c r="L32" i="1" s="1"/>
  <c r="J28" i="1"/>
  <c r="L28" i="1" s="1"/>
  <c r="I33" i="1"/>
  <c r="J33" i="1" s="1"/>
  <c r="L33" i="1" s="1"/>
  <c r="I32" i="1"/>
  <c r="I31" i="1"/>
  <c r="J31" i="1" s="1"/>
  <c r="L31" i="1" s="1"/>
  <c r="I30" i="1"/>
  <c r="J30" i="1" s="1"/>
  <c r="L30" i="1" s="1"/>
  <c r="I29" i="1"/>
  <c r="J29" i="1" s="1"/>
  <c r="L29" i="1" s="1"/>
  <c r="I28" i="1"/>
  <c r="G32" i="1" l="1"/>
  <c r="G28" i="1" l="1"/>
  <c r="G30" i="1" l="1"/>
  <c r="G31" i="1"/>
  <c r="G29" i="1"/>
  <c r="G33" i="1"/>
  <c r="G36" i="1" l="1"/>
  <c r="G38" i="1" s="1"/>
  <c r="G39" i="1" s="1"/>
  <c r="G40" i="1" s="1"/>
</calcChain>
</file>

<file path=xl/sharedStrings.xml><?xml version="1.0" encoding="utf-8"?>
<sst xmlns="http://schemas.openxmlformats.org/spreadsheetml/2006/main" count="41" uniqueCount="29">
  <si>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</si>
  <si>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</si>
  <si>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</si>
  <si>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</si>
  <si>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</si>
  <si>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</si>
  <si>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</si>
  <si>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</si>
  <si>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</si>
  <si>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</si>
  <si>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Sales Tax 18%</t>
  </si>
  <si>
    <t>Len</t>
  </si>
  <si>
    <t>Brand: Aeroflex</t>
  </si>
  <si>
    <t>Supply of insulation for copper pipe for the project State Life Building Karachi</t>
  </si>
  <si>
    <t>Att: Mr. Danish</t>
  </si>
  <si>
    <t>M/S KATYS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</si>
  <si>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</t>
    </r>
  </si>
  <si>
    <t>1-1/8</t>
  </si>
  <si>
    <t>1/2"</t>
  </si>
  <si>
    <t>3/4"</t>
  </si>
  <si>
    <t>5/8"</t>
  </si>
  <si>
    <t>3/8"</t>
  </si>
  <si>
    <t>Size</t>
  </si>
  <si>
    <t>7/8"</t>
  </si>
  <si>
    <t>Supply of Aeroflex insulation  (thickness 12mm)</t>
  </si>
  <si>
    <t>cartage</t>
  </si>
  <si>
    <t>1-1/4</t>
  </si>
  <si>
    <t>len</t>
  </si>
  <si>
    <t>PO # 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</si>
</sst>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 applyAlignment="1">
      <alignment horizont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4" fillId="0" borderId="1" xfId="0" quotePrefix="1" applyFont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horizontal="right" vertical="center" shrinkToFit="1"/>
    </xf>
    <xf numFmtId="3" fontId="10" fillId="2" borderId="0" xfId="0" applyNumberFormat="1" applyFont="1" applyFill="1" applyBorder="1" applyAlignment="1">
      <alignment vertical="center" shrinkToFit="1"/>
    </xf>
    <xf numFmtId="3" fontId="11" fillId="0" borderId="0" xfId="0" applyNumberFormat="1" applyFont="1" applyBorder="1" applyAlignment="1">
      <alignment horizontal="right" vertical="center" shrinkToFit="1"/>
    </xf>
    <xf numFmtId="3" fontId="10" fillId="0" borderId="0" xfId="0" applyNumberFormat="1" applyFont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9525</xdr:rowOff>
    </xdr:from>
    <xdr:to>
      <xdr:col>4</xdr:col>
      <xdr:colOff>171450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1" y="9525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45</xdr:row>
      <xdr:rowOff>95250</xdr:rowOff>
    </xdr:from>
    <xdr:to>
      <xdr:col>1</xdr:col>
      <xdr:colOff>495300</xdr:colOff>
      <xdr:row>48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8343900"/>
          <a:ext cx="733424" cy="665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419100</xdr:colOff>
      <xdr:row>44</xdr:row>
      <xdr:rowOff>19050</xdr:rowOff>
    </xdr:from>
    <xdr:to>
      <xdr:col>12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53</xdr:row>
      <xdr:rowOff>123825</xdr:rowOff>
    </xdr:from>
    <xdr:to>
      <xdr:col>5</xdr:col>
      <xdr:colOff>1243</xdr:colOff>
      <xdr:row>56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9</xdr:col>
      <xdr:colOff>771525</xdr:colOff>
      <xdr:row>45</xdr:row>
      <xdr:rowOff>28575</xdr:rowOff>
    </xdr:from>
    <xdr:to>
      <xdr:col>10</xdr:col>
      <xdr:colOff>553693</xdr:colOff>
      <xdr:row>48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12</xdr:col>
      <xdr:colOff>166682</xdr:colOff>
      <xdr:row>1</xdr:row>
      <xdr:rowOff>89477</xdr:rowOff>
    </xdr:from>
    <xdr:to>
      <xdr:col>19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723900</xdr:colOff>
      <xdr:row>0</xdr:row>
      <xdr:rowOff>0</xdr:rowOff>
    </xdr:from>
    <xdr:to>
      <xdr:col>12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533400</xdr:colOff>
      <xdr:row>27</xdr:row>
      <xdr:rowOff>66675</xdr:rowOff>
    </xdr:from>
    <xdr:to>
      <xdr:col>17</xdr:col>
      <xdr:colOff>171655</xdr:colOff>
      <xdr:row>30</xdr:row>
      <xdr:rowOff>257353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63300" y="501967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15</xdr:row>
      <xdr:rowOff>133350</xdr:rowOff>
    </xdr:from>
    <xdr:to>
      <xdr:col>16</xdr:col>
      <xdr:colOff>400814</xdr:colOff>
      <xdr:row>48</xdr:row>
      <xdr:rowOff>58183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62C6D82-8A0F-4011-899A-DA9F2E84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20025" y="2771775"/>
          <a:ext cx="5477639" cy="7401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7" zoomScaleNormal="100" zoomScaleSheetLayoutView="100" workbookViewId="0">
      <selection activeCell="A16" sqref="A16"/>
    </sheetView>
  </sheetViews>
  <sheetFormatPr defaultColWidth="9.140625" defaultRowHeight="15.75" x14ac:dyDescent="0.25"/>
  <cols>
    <col min="1" max="1" width="5.140625" style="2" customWidth="1"/>
    <col min="2" max="2" width="42" style="2" customWidth="1"/>
    <col min="3" max="3" width="8" style="2" customWidth="1"/>
    <col min="4" max="4" width="7.42578125" style="6" customWidth="1"/>
    <col min="5" max="5" width="6.140625" style="7" customWidth="1"/>
    <col min="6" max="6" width="11.5703125" style="9" customWidth="1"/>
    <col min="7" max="8" width="15.7109375" style="7" customWidth="1"/>
    <col min="9" max="9" width="11.5703125" style="9" bestFit="1" customWidth="1"/>
    <col min="10" max="10" width="13.85546875" style="9" customWidth="1"/>
    <col min="11" max="11" width="10.5703125" style="2" customWidth="1"/>
    <col min="12" max="16384" width="9.140625" style="2"/>
  </cols>
  <sheetData>
    <row r="1" spans="1:11" x14ac:dyDescent="0.25">
      <c r="I1">
        <f>D1*19</f>
        <v>0</v>
      </c>
      <c r="K1" s="9"/>
    </row>
    <row r="2" spans="1:11" x14ac:dyDescent="0.25">
      <c r="I2">
        <f t="shared" ref="I2:I6" si="0">D2*19</f>
        <v>0</v>
      </c>
      <c r="K2" s="9"/>
    </row>
    <row r="3" spans="1:11" x14ac:dyDescent="0.25">
      <c r="I3">
        <f t="shared" si="0"/>
        <v>0</v>
      </c>
      <c r="K3" s="9"/>
    </row>
    <row r="4" spans="1:11" x14ac:dyDescent="0.25">
      <c r="I4">
        <f t="shared" si="0"/>
        <v>0</v>
      </c>
      <c r="K4" s="9"/>
    </row>
    <row r="5" spans="1:11" x14ac:dyDescent="0.25">
      <c r="I5">
        <f t="shared" si="0"/>
        <v>0</v>
      </c>
      <c r="K5" s="9"/>
    </row>
    <row r="6" spans="1:11" x14ac:dyDescent="0.25">
      <c r="I6">
        <f t="shared" si="0"/>
        <v>0</v>
      </c>
      <c r="K6" s="9"/>
    </row>
    <row r="10" spans="1:11" ht="5.25" customHeight="1" x14ac:dyDescent="0.25"/>
    <row r="11" spans="1:11" ht="5.25" customHeight="1" x14ac:dyDescent="0.25"/>
    <row r="12" spans="1:11" ht="5.25" customHeight="1" x14ac:dyDescent="0.25"/>
    <row r="13" spans="1:11" ht="18.75" x14ac:dyDescent="0.3">
      <c r="A13" s="25" t="s">
        <v>15</v>
      </c>
      <c r="B13" s="1"/>
      <c r="C13" s="1"/>
      <c r="G13" s="8">
        <v>45779</v>
      </c>
      <c r="H13" s="8"/>
    </row>
    <row r="14" spans="1:11" x14ac:dyDescent="0.25">
      <c r="A14" s="1"/>
      <c r="B14" s="1"/>
      <c r="C14" s="1"/>
      <c r="G14" s="8"/>
      <c r="H14" s="8"/>
    </row>
    <row r="15" spans="1:11" x14ac:dyDescent="0.25">
      <c r="A15" s="1" t="s">
        <v>28</v>
      </c>
      <c r="B15" s="1"/>
      <c r="C15" s="1"/>
      <c r="G15" s="8"/>
      <c r="H15" s="8"/>
    </row>
    <row r="16" spans="1:11" x14ac:dyDescent="0.25">
      <c r="A16" s="1"/>
      <c r="B16" s="1"/>
      <c r="C16" s="1"/>
      <c r="G16" s="8"/>
      <c r="H16" s="8"/>
    </row>
    <row r="17" spans="1:13" ht="18.75" x14ac:dyDescent="0.3">
      <c r="A17" s="32" t="s">
        <v>14</v>
      </c>
      <c r="B17" s="32"/>
      <c r="C17" s="32"/>
      <c r="D17" s="32"/>
      <c r="E17" s="32"/>
      <c r="F17" s="32"/>
      <c r="G17" s="32"/>
      <c r="H17" s="28"/>
    </row>
    <row r="18" spans="1:13" ht="0.75" customHeight="1" x14ac:dyDescent="0.25">
      <c r="A18" s="38"/>
      <c r="B18" s="38"/>
      <c r="C18" s="38"/>
      <c r="D18" s="38"/>
      <c r="E18" s="38"/>
      <c r="F18" s="38"/>
      <c r="G18" s="38"/>
      <c r="H18" s="30"/>
    </row>
    <row r="19" spans="1:13" ht="6.75" customHeight="1" x14ac:dyDescent="0.25">
      <c r="A19" s="13"/>
      <c r="B19" s="13"/>
      <c r="C19" s="13"/>
      <c r="D19" s="13"/>
      <c r="E19" s="13"/>
      <c r="F19" s="13"/>
      <c r="G19" s="13"/>
      <c r="H19" s="13"/>
    </row>
    <row r="20" spans="1:13" ht="23.25" x14ac:dyDescent="0.35">
      <c r="A20" s="33" t="s">
        <v>8</v>
      </c>
      <c r="B20" s="33"/>
      <c r="C20" s="33"/>
      <c r="D20" s="33"/>
      <c r="E20" s="33"/>
      <c r="F20" s="33"/>
      <c r="G20" s="33"/>
      <c r="H20" s="29"/>
    </row>
    <row r="21" spans="1:13" ht="5.25" customHeight="1" x14ac:dyDescent="0.25"/>
    <row r="22" spans="1:13" ht="5.25" customHeight="1" x14ac:dyDescent="0.25"/>
    <row r="23" spans="1:13" ht="5.25" customHeight="1" x14ac:dyDescent="0.25"/>
    <row r="24" spans="1:13" ht="5.25" customHeight="1" x14ac:dyDescent="0.25"/>
    <row r="25" spans="1:13" ht="45.75" customHeight="1" x14ac:dyDescent="0.25">
      <c r="A25" s="37" t="s">
        <v>13</v>
      </c>
      <c r="B25" s="37"/>
      <c r="C25" s="37"/>
      <c r="D25" s="37"/>
      <c r="E25" s="37"/>
      <c r="F25" s="37"/>
      <c r="G25" s="37"/>
      <c r="H25" s="40"/>
    </row>
    <row r="26" spans="1:13" s="3" customFormat="1" ht="31.5" x14ac:dyDescent="0.25">
      <c r="A26" s="11" t="s">
        <v>0</v>
      </c>
      <c r="B26" s="11" t="s">
        <v>1</v>
      </c>
      <c r="C26" s="11" t="s">
        <v>22</v>
      </c>
      <c r="D26" s="11" t="s">
        <v>2</v>
      </c>
      <c r="E26" s="11" t="s">
        <v>3</v>
      </c>
      <c r="F26" s="12" t="s">
        <v>6</v>
      </c>
      <c r="G26" s="11" t="s">
        <v>7</v>
      </c>
      <c r="H26" s="41"/>
      <c r="I26" s="18"/>
      <c r="J26" s="18"/>
    </row>
    <row r="27" spans="1:13" ht="18.75" x14ac:dyDescent="0.3">
      <c r="A27" s="20"/>
      <c r="B27" s="21" t="s">
        <v>12</v>
      </c>
      <c r="C27" s="21"/>
      <c r="D27" s="22"/>
      <c r="E27" s="23"/>
      <c r="F27" s="24"/>
      <c r="G27" s="23"/>
      <c r="H27" s="42"/>
    </row>
    <row r="28" spans="1:13" customFormat="1" ht="28.5" customHeight="1" x14ac:dyDescent="0.25">
      <c r="A28" s="26">
        <v>1</v>
      </c>
      <c r="B28" s="17" t="s">
        <v>24</v>
      </c>
      <c r="C28" s="4" t="s">
        <v>21</v>
      </c>
      <c r="D28" s="4">
        <v>96</v>
      </c>
      <c r="E28" s="4" t="s">
        <v>11</v>
      </c>
      <c r="F28" s="10">
        <v>783</v>
      </c>
      <c r="G28" s="19">
        <f>F28*D28</f>
        <v>75168</v>
      </c>
      <c r="H28" s="43"/>
      <c r="I28">
        <f>D28*19</f>
        <v>1824</v>
      </c>
      <c r="J28">
        <f>I28/6</f>
        <v>304</v>
      </c>
      <c r="K28">
        <v>44</v>
      </c>
      <c r="L28">
        <f>J28-K28</f>
        <v>260</v>
      </c>
      <c r="M28">
        <v>96</v>
      </c>
    </row>
    <row r="29" spans="1:13" customFormat="1" ht="28.5" customHeight="1" x14ac:dyDescent="0.25">
      <c r="A29" s="26">
        <v>2</v>
      </c>
      <c r="B29" s="17" t="s">
        <v>24</v>
      </c>
      <c r="C29" s="4" t="s">
        <v>18</v>
      </c>
      <c r="D29" s="4">
        <v>15</v>
      </c>
      <c r="E29" s="4" t="s">
        <v>11</v>
      </c>
      <c r="F29" s="10">
        <v>874</v>
      </c>
      <c r="G29" s="19">
        <f t="shared" ref="G29:G32" si="1">F29*D29</f>
        <v>13110</v>
      </c>
      <c r="H29" s="43"/>
      <c r="I29">
        <f>D29*19</f>
        <v>285</v>
      </c>
      <c r="J29">
        <f>I29/6</f>
        <v>47.5</v>
      </c>
      <c r="K29">
        <v>7</v>
      </c>
      <c r="L29">
        <f>J29-K29</f>
        <v>40.5</v>
      </c>
      <c r="M29">
        <v>15</v>
      </c>
    </row>
    <row r="30" spans="1:13" customFormat="1" ht="28.5" customHeight="1" x14ac:dyDescent="0.25">
      <c r="A30" s="26">
        <v>3</v>
      </c>
      <c r="B30" s="17" t="s">
        <v>24</v>
      </c>
      <c r="C30" s="4" t="s">
        <v>20</v>
      </c>
      <c r="D30" s="4">
        <v>100</v>
      </c>
      <c r="E30" s="4" t="s">
        <v>11</v>
      </c>
      <c r="F30" s="10">
        <v>979</v>
      </c>
      <c r="G30" s="19">
        <f>F30*D30</f>
        <v>97900</v>
      </c>
      <c r="H30" s="43"/>
      <c r="I30">
        <f>D30*19</f>
        <v>1900</v>
      </c>
      <c r="J30">
        <f>I30/6</f>
        <v>316.66666666666669</v>
      </c>
      <c r="K30">
        <v>46</v>
      </c>
      <c r="L30">
        <f>J30-K30</f>
        <v>270.66666666666669</v>
      </c>
      <c r="M30">
        <v>100</v>
      </c>
    </row>
    <row r="31" spans="1:13" customFormat="1" ht="28.5" customHeight="1" x14ac:dyDescent="0.25">
      <c r="A31" s="26">
        <v>4</v>
      </c>
      <c r="B31" s="17" t="s">
        <v>24</v>
      </c>
      <c r="C31" s="4" t="s">
        <v>19</v>
      </c>
      <c r="D31" s="4">
        <v>30</v>
      </c>
      <c r="E31" s="4" t="s">
        <v>11</v>
      </c>
      <c r="F31" s="10">
        <v>1112</v>
      </c>
      <c r="G31" s="19">
        <f t="shared" si="1"/>
        <v>33360</v>
      </c>
      <c r="H31" s="43"/>
      <c r="I31">
        <f>D31*19</f>
        <v>570</v>
      </c>
      <c r="J31">
        <f>I31/6</f>
        <v>95</v>
      </c>
      <c r="K31">
        <v>14</v>
      </c>
      <c r="L31">
        <f>J31-K31</f>
        <v>81</v>
      </c>
      <c r="M31">
        <v>30</v>
      </c>
    </row>
    <row r="32" spans="1:13" customFormat="1" ht="28.5" customHeight="1" x14ac:dyDescent="0.25">
      <c r="A32" s="26">
        <v>5</v>
      </c>
      <c r="B32" s="17" t="s">
        <v>24</v>
      </c>
      <c r="C32" s="4" t="s">
        <v>23</v>
      </c>
      <c r="D32" s="4">
        <v>9</v>
      </c>
      <c r="E32" s="4" t="s">
        <v>11</v>
      </c>
      <c r="F32" s="10">
        <v>1278</v>
      </c>
      <c r="G32" s="19">
        <f t="shared" si="1"/>
        <v>11502</v>
      </c>
      <c r="H32" s="43"/>
      <c r="I32">
        <f>D32*19</f>
        <v>171</v>
      </c>
      <c r="J32">
        <f>I32/6</f>
        <v>28.5</v>
      </c>
      <c r="K32">
        <v>4</v>
      </c>
      <c r="L32">
        <f>J32-K32</f>
        <v>24.5</v>
      </c>
      <c r="M32">
        <v>9</v>
      </c>
    </row>
    <row r="33" spans="1:13" customFormat="1" ht="28.5" customHeight="1" x14ac:dyDescent="0.25">
      <c r="A33" s="26">
        <v>6</v>
      </c>
      <c r="B33" s="17" t="s">
        <v>24</v>
      </c>
      <c r="C33" s="4" t="s">
        <v>17</v>
      </c>
      <c r="D33" s="4">
        <v>9</v>
      </c>
      <c r="E33" s="4" t="s">
        <v>11</v>
      </c>
      <c r="F33" s="10">
        <v>1479</v>
      </c>
      <c r="G33" s="19">
        <f>F33*D33</f>
        <v>13311</v>
      </c>
      <c r="H33" s="43"/>
      <c r="I33">
        <f>D33*19</f>
        <v>171</v>
      </c>
      <c r="J33">
        <f>I33/6</f>
        <v>28.5</v>
      </c>
      <c r="K33">
        <v>4</v>
      </c>
      <c r="L33">
        <f>J33-K33</f>
        <v>24.5</v>
      </c>
      <c r="M33">
        <v>9</v>
      </c>
    </row>
    <row r="34" spans="1:13" customFormat="1" ht="28.5" customHeight="1" x14ac:dyDescent="0.25">
      <c r="A34" s="26">
        <v>7</v>
      </c>
      <c r="B34" s="17" t="s">
        <v>24</v>
      </c>
      <c r="C34" s="39" t="s">
        <v>26</v>
      </c>
      <c r="D34" s="4">
        <v>14</v>
      </c>
      <c r="E34" s="4" t="s">
        <v>27</v>
      </c>
      <c r="F34" s="10">
        <v>1534</v>
      </c>
      <c r="G34" s="19">
        <f>F34*D34</f>
        <v>21476</v>
      </c>
      <c r="H34" s="43"/>
      <c r="I34">
        <f>D34*19</f>
        <v>266</v>
      </c>
      <c r="J34">
        <f>I34/6</f>
        <v>44.333333333333336</v>
      </c>
    </row>
    <row r="35" spans="1:13" customFormat="1" x14ac:dyDescent="0.25">
      <c r="A35" s="26"/>
      <c r="B35" s="17"/>
      <c r="C35" s="4"/>
      <c r="D35" s="4"/>
      <c r="E35" s="4"/>
      <c r="F35" s="10"/>
      <c r="G35" s="19"/>
      <c r="H35" s="43"/>
    </row>
    <row r="36" spans="1:13" s="3" customFormat="1" ht="18" customHeight="1" x14ac:dyDescent="0.25">
      <c r="A36" s="5"/>
      <c r="B36" s="5"/>
      <c r="C36" s="5"/>
      <c r="D36" s="34" t="s">
        <v>4</v>
      </c>
      <c r="E36" s="34"/>
      <c r="F36" s="34"/>
      <c r="G36" s="14">
        <f>SUM(G28:G35)</f>
        <v>265827</v>
      </c>
      <c r="H36" s="44"/>
      <c r="I36" s="18"/>
      <c r="J36" s="18"/>
    </row>
    <row r="37" spans="1:13" s="3" customFormat="1" ht="17.45" customHeight="1" x14ac:dyDescent="0.25">
      <c r="A37" s="35" t="s">
        <v>25</v>
      </c>
      <c r="B37" s="35"/>
      <c r="C37" s="35"/>
      <c r="D37" s="35"/>
      <c r="E37" s="35"/>
      <c r="F37" s="35"/>
      <c r="G37" s="15">
        <v>3500</v>
      </c>
      <c r="H37" s="45"/>
      <c r="I37" s="18"/>
      <c r="J37" s="18"/>
    </row>
    <row r="38" spans="1:13" s="3" customFormat="1" ht="21.75" customHeight="1" x14ac:dyDescent="0.25">
      <c r="A38" s="36" t="s">
        <v>5</v>
      </c>
      <c r="B38" s="36"/>
      <c r="C38" s="36"/>
      <c r="D38" s="36"/>
      <c r="E38" s="36"/>
      <c r="F38" s="36"/>
      <c r="G38" s="16">
        <f>G37+G36</f>
        <v>269327</v>
      </c>
      <c r="H38" s="46"/>
      <c r="I38" s="18"/>
      <c r="J38" s="18"/>
    </row>
    <row r="39" spans="1:13" s="3" customFormat="1" ht="21.75" hidden="1" customHeight="1" x14ac:dyDescent="0.25">
      <c r="A39" s="36" t="s">
        <v>10</v>
      </c>
      <c r="B39" s="36"/>
      <c r="C39" s="36"/>
      <c r="D39" s="36"/>
      <c r="E39" s="36"/>
      <c r="F39" s="36"/>
      <c r="G39" s="16">
        <f>G38*18%</f>
        <v>48478.86</v>
      </c>
      <c r="H39" s="46"/>
      <c r="I39" s="18"/>
      <c r="J39" s="18"/>
    </row>
    <row r="40" spans="1:13" s="3" customFormat="1" ht="21.75" hidden="1" customHeight="1" x14ac:dyDescent="0.25">
      <c r="A40" s="36" t="s">
        <v>5</v>
      </c>
      <c r="B40" s="36"/>
      <c r="C40" s="36"/>
      <c r="D40" s="36"/>
      <c r="E40" s="36"/>
      <c r="F40" s="36"/>
      <c r="G40" s="16">
        <f>G39+G38</f>
        <v>317805.86</v>
      </c>
      <c r="H40" s="46"/>
      <c r="I40" s="18"/>
      <c r="J40" s="18"/>
    </row>
    <row r="43" spans="1:13" ht="18.75" x14ac:dyDescent="0.3">
      <c r="A43" s="31" t="s">
        <v>9</v>
      </c>
      <c r="B43" s="31"/>
      <c r="C43" s="31"/>
      <c r="D43" s="31"/>
      <c r="E43" s="31"/>
      <c r="F43" s="31"/>
      <c r="G43" s="31"/>
      <c r="H43" s="27"/>
    </row>
    <row r="45" spans="1:13" ht="21" customHeight="1" x14ac:dyDescent="0.3">
      <c r="A45" s="1" t="s">
        <v>16</v>
      </c>
    </row>
  </sheetData>
  <mergeCells count="10">
    <mergeCell ref="A43:G43"/>
    <mergeCell ref="A17:G17"/>
    <mergeCell ref="A20:G20"/>
    <mergeCell ref="D36:F36"/>
    <mergeCell ref="A37:F37"/>
    <mergeCell ref="A38:F38"/>
    <mergeCell ref="A25:G25"/>
    <mergeCell ref="A18:G18"/>
    <mergeCell ref="A39:F39"/>
    <mergeCell ref="A40:F40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2025-05-02T07:12:26Z</cp:lastPrinted>
  <dcterms:created xsi:type="dcterms:W3CDTF">2017-12-11T08:54:46Z</dcterms:created>
  <dcterms:modified xsi:type="dcterms:W3CDTF">2025-05-02T07:24:29Z</dcterms:modified>
</cp:coreProperties>
</file>