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rojects 2022\Burhani Mehal Majlis Area\"/>
    </mc:Choice>
  </mc:AlternateContent>
  <bookViews>
    <workbookView xWindow="0" yWindow="315" windowWidth="15300" windowHeight="8550"/>
  </bookViews>
  <sheets>
    <sheet name="Sheet1" sheetId="1" r:id="rId1"/>
  </sheets>
  <definedNames>
    <definedName name="_xlnm.Print_Area" localSheetId="0">Sheet1!$A$1:$F$46</definedName>
  </definedNames>
  <calcPr calcId="152511"/>
</workbook>
</file>

<file path=xl/calcChain.xml><?xml version="1.0" encoding="utf-8"?>
<calcChain xmlns="http://schemas.openxmlformats.org/spreadsheetml/2006/main">
  <c r="J48" i="1" l="1"/>
  <c r="J49" i="1" s="1"/>
  <c r="J47" i="1"/>
  <c r="I43" i="1"/>
  <c r="I42" i="1"/>
  <c r="H49" i="1" l="1"/>
  <c r="H31" i="1"/>
  <c r="H50" i="1" l="1"/>
  <c r="H51" i="1" s="1"/>
  <c r="F24" i="1" l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E23" i="1" l="1"/>
  <c r="F23" i="1" s="1"/>
  <c r="F39" i="1" l="1"/>
</calcChain>
</file>

<file path=xl/sharedStrings.xml><?xml version="1.0" encoding="utf-8"?>
<sst xmlns="http://schemas.openxmlformats.org/spreadsheetml/2006/main" count="56" uniqueCount="45">
  <si>
    <t>S. #</t>
  </si>
  <si>
    <t>Description</t>
  </si>
  <si>
    <t>Qty</t>
  </si>
  <si>
    <t>Unit</t>
  </si>
  <si>
    <t>Job</t>
  </si>
  <si>
    <t>M/S Dawat-e-Hadiyah,</t>
  </si>
  <si>
    <t>Rft</t>
  </si>
  <si>
    <r>
      <t xml:space="preserve">For </t>
    </r>
    <r>
      <rPr>
        <b/>
        <sz val="14"/>
        <rFont val="Calibri"/>
        <family val="2"/>
        <scheme val="minor"/>
      </rPr>
      <t>PIONEER SERVICES.</t>
    </r>
  </si>
  <si>
    <t>Attn: Mr. Hussain Bharmal</t>
  </si>
  <si>
    <t>Nos</t>
  </si>
  <si>
    <t>Installation of onwer supplied jet diffuser for supply air.</t>
  </si>
  <si>
    <t>Sqin</t>
  </si>
  <si>
    <t>Sqft</t>
  </si>
  <si>
    <t>Material Rate</t>
  </si>
  <si>
    <t>Material Amount</t>
  </si>
  <si>
    <t>Total Amount Rs</t>
  </si>
  <si>
    <t>Burhani Mahal, McIver Rd, Karachi</t>
  </si>
  <si>
    <t>SST invoice #</t>
  </si>
  <si>
    <t>Removal of wall and rebuilt of wall including deberages cleaning.</t>
  </si>
  <si>
    <t>PS/BM/013/10/22</t>
  </si>
  <si>
    <t>Invoice for supply of HVAC Material for Packaged unit at Majlis Area Burhani Mehal</t>
  </si>
  <si>
    <t>NTN 4312149-7</t>
  </si>
  <si>
    <t>21 Oct 2022</t>
  </si>
  <si>
    <t>Providing of UPVC pipe 12" dia</t>
  </si>
  <si>
    <t>Providing of UPVC welded tee 12" dia for jet diffuser</t>
  </si>
  <si>
    <t xml:space="preserve">Providing of UPVC elbow 12" dia </t>
  </si>
  <si>
    <t>Providing of UPVC endcap 12" dia</t>
  </si>
  <si>
    <t>Supply of G.I sheet metal duct for supply and return air ducts.</t>
  </si>
  <si>
    <t>Providing of 24 kg 25mm thick glass wool &amp; XLPE aluminum faced insulation for supply and return air.</t>
  </si>
  <si>
    <t>Providing of cotton rope 1/2" dia for covering the round duct.</t>
  </si>
  <si>
    <t>Supply of return air grill.</t>
  </si>
  <si>
    <t>Supply of flexible duct connector for supply and return air connection of package units</t>
  </si>
  <si>
    <t>Supply of VCD for supply and return air.</t>
  </si>
  <si>
    <t>Supply of hangers and supports.</t>
  </si>
  <si>
    <t>Supply of drain pipe with p-trap.</t>
  </si>
  <si>
    <t>Supply of control wiring / thermostat.</t>
  </si>
  <si>
    <t>Supply of 26 SWG cladding over supply and return air ducts.</t>
  </si>
  <si>
    <t>Payment Break up</t>
  </si>
  <si>
    <t>inv # 316</t>
  </si>
  <si>
    <t>inv # 013 Burhnai Majli area</t>
  </si>
  <si>
    <t>Total Bill</t>
  </si>
  <si>
    <t>Less SHT 4.5%</t>
  </si>
  <si>
    <t>CHQ Amount</t>
  </si>
  <si>
    <t>inv # 317</t>
  </si>
  <si>
    <t>WHT 4.5%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</si>
</sst>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_(* #,##0.000_);_(* \(#,##0.000\);_(* &quot;-&quot;??_);_(@_)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14" fontId="0" fillId="0" borderId="0" xfId="0" applyNumberFormat="1" applyFont="1"/>
    <xf numFmtId="0" fontId="3" fillId="0" borderId="0" xfId="0" applyFont="1"/>
    <xf numFmtId="164" fontId="0" fillId="0" borderId="0" xfId="1" applyNumberFormat="1" applyFont="1"/>
    <xf numFmtId="165" fontId="0" fillId="0" borderId="0" xfId="0" quotePrefix="1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164" fontId="4" fillId="0" borderId="0" xfId="1" applyNumberFormat="1" applyFont="1"/>
    <xf numFmtId="164" fontId="3" fillId="0" borderId="0" xfId="1" applyNumberFormat="1" applyFont="1"/>
    <xf numFmtId="164" fontId="3" fillId="0" borderId="0" xfId="0" applyNumberFormat="1" applyFont="1"/>
    <xf numFmtId="0" fontId="0" fillId="0" borderId="0" xfId="0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166" fontId="3" fillId="0" borderId="0" xfId="1" applyNumberFormat="1" applyFont="1"/>
    <xf numFmtId="0" fontId="11" fillId="0" borderId="0" xfId="0" applyFont="1"/>
    <xf numFmtId="164" fontId="12" fillId="0" borderId="1" xfId="1" applyNumberFormat="1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43" fontId="0" fillId="0" borderId="0" xfId="0" applyNumberFormat="1" applyFont="1"/>
    <xf numFmtId="0" fontId="12" fillId="0" borderId="0" xfId="0" applyFont="1" applyBorder="1" applyAlignment="1">
      <alignment horizontal="right" vertical="center"/>
    </xf>
    <xf numFmtId="0" fontId="9" fillId="0" borderId="0" xfId="0" applyFont="1" applyAlignment="1">
      <alignment horizontal="right"/>
    </xf>
    <xf numFmtId="164" fontId="12" fillId="0" borderId="0" xfId="1" applyNumberFormat="1" applyFont="1" applyBorder="1" applyAlignment="1">
      <alignment vertical="center"/>
    </xf>
    <xf numFmtId="43" fontId="3" fillId="0" borderId="0" xfId="0" applyNumberFormat="1" applyFont="1"/>
    <xf numFmtId="164" fontId="0" fillId="0" borderId="0" xfId="0" applyNumberFormat="1" applyFont="1"/>
    <xf numFmtId="0" fontId="13" fillId="0" borderId="1" xfId="0" applyFont="1" applyBorder="1"/>
    <xf numFmtId="164" fontId="13" fillId="0" borderId="1" xfId="0" applyNumberFormat="1" applyFont="1" applyBorder="1"/>
    <xf numFmtId="164" fontId="13" fillId="0" borderId="1" xfId="1" applyNumberFormat="1" applyFont="1" applyBorder="1"/>
    <xf numFmtId="0" fontId="13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right" vertical="center"/>
    </xf>
    <xf numFmtId="0" fontId="4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594966</xdr:colOff>
      <xdr:row>6</xdr:row>
      <xdr:rowOff>172877</xdr:rowOff>
    </xdr:from>
    <xdr:to>
      <xdr:col>13</xdr:col>
      <xdr:colOff>496957</xdr:colOff>
      <xdr:row>9</xdr:row>
      <xdr:rowOff>115726</xdr:rowOff>
    </xdr:to>
    <xdr:sp macro="" textlink="">
      <xdr:nvSpPr>
        <xdr:cNvPr id="5" name="Text Box 69"/>
        <xdr:cNvSpPr txBox="1">
          <a:spLocks noChangeArrowheads="1"/>
        </xdr:cNvSpPr>
      </xdr:nvSpPr>
      <xdr:spPr bwMode="auto">
        <a:xfrm>
          <a:off x="8637379" y="1315877"/>
          <a:ext cx="4962665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6</xdr:col>
      <xdr:colOff>2020954</xdr:colOff>
      <xdr:row>5</xdr:row>
      <xdr:rowOff>99391</xdr:rowOff>
    </xdr:from>
    <xdr:to>
      <xdr:col>7</xdr:col>
      <xdr:colOff>670892</xdr:colOff>
      <xdr:row>9</xdr:row>
      <xdr:rowOff>118441</xdr:rowOff>
    </xdr:to>
    <xdr:pic>
      <xdr:nvPicPr>
        <xdr:cNvPr id="6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3628" y="1051891"/>
          <a:ext cx="869677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1201643</xdr:colOff>
      <xdr:row>48</xdr:row>
      <xdr:rowOff>113057</xdr:rowOff>
    </xdr:from>
    <xdr:to>
      <xdr:col>1</xdr:col>
      <xdr:colOff>1802870</xdr:colOff>
      <xdr:row>50</xdr:row>
      <xdr:rowOff>72887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4969" y="10830753"/>
          <a:ext cx="601227" cy="440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J54"/>
  <sheetViews>
    <sheetView tabSelected="1" topLeftCell="B33" zoomScale="115" zoomScaleNormal="115" workbookViewId="0">
      <selection activeCell="H49" sqref="H49"/>
    </sheetView>
  </sheetViews>
  <sheetFormatPr defaultColWidth="9.140625" defaultRowHeight="15" x14ac:dyDescent="0.25"/>
  <cols>
    <col min="1" max="1" width="4.140625" style="1" customWidth="1"/>
    <col min="2" max="2" width="45.85546875" style="1" customWidth="1"/>
    <col min="3" max="3" width="6.7109375" style="1" customWidth="1"/>
    <col min="4" max="4" width="5.140625" style="1" customWidth="1"/>
    <col min="5" max="5" width="12.5703125" style="1" customWidth="1"/>
    <col min="6" max="6" width="13" style="1" customWidth="1"/>
    <col min="7" max="7" width="33.28515625" style="1" customWidth="1"/>
    <col min="8" max="8" width="14.85546875" style="7" customWidth="1"/>
    <col min="9" max="9" width="14" style="1" bestFit="1" customWidth="1"/>
    <col min="10" max="10" width="11.140625" style="1" bestFit="1" customWidth="1"/>
    <col min="11" max="16384" width="9.140625" style="1"/>
  </cols>
  <sheetData>
    <row r="11" spans="1:8" x14ac:dyDescent="0.25">
      <c r="A11" s="1" t="s">
        <v>19</v>
      </c>
      <c r="F11" s="8" t="s">
        <v>22</v>
      </c>
    </row>
    <row r="12" spans="1:8" ht="8.25" customHeight="1" x14ac:dyDescent="0.25">
      <c r="F12" s="5"/>
    </row>
    <row r="13" spans="1:8" s="9" customFormat="1" ht="15.75" x14ac:dyDescent="0.25">
      <c r="A13" s="9" t="s">
        <v>5</v>
      </c>
      <c r="B13" s="10"/>
      <c r="C13" s="10"/>
      <c r="E13" s="40" t="s">
        <v>21</v>
      </c>
      <c r="F13" s="40"/>
      <c r="H13" s="11"/>
    </row>
    <row r="14" spans="1:8" s="9" customFormat="1" ht="15.75" x14ac:dyDescent="0.25">
      <c r="A14" s="9" t="s">
        <v>16</v>
      </c>
      <c r="B14" s="10"/>
      <c r="C14" s="10"/>
      <c r="F14" s="29"/>
      <c r="H14" s="11"/>
    </row>
    <row r="15" spans="1:8" s="9" customFormat="1" ht="3.75" customHeight="1" x14ac:dyDescent="0.25">
      <c r="B15" s="10"/>
      <c r="C15" s="10"/>
      <c r="H15" s="11"/>
    </row>
    <row r="16" spans="1:8" s="9" customFormat="1" ht="3.75" customHeight="1" x14ac:dyDescent="0.25">
      <c r="B16" s="10"/>
      <c r="C16" s="10"/>
      <c r="H16" s="11"/>
    </row>
    <row r="17" spans="1:8" ht="19.5" x14ac:dyDescent="0.3">
      <c r="A17" s="37" t="s">
        <v>8</v>
      </c>
      <c r="B17" s="37"/>
      <c r="C17" s="37"/>
      <c r="D17" s="37"/>
      <c r="E17" s="37"/>
      <c r="F17" s="37"/>
    </row>
    <row r="18" spans="1:8" ht="7.5" customHeight="1" x14ac:dyDescent="0.3">
      <c r="A18" s="18"/>
      <c r="B18" s="18"/>
      <c r="C18" s="18"/>
      <c r="D18" s="18"/>
      <c r="E18" s="18"/>
      <c r="F18" s="18"/>
    </row>
    <row r="19" spans="1:8" ht="44.25" customHeight="1" x14ac:dyDescent="0.25">
      <c r="A19" s="38" t="s">
        <v>20</v>
      </c>
      <c r="B19" s="38"/>
      <c r="C19" s="38"/>
      <c r="D19" s="38"/>
      <c r="E19" s="38"/>
      <c r="F19" s="38"/>
    </row>
    <row r="20" spans="1:8" ht="15" hidden="1" customHeight="1" x14ac:dyDescent="0.25">
      <c r="A20" s="38"/>
      <c r="B20" s="38"/>
      <c r="C20" s="38"/>
      <c r="D20" s="38"/>
      <c r="E20" s="38"/>
      <c r="F20" s="38"/>
    </row>
    <row r="21" spans="1:8" ht="4.5" customHeight="1" x14ac:dyDescent="0.25"/>
    <row r="22" spans="1:8" s="6" customFormat="1" ht="30" x14ac:dyDescent="0.25">
      <c r="A22" s="20" t="s">
        <v>0</v>
      </c>
      <c r="B22" s="20" t="s">
        <v>1</v>
      </c>
      <c r="C22" s="20" t="s">
        <v>3</v>
      </c>
      <c r="D22" s="20" t="s">
        <v>2</v>
      </c>
      <c r="E22" s="21" t="s">
        <v>13</v>
      </c>
      <c r="F22" s="21" t="s">
        <v>14</v>
      </c>
      <c r="H22" s="12"/>
    </row>
    <row r="23" spans="1:8" s="6" customFormat="1" ht="21" customHeight="1" x14ac:dyDescent="0.25">
      <c r="A23" s="22">
        <v>1</v>
      </c>
      <c r="B23" s="24" t="s">
        <v>23</v>
      </c>
      <c r="C23" s="22">
        <v>70</v>
      </c>
      <c r="D23" s="22" t="s">
        <v>6</v>
      </c>
      <c r="E23" s="25">
        <f>2250-300</f>
        <v>1950</v>
      </c>
      <c r="F23" s="26">
        <f>E23*C23</f>
        <v>136500</v>
      </c>
      <c r="H23" s="12"/>
    </row>
    <row r="24" spans="1:8" s="6" customFormat="1" ht="30" x14ac:dyDescent="0.25">
      <c r="A24" s="22">
        <v>2</v>
      </c>
      <c r="B24" s="24" t="s">
        <v>24</v>
      </c>
      <c r="C24" s="22">
        <v>10</v>
      </c>
      <c r="D24" s="22" t="s">
        <v>9</v>
      </c>
      <c r="E24" s="25">
        <v>4200</v>
      </c>
      <c r="F24" s="26">
        <f t="shared" ref="F24:F38" si="0">E24*C24</f>
        <v>42000</v>
      </c>
      <c r="H24" s="12"/>
    </row>
    <row r="25" spans="1:8" s="6" customFormat="1" ht="18" customHeight="1" x14ac:dyDescent="0.25">
      <c r="A25" s="22">
        <v>3</v>
      </c>
      <c r="B25" s="24" t="s">
        <v>25</v>
      </c>
      <c r="C25" s="22">
        <v>5</v>
      </c>
      <c r="D25" s="22" t="s">
        <v>9</v>
      </c>
      <c r="E25" s="25">
        <v>8000</v>
      </c>
      <c r="F25" s="26">
        <f t="shared" si="0"/>
        <v>40000</v>
      </c>
      <c r="H25" s="12" t="s">
        <v>17</v>
      </c>
    </row>
    <row r="26" spans="1:8" s="6" customFormat="1" ht="21" customHeight="1" x14ac:dyDescent="0.25">
      <c r="A26" s="22">
        <v>4</v>
      </c>
      <c r="B26" s="24" t="s">
        <v>26</v>
      </c>
      <c r="C26" s="22">
        <v>3</v>
      </c>
      <c r="D26" s="22" t="s">
        <v>9</v>
      </c>
      <c r="E26" s="25">
        <v>3500</v>
      </c>
      <c r="F26" s="26">
        <f t="shared" si="0"/>
        <v>10500</v>
      </c>
      <c r="H26" s="12"/>
    </row>
    <row r="27" spans="1:8" s="6" customFormat="1" ht="30" x14ac:dyDescent="0.25">
      <c r="A27" s="22">
        <v>5</v>
      </c>
      <c r="B27" s="24" t="s">
        <v>27</v>
      </c>
      <c r="C27" s="22">
        <v>890</v>
      </c>
      <c r="D27" s="22" t="s">
        <v>6</v>
      </c>
      <c r="E27" s="25">
        <v>240</v>
      </c>
      <c r="F27" s="26">
        <f t="shared" si="0"/>
        <v>213600</v>
      </c>
      <c r="H27" s="12"/>
    </row>
    <row r="28" spans="1:8" s="6" customFormat="1" ht="45" x14ac:dyDescent="0.25">
      <c r="A28" s="22">
        <v>6</v>
      </c>
      <c r="B28" s="24" t="s">
        <v>28</v>
      </c>
      <c r="C28" s="22">
        <v>1230</v>
      </c>
      <c r="D28" s="22" t="s">
        <v>6</v>
      </c>
      <c r="E28" s="25">
        <v>120</v>
      </c>
      <c r="F28" s="26">
        <f t="shared" si="0"/>
        <v>147600</v>
      </c>
      <c r="H28" s="12"/>
    </row>
    <row r="29" spans="1:8" s="6" customFormat="1" ht="30" customHeight="1" x14ac:dyDescent="0.25">
      <c r="A29" s="22">
        <v>7</v>
      </c>
      <c r="B29" s="24" t="s">
        <v>36</v>
      </c>
      <c r="C29" s="23">
        <v>1204</v>
      </c>
      <c r="D29" s="22" t="s">
        <v>12</v>
      </c>
      <c r="E29" s="25">
        <v>230</v>
      </c>
      <c r="F29" s="26">
        <f t="shared" si="0"/>
        <v>276920</v>
      </c>
      <c r="H29" s="12"/>
    </row>
    <row r="30" spans="1:8" s="6" customFormat="1" ht="33.75" customHeight="1" x14ac:dyDescent="0.25">
      <c r="A30" s="22">
        <v>8</v>
      </c>
      <c r="B30" s="24" t="s">
        <v>29</v>
      </c>
      <c r="C30" s="22">
        <v>21500</v>
      </c>
      <c r="D30" s="22" t="s">
        <v>6</v>
      </c>
      <c r="E30" s="25">
        <v>4</v>
      </c>
      <c r="F30" s="26">
        <f t="shared" si="0"/>
        <v>86000</v>
      </c>
      <c r="H30" s="12"/>
    </row>
    <row r="31" spans="1:8" s="6" customFormat="1" ht="30" hidden="1" customHeight="1" x14ac:dyDescent="0.25">
      <c r="A31" s="22">
        <v>9</v>
      </c>
      <c r="B31" s="24" t="s">
        <v>10</v>
      </c>
      <c r="C31" s="22">
        <v>10</v>
      </c>
      <c r="D31" s="22" t="s">
        <v>9</v>
      </c>
      <c r="E31" s="25">
        <v>0</v>
      </c>
      <c r="F31" s="26">
        <f t="shared" si="0"/>
        <v>0</v>
      </c>
      <c r="H31" s="17">
        <f>H30/15000</f>
        <v>0</v>
      </c>
    </row>
    <row r="32" spans="1:8" s="6" customFormat="1" ht="19.5" customHeight="1" x14ac:dyDescent="0.25">
      <c r="A32" s="22">
        <v>9</v>
      </c>
      <c r="B32" s="24" t="s">
        <v>30</v>
      </c>
      <c r="C32" s="22">
        <v>1210</v>
      </c>
      <c r="D32" s="22" t="s">
        <v>11</v>
      </c>
      <c r="E32" s="25">
        <v>18</v>
      </c>
      <c r="F32" s="26">
        <f t="shared" si="0"/>
        <v>21780</v>
      </c>
      <c r="H32" s="12"/>
    </row>
    <row r="33" spans="1:10" s="6" customFormat="1" ht="30" x14ac:dyDescent="0.25">
      <c r="A33" s="22">
        <v>10</v>
      </c>
      <c r="B33" s="24" t="s">
        <v>31</v>
      </c>
      <c r="C33" s="22">
        <v>32</v>
      </c>
      <c r="D33" s="22" t="s">
        <v>6</v>
      </c>
      <c r="E33" s="25">
        <v>600</v>
      </c>
      <c r="F33" s="26">
        <f t="shared" si="0"/>
        <v>19200</v>
      </c>
      <c r="G33" s="13"/>
      <c r="H33" s="12"/>
    </row>
    <row r="34" spans="1:10" s="6" customFormat="1" ht="15.75" x14ac:dyDescent="0.25">
      <c r="A34" s="22">
        <v>11</v>
      </c>
      <c r="B34" s="24" t="s">
        <v>32</v>
      </c>
      <c r="C34" s="22">
        <v>820</v>
      </c>
      <c r="D34" s="22" t="s">
        <v>11</v>
      </c>
      <c r="E34" s="25">
        <v>16</v>
      </c>
      <c r="F34" s="26">
        <f t="shared" si="0"/>
        <v>13120</v>
      </c>
      <c r="H34" s="12"/>
    </row>
    <row r="35" spans="1:10" s="6" customFormat="1" ht="15.75" x14ac:dyDescent="0.25">
      <c r="A35" s="22">
        <v>12</v>
      </c>
      <c r="B35" s="24" t="s">
        <v>33</v>
      </c>
      <c r="C35" s="22">
        <v>20</v>
      </c>
      <c r="D35" s="22" t="s">
        <v>9</v>
      </c>
      <c r="E35" s="25">
        <v>1500</v>
      </c>
      <c r="F35" s="26">
        <f t="shared" si="0"/>
        <v>30000</v>
      </c>
      <c r="G35" s="13"/>
      <c r="H35" s="12"/>
    </row>
    <row r="36" spans="1:10" s="6" customFormat="1" ht="18" customHeight="1" x14ac:dyDescent="0.25">
      <c r="A36" s="22">
        <v>13</v>
      </c>
      <c r="B36" s="24" t="s">
        <v>34</v>
      </c>
      <c r="C36" s="22">
        <v>10</v>
      </c>
      <c r="D36" s="22" t="s">
        <v>6</v>
      </c>
      <c r="E36" s="25">
        <v>500</v>
      </c>
      <c r="F36" s="26">
        <f t="shared" si="0"/>
        <v>5000</v>
      </c>
      <c r="G36" s="31"/>
      <c r="H36" s="12"/>
    </row>
    <row r="37" spans="1:10" s="6" customFormat="1" ht="27.75" customHeight="1" x14ac:dyDescent="0.25">
      <c r="A37" s="22">
        <v>14</v>
      </c>
      <c r="B37" s="24" t="s">
        <v>35</v>
      </c>
      <c r="C37" s="22">
        <v>20</v>
      </c>
      <c r="D37" s="22" t="s">
        <v>6</v>
      </c>
      <c r="E37" s="25">
        <v>400</v>
      </c>
      <c r="F37" s="26">
        <f t="shared" si="0"/>
        <v>8000</v>
      </c>
      <c r="G37" s="13"/>
      <c r="H37" s="12"/>
    </row>
    <row r="38" spans="1:10" s="6" customFormat="1" ht="30" hidden="1" customHeight="1" x14ac:dyDescent="0.25">
      <c r="A38" s="22">
        <v>16</v>
      </c>
      <c r="B38" s="24" t="s">
        <v>18</v>
      </c>
      <c r="C38" s="22">
        <v>1</v>
      </c>
      <c r="D38" s="22" t="s">
        <v>4</v>
      </c>
      <c r="E38" s="25">
        <v>0</v>
      </c>
      <c r="F38" s="26">
        <f t="shared" si="0"/>
        <v>0</v>
      </c>
      <c r="H38" s="12"/>
    </row>
    <row r="39" spans="1:10" s="14" customFormat="1" ht="18" customHeight="1" x14ac:dyDescent="0.25">
      <c r="A39" s="39" t="s">
        <v>15</v>
      </c>
      <c r="B39" s="39"/>
      <c r="C39" s="39"/>
      <c r="D39" s="39"/>
      <c r="E39" s="39"/>
      <c r="F39" s="19">
        <f>SUM(F23:F38)</f>
        <v>1050220</v>
      </c>
      <c r="H39" s="15"/>
    </row>
    <row r="40" spans="1:10" s="14" customFormat="1" x14ac:dyDescent="0.25">
      <c r="A40" s="28"/>
      <c r="B40" s="28"/>
      <c r="C40" s="28"/>
      <c r="D40" s="28"/>
      <c r="E40" s="28"/>
      <c r="F40" s="30"/>
      <c r="H40" s="15"/>
    </row>
    <row r="41" spans="1:10" s="14" customFormat="1" x14ac:dyDescent="0.25">
      <c r="A41" s="28"/>
      <c r="B41" s="28"/>
      <c r="C41" s="28"/>
      <c r="D41" s="28"/>
      <c r="E41" s="28"/>
      <c r="F41" s="30"/>
      <c r="H41" s="15"/>
      <c r="I41" s="15">
        <v>1050220</v>
      </c>
    </row>
    <row r="42" spans="1:10" ht="18.75" x14ac:dyDescent="0.25">
      <c r="A42" s="16" t="s">
        <v>7</v>
      </c>
      <c r="B42" s="3"/>
      <c r="C42" s="3"/>
      <c r="D42" s="3"/>
      <c r="E42" s="3"/>
      <c r="G42" s="7"/>
      <c r="H42" s="7" t="s">
        <v>44</v>
      </c>
      <c r="I42" s="7">
        <f>I41*4.5%</f>
        <v>47259.9</v>
      </c>
    </row>
    <row r="43" spans="1:10" x14ac:dyDescent="0.25">
      <c r="A43" s="2"/>
      <c r="B43" s="2"/>
      <c r="C43" s="2"/>
      <c r="D43" s="2"/>
      <c r="E43" s="2"/>
      <c r="I43" s="7">
        <f>I41-I42</f>
        <v>1002960.1</v>
      </c>
    </row>
    <row r="44" spans="1:10" x14ac:dyDescent="0.25">
      <c r="A44" s="2"/>
      <c r="B44" s="2"/>
      <c r="C44" s="2"/>
      <c r="D44" s="2"/>
      <c r="E44" s="2"/>
    </row>
    <row r="45" spans="1:10" ht="18.75" x14ac:dyDescent="0.3">
      <c r="A45" s="4"/>
      <c r="B45" s="4"/>
      <c r="C45" s="4"/>
      <c r="D45" s="4"/>
      <c r="E45" s="4"/>
      <c r="G45" s="36" t="s">
        <v>37</v>
      </c>
      <c r="H45" s="36"/>
    </row>
    <row r="46" spans="1:10" ht="18.75" x14ac:dyDescent="0.3">
      <c r="G46" s="33" t="s">
        <v>38</v>
      </c>
      <c r="H46" s="34">
        <v>2562840</v>
      </c>
    </row>
    <row r="47" spans="1:10" ht="15" customHeight="1" x14ac:dyDescent="0.3">
      <c r="G47" s="33" t="s">
        <v>43</v>
      </c>
      <c r="H47" s="34">
        <v>446950</v>
      </c>
      <c r="J47" s="32">
        <f>H47+H46</f>
        <v>3009790</v>
      </c>
    </row>
    <row r="48" spans="1:10" ht="18.75" x14ac:dyDescent="0.3">
      <c r="G48" s="33" t="s">
        <v>39</v>
      </c>
      <c r="H48" s="34">
        <v>1050220</v>
      </c>
      <c r="J48" s="7">
        <f>J47*4.5%</f>
        <v>135440.54999999999</v>
      </c>
    </row>
    <row r="49" spans="6:10" ht="18.75" x14ac:dyDescent="0.3">
      <c r="G49" s="33" t="s">
        <v>40</v>
      </c>
      <c r="H49" s="34">
        <f>SUM(H46:H48)</f>
        <v>4060010</v>
      </c>
      <c r="J49" s="7">
        <f>J47-J48</f>
        <v>2874349.45</v>
      </c>
    </row>
    <row r="50" spans="6:10" ht="18.75" x14ac:dyDescent="0.3">
      <c r="G50" s="33" t="s">
        <v>41</v>
      </c>
      <c r="H50" s="35">
        <f>H49*4.5%</f>
        <v>182700.44999999998</v>
      </c>
      <c r="I50" s="27"/>
    </row>
    <row r="51" spans="6:10" ht="18.75" x14ac:dyDescent="0.3">
      <c r="G51" s="33" t="s">
        <v>42</v>
      </c>
      <c r="H51" s="35">
        <f>H49-H50</f>
        <v>3877309.55</v>
      </c>
    </row>
    <row r="54" spans="6:10" x14ac:dyDescent="0.25">
      <c r="F54" s="32"/>
    </row>
  </sheetData>
  <mergeCells count="5">
    <mergeCell ref="G45:H45"/>
    <mergeCell ref="A17:F17"/>
    <mergeCell ref="A19:F20"/>
    <mergeCell ref="A39:E39"/>
    <mergeCell ref="E13:F13"/>
  </mergeCells>
  <printOptions horizontalCentered="1"/>
  <pageMargins left="0" right="0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Rehan Aslam</cp:lastModifiedBy>
  <cp:lastPrinted>2022-10-21T09:59:14Z</cp:lastPrinted>
  <dcterms:created xsi:type="dcterms:W3CDTF">2016-01-20T08:33:14Z</dcterms:created>
  <dcterms:modified xsi:type="dcterms:W3CDTF">2022-10-29T10:47:58Z</dcterms:modified>
</cp:coreProperties>
</file>