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1729DD85-56FB-4CFA-BC2E-63A46AA29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  <sheet name="Material" sheetId="2" r:id="rId2"/>
    <sheet name="Labour" sheetId="4" r:id="rId3"/>
  </sheets>
  <definedNames>
    <definedName name="_xlnm.Print_Area" localSheetId="0">Combined!$A$1:$H$42</definedName>
    <definedName name="_xlnm.Print_Area" localSheetId="2">Labour!$A$1:$F$41</definedName>
    <definedName name="_xlnm.Print_Area" localSheetId="1">Material!$A$1:$F$39</definedName>
  </definedNames>
  <calcPr calcId="181029"/>
</workbook>
</file>

<file path=xl/calcChain.xml><?xml version="1.0" encoding="utf-8"?>
<calcChain xmlns="http://schemas.openxmlformats.org/spreadsheetml/2006/main">
  <c r="H42" i="1" l="1"/>
  <c r="H44" i="1" s="1"/>
  <c r="H43" i="1"/>
  <c r="H39" i="1"/>
  <c r="H38" i="1"/>
  <c r="F33" i="4"/>
  <c r="F32" i="4"/>
  <c r="F30" i="4"/>
  <c r="F29" i="4"/>
  <c r="F28" i="4"/>
  <c r="F27" i="4"/>
  <c r="F26" i="4"/>
  <c r="F25" i="4"/>
  <c r="F31" i="4" l="1"/>
  <c r="F26" i="2"/>
  <c r="F27" i="2"/>
  <c r="F28" i="2"/>
  <c r="F29" i="2"/>
  <c r="F30" i="2"/>
  <c r="F25" i="2"/>
  <c r="F31" i="2" l="1"/>
  <c r="G30" i="1" l="1"/>
  <c r="H30" i="1"/>
  <c r="H29" i="1" l="1"/>
  <c r="G29" i="1"/>
  <c r="H28" i="1"/>
  <c r="G28" i="1"/>
  <c r="H27" i="1"/>
  <c r="G27" i="1"/>
  <c r="H26" i="1"/>
  <c r="G26" i="1"/>
  <c r="H25" i="1"/>
  <c r="G25" i="1"/>
  <c r="G31" i="1" l="1"/>
  <c r="H31" i="1"/>
  <c r="H32" i="1" s="1"/>
  <c r="H33" i="1" s="1"/>
  <c r="G33" i="1"/>
  <c r="G34" i="1" l="1"/>
</calcChain>
</file>

<file path=xl/sharedStrings.xml><?xml version="1.0" encoding="utf-8"?>
<sst xmlns="http://schemas.openxmlformats.org/spreadsheetml/2006/main" count="93" uniqueCount="44">
  <si>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</si>
  <si>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</si>
  <si>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</si>
  <si>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</si>
  <si>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</si>
  <si>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</si>
  <si>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</si>
  <si>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</si>
  <si>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</si>
  <si>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</si>
  <si>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</si>
  <si>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</si>
  <si>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</si>
  <si>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NTN # 4312149-7</t>
  </si>
  <si>
    <t>Total Amount after SST</t>
  </si>
  <si>
    <t>Providing and installation of Nozel with male female threaded tee or elbow.</t>
  </si>
  <si>
    <t xml:space="preserve">Providing &amp; fixing of valve 1" dia </t>
  </si>
  <si>
    <t>Providing &amp; installation of booster pump with pressure switch inlet outlet connection foot valve and suction pipe.</t>
  </si>
  <si>
    <t>1) 01" Dia</t>
  </si>
  <si>
    <t>2) 3/4" Dia</t>
  </si>
  <si>
    <t>Providing and installation of SCH-40 UPVC pipe with related fittings such as socket, elbow for intallation of Mist system.</t>
  </si>
  <si>
    <t>No</t>
  </si>
  <si>
    <t xml:space="preserve">M/S Dawat-e-Hadiyah, </t>
  </si>
  <si>
    <t>Burhani Mahal, McIver Rd, Karachi</t>
  </si>
  <si>
    <t>0 Micron Filter with housing.</t>
  </si>
  <si>
    <t>Bill for Mist system at Burhani Mahal.</t>
  </si>
  <si>
    <t>Invoice # 015</t>
  </si>
  <si>
    <t>SST Tax 15%</t>
  </si>
  <si>
    <t>11 July 2024</t>
  </si>
  <si>
    <t>Providing of SCH-40 UPVC pipe with related fittings such as socket, elbow for intallation of Mist system.</t>
  </si>
  <si>
    <t>Providing of Nozel with male female threaded tee or elbow.</t>
  </si>
  <si>
    <t xml:space="preserve">Providing of valve 1" dia </t>
  </si>
  <si>
    <t>Providing of booster pump with pressure switch inlet outlet connection foot valve and suction pipe.</t>
  </si>
  <si>
    <t>Installation of SCH-40 UPVC pipe with related fittings such as socket, elbow for intallation of Mist system.</t>
  </si>
  <si>
    <t>Installation of Nozel with male female threaded tee or elbow.</t>
  </si>
  <si>
    <t xml:space="preserve">Installation of valve 1" dia </t>
  </si>
  <si>
    <t>Installation of booster pump with pressure switch inlet outlet connection foot valve and suction pipe.</t>
  </si>
  <si>
    <t>Installation 0 Micron Filter with housing.</t>
  </si>
  <si>
    <t>Invoice # 016</t>
  </si>
  <si>
    <t>15% SST</t>
  </si>
  <si>
    <t>Grand Amount Rs</t>
  </si>
  <si>
    <t>mat</t>
  </si>
  <si>
    <t>lab</t>
  </si>
  <si>
    <t>20%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</si>
</sst>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_-* #,##0.0_-;\-* #,##0.0_-;_-* &quot;-&quot;?_-;_-@_-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65" fontId="10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10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165" fontId="11" fillId="0" borderId="3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167" fontId="0" fillId="0" borderId="0" xfId="0" applyNumberFormat="1"/>
    <xf numFmtId="10" fontId="1" fillId="0" borderId="0" xfId="0" applyNumberFormat="1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247095</xdr:colOff>
      <xdr:row>4</xdr:row>
      <xdr:rowOff>148030</xdr:rowOff>
    </xdr:from>
    <xdr:to>
      <xdr:col>19</xdr:col>
      <xdr:colOff>190499</xdr:colOff>
      <xdr:row>14</xdr:row>
      <xdr:rowOff>32901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333117" y="910030"/>
          <a:ext cx="423379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496954</xdr:colOff>
      <xdr:row>3</xdr:row>
      <xdr:rowOff>157368</xdr:rowOff>
    </xdr:from>
    <xdr:to>
      <xdr:col>12</xdr:col>
      <xdr:colOff>347869</xdr:colOff>
      <xdr:row>14</xdr:row>
      <xdr:rowOff>57977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57150" y="728868"/>
          <a:ext cx="1076741" cy="720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87527818-5BD2-45D3-86A0-F3125022279B}"/>
            </a:ext>
          </a:extLst>
        </xdr:cNvPr>
        <xdr:cNvSpPr txBox="1">
          <a:spLocks noChangeArrowheads="1"/>
        </xdr:cNvSpPr>
      </xdr:nvSpPr>
      <xdr:spPr bwMode="auto">
        <a:xfrm>
          <a:off x="86005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5138D3F4-A178-4931-90D0-23D8E144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311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A413FEC9-585E-4721-A0A0-42284361C1A3}"/>
            </a:ext>
          </a:extLst>
        </xdr:cNvPr>
        <xdr:cNvSpPr txBox="1">
          <a:spLocks noChangeArrowheads="1"/>
        </xdr:cNvSpPr>
      </xdr:nvSpPr>
      <xdr:spPr bwMode="auto">
        <a:xfrm>
          <a:off x="79909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3D71B9-7835-492A-AE08-121BBF0D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15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4"/>
  <sheetViews>
    <sheetView tabSelected="1" topLeftCell="A4" zoomScale="115" zoomScaleNormal="115" workbookViewId="0">
      <selection activeCell="J24" sqref="J24"/>
    </sheetView>
  </sheetViews>
  <sheetFormatPr defaultColWidth="9.140625" defaultRowHeight="15" x14ac:dyDescent="0.25"/>
  <cols>
    <col min="1" max="1" width="4.140625" customWidth="1"/>
    <col min="2" max="2" width="36.5703125" customWidth="1"/>
    <col min="3" max="3" width="6.7109375" customWidth="1"/>
    <col min="4" max="4" width="5.140625" customWidth="1"/>
    <col min="5" max="5" width="8.7109375" bestFit="1" customWidth="1"/>
    <col min="6" max="6" width="7.7109375" bestFit="1" customWidth="1"/>
    <col min="7" max="7" width="10" bestFit="1" customWidth="1"/>
    <col min="8" max="8" width="11.140625" customWidth="1"/>
  </cols>
  <sheetData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x14ac:dyDescent="0.25">
      <c r="H10" s="3"/>
    </row>
    <row r="11" spans="1:8" x14ac:dyDescent="0.25">
      <c r="H11" s="3"/>
    </row>
    <row r="12" spans="1:8" ht="3.75" customHeight="1" x14ac:dyDescent="0.25">
      <c r="H12" s="3"/>
    </row>
    <row r="13" spans="1:8" ht="3.75" customHeight="1" x14ac:dyDescent="0.25">
      <c r="H13" s="3"/>
    </row>
    <row r="14" spans="1:8" s="6" customFormat="1" ht="15.75" x14ac:dyDescent="0.25">
      <c r="A14"/>
      <c r="B14" s="7"/>
      <c r="C14" s="7"/>
      <c r="H14" s="5" t="s">
        <v>28</v>
      </c>
    </row>
    <row r="15" spans="1:8" s="6" customFormat="1" ht="15.75" x14ac:dyDescent="0.25">
      <c r="A15" s="6" t="s">
        <v>22</v>
      </c>
      <c r="B15" s="7"/>
      <c r="C15" s="7"/>
      <c r="G15" s="22" t="s">
        <v>13</v>
      </c>
      <c r="H15" s="22"/>
    </row>
    <row r="16" spans="1:8" s="6" customFormat="1" ht="15.75" x14ac:dyDescent="0.25">
      <c r="A16" s="6" t="s">
        <v>23</v>
      </c>
      <c r="B16" s="7"/>
      <c r="C16" s="7"/>
      <c r="G16" s="25" t="s">
        <v>26</v>
      </c>
      <c r="H16" s="25"/>
    </row>
    <row r="17" spans="1:8" s="6" customFormat="1" ht="15.75" x14ac:dyDescent="0.25">
      <c r="B17" s="7"/>
      <c r="C17" s="7"/>
      <c r="G17" s="20"/>
      <c r="H17" s="20"/>
    </row>
    <row r="18" spans="1:8" ht="15.75" x14ac:dyDescent="0.25">
      <c r="A18" s="23" t="s">
        <v>6</v>
      </c>
      <c r="B18" s="23"/>
      <c r="C18" s="23"/>
      <c r="D18" s="23"/>
      <c r="E18" s="23"/>
      <c r="F18" s="23"/>
      <c r="G18" s="23"/>
      <c r="H18" s="23"/>
    </row>
    <row r="19" spans="1:8" ht="1.5" customHeight="1" x14ac:dyDescent="0.3">
      <c r="A19" s="10"/>
      <c r="B19" s="10"/>
      <c r="C19" s="10"/>
      <c r="D19" s="10"/>
      <c r="E19" s="10"/>
      <c r="F19" s="10"/>
      <c r="G19" s="10"/>
      <c r="H19" s="10"/>
    </row>
    <row r="20" spans="1:8" ht="27.75" customHeight="1" x14ac:dyDescent="0.25">
      <c r="A20" s="24" t="s">
        <v>25</v>
      </c>
      <c r="B20" s="24"/>
      <c r="C20" s="24"/>
      <c r="D20" s="24"/>
      <c r="E20" s="24"/>
      <c r="F20" s="24"/>
      <c r="G20" s="24"/>
      <c r="H20" s="24"/>
    </row>
    <row r="21" spans="1:8" ht="15" hidden="1" customHeight="1" x14ac:dyDescent="0.25">
      <c r="A21" s="24"/>
      <c r="B21" s="24"/>
      <c r="C21" s="24"/>
      <c r="D21" s="24"/>
      <c r="E21" s="24"/>
      <c r="F21" s="24"/>
      <c r="G21" s="24"/>
      <c r="H21" s="24"/>
    </row>
    <row r="22" spans="1:8" ht="6" customHeight="1" x14ac:dyDescent="0.25"/>
    <row r="23" spans="1:8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9</v>
      </c>
      <c r="G23" s="19" t="s">
        <v>10</v>
      </c>
      <c r="H23" s="19" t="s">
        <v>11</v>
      </c>
    </row>
    <row r="24" spans="1:8" s="4" customFormat="1" ht="46.5" customHeight="1" x14ac:dyDescent="0.25">
      <c r="A24" s="14">
        <v>1</v>
      </c>
      <c r="B24" s="15" t="s">
        <v>20</v>
      </c>
      <c r="C24" s="14"/>
      <c r="D24" s="14"/>
      <c r="E24" s="16"/>
      <c r="F24" s="16"/>
      <c r="G24" s="17"/>
      <c r="H24" s="17"/>
    </row>
    <row r="25" spans="1:8" s="4" customFormat="1" ht="18" customHeight="1" x14ac:dyDescent="0.25">
      <c r="A25" s="14"/>
      <c r="B25" s="15" t="s">
        <v>18</v>
      </c>
      <c r="C25" s="14">
        <v>500</v>
      </c>
      <c r="D25" s="14" t="s">
        <v>4</v>
      </c>
      <c r="E25" s="16">
        <v>210</v>
      </c>
      <c r="F25" s="16">
        <v>80</v>
      </c>
      <c r="G25" s="17">
        <f t="shared" ref="G25:G29" si="0">E25*C25</f>
        <v>105000</v>
      </c>
      <c r="H25" s="17">
        <f t="shared" ref="H25:H29" si="1">F25*C25</f>
        <v>40000</v>
      </c>
    </row>
    <row r="26" spans="1:8" s="4" customFormat="1" ht="15.75" x14ac:dyDescent="0.25">
      <c r="A26" s="14"/>
      <c r="B26" s="15" t="s">
        <v>19</v>
      </c>
      <c r="C26" s="14">
        <v>400</v>
      </c>
      <c r="D26" s="14" t="s">
        <v>4</v>
      </c>
      <c r="E26" s="16">
        <v>165</v>
      </c>
      <c r="F26" s="16">
        <v>80</v>
      </c>
      <c r="G26" s="17">
        <f t="shared" si="0"/>
        <v>66000</v>
      </c>
      <c r="H26" s="17">
        <f t="shared" si="1"/>
        <v>32000</v>
      </c>
    </row>
    <row r="27" spans="1:8" s="4" customFormat="1" ht="28.5" x14ac:dyDescent="0.25">
      <c r="A27" s="14">
        <v>2</v>
      </c>
      <c r="B27" s="15" t="s">
        <v>15</v>
      </c>
      <c r="C27" s="14">
        <v>50</v>
      </c>
      <c r="D27" s="14" t="s">
        <v>7</v>
      </c>
      <c r="E27" s="16">
        <v>900</v>
      </c>
      <c r="F27" s="16">
        <v>200</v>
      </c>
      <c r="G27" s="17">
        <f t="shared" si="0"/>
        <v>45000</v>
      </c>
      <c r="H27" s="17">
        <f t="shared" si="1"/>
        <v>10000</v>
      </c>
    </row>
    <row r="28" spans="1:8" s="4" customFormat="1" ht="15.75" x14ac:dyDescent="0.25">
      <c r="A28" s="14">
        <v>3</v>
      </c>
      <c r="B28" s="15" t="s">
        <v>16</v>
      </c>
      <c r="C28" s="14">
        <v>2</v>
      </c>
      <c r="D28" s="14" t="s">
        <v>7</v>
      </c>
      <c r="E28" s="16">
        <v>1000</v>
      </c>
      <c r="F28" s="16">
        <v>500</v>
      </c>
      <c r="G28" s="17">
        <f t="shared" si="0"/>
        <v>2000</v>
      </c>
      <c r="H28" s="17">
        <f t="shared" si="1"/>
        <v>1000</v>
      </c>
    </row>
    <row r="29" spans="1:8" s="4" customFormat="1" ht="42.75" x14ac:dyDescent="0.25">
      <c r="A29" s="14">
        <v>4</v>
      </c>
      <c r="B29" s="15" t="s">
        <v>17</v>
      </c>
      <c r="C29" s="14">
        <v>1</v>
      </c>
      <c r="D29" s="14" t="s">
        <v>21</v>
      </c>
      <c r="E29" s="16">
        <v>190000</v>
      </c>
      <c r="F29" s="16">
        <v>10000</v>
      </c>
      <c r="G29" s="17">
        <f t="shared" si="0"/>
        <v>190000</v>
      </c>
      <c r="H29" s="17">
        <f t="shared" si="1"/>
        <v>10000</v>
      </c>
    </row>
    <row r="30" spans="1:8" s="4" customFormat="1" ht="24.75" customHeight="1" x14ac:dyDescent="0.25">
      <c r="A30" s="14">
        <v>5</v>
      </c>
      <c r="B30" s="15" t="s">
        <v>24</v>
      </c>
      <c r="C30" s="14">
        <v>1</v>
      </c>
      <c r="D30" s="14" t="s">
        <v>21</v>
      </c>
      <c r="E30" s="16">
        <v>15000</v>
      </c>
      <c r="F30" s="16">
        <v>2000</v>
      </c>
      <c r="G30" s="17">
        <f t="shared" ref="G30" si="2">E30*C30</f>
        <v>15000</v>
      </c>
      <c r="H30" s="17">
        <f t="shared" ref="H30" si="3">F30*C30</f>
        <v>2000</v>
      </c>
    </row>
    <row r="31" spans="1:8" s="8" customFormat="1" x14ac:dyDescent="0.25">
      <c r="A31" s="26" t="s">
        <v>12</v>
      </c>
      <c r="B31" s="26"/>
      <c r="C31" s="26"/>
      <c r="D31" s="26"/>
      <c r="E31" s="26"/>
      <c r="F31" s="26"/>
      <c r="G31" s="11">
        <f>SUM(G25:G30)</f>
        <v>423000</v>
      </c>
      <c r="H31" s="11">
        <f>SUM(H25:H30)</f>
        <v>95000</v>
      </c>
    </row>
    <row r="32" spans="1:8" s="8" customFormat="1" x14ac:dyDescent="0.25">
      <c r="A32" s="26" t="s">
        <v>27</v>
      </c>
      <c r="B32" s="26"/>
      <c r="C32" s="26"/>
      <c r="D32" s="26"/>
      <c r="E32" s="26"/>
      <c r="F32" s="26"/>
      <c r="G32" s="11">
        <v>0</v>
      </c>
      <c r="H32" s="11">
        <f>H31*15%</f>
        <v>14250</v>
      </c>
    </row>
    <row r="33" spans="1:8" s="8" customFormat="1" x14ac:dyDescent="0.25">
      <c r="A33" s="26" t="s">
        <v>14</v>
      </c>
      <c r="B33" s="26"/>
      <c r="C33" s="26"/>
      <c r="D33" s="26"/>
      <c r="E33" s="26"/>
      <c r="F33" s="26"/>
      <c r="G33" s="11">
        <f>G32+G31</f>
        <v>423000</v>
      </c>
      <c r="H33" s="11">
        <f>H32+H31</f>
        <v>109250</v>
      </c>
    </row>
    <row r="34" spans="1:8" s="8" customFormat="1" ht="17.25" customHeight="1" thickBot="1" x14ac:dyDescent="0.3">
      <c r="A34" s="12"/>
      <c r="B34" s="26"/>
      <c r="C34" s="26"/>
      <c r="D34" s="26"/>
      <c r="E34" s="26"/>
      <c r="F34" s="26"/>
      <c r="G34" s="27">
        <f>G33+H33</f>
        <v>532250</v>
      </c>
      <c r="H34" s="27"/>
    </row>
    <row r="35" spans="1:8" ht="15.75" thickTop="1" x14ac:dyDescent="0.25">
      <c r="A35" s="13"/>
      <c r="B35" s="1"/>
      <c r="C35" s="1"/>
      <c r="D35" s="1"/>
      <c r="E35" s="1"/>
      <c r="F35" s="1"/>
      <c r="G35" s="1"/>
    </row>
    <row r="36" spans="1:8" ht="6.75" customHeight="1" x14ac:dyDescent="0.25">
      <c r="A36" s="1"/>
      <c r="B36" s="1"/>
      <c r="C36" s="1"/>
      <c r="D36" s="1"/>
      <c r="E36" s="1"/>
      <c r="F36" s="1"/>
      <c r="G36" s="1"/>
    </row>
    <row r="37" spans="1:8" ht="18.75" x14ac:dyDescent="0.25">
      <c r="A37" s="9" t="s">
        <v>5</v>
      </c>
      <c r="B37" s="2"/>
      <c r="C37" s="2"/>
      <c r="D37" s="2"/>
      <c r="E37" s="2"/>
      <c r="F37" s="2"/>
      <c r="G37" s="31" t="s">
        <v>41</v>
      </c>
      <c r="H37" s="30">
        <v>423000</v>
      </c>
    </row>
    <row r="38" spans="1:8" x14ac:dyDescent="0.25">
      <c r="G38" s="32">
        <v>5.5E-2</v>
      </c>
      <c r="H38" s="30">
        <f>H37*5.5%</f>
        <v>23265</v>
      </c>
    </row>
    <row r="39" spans="1:8" ht="15" customHeight="1" x14ac:dyDescent="0.25">
      <c r="H39" s="30">
        <f>H37-H38</f>
        <v>399735</v>
      </c>
    </row>
    <row r="41" spans="1:8" x14ac:dyDescent="0.25">
      <c r="G41" t="s">
        <v>42</v>
      </c>
      <c r="H41">
        <v>109250</v>
      </c>
    </row>
    <row r="42" spans="1:8" x14ac:dyDescent="0.25">
      <c r="G42" s="33">
        <v>0.08</v>
      </c>
      <c r="H42">
        <f>H41*8%</f>
        <v>8740</v>
      </c>
    </row>
    <row r="43" spans="1:8" x14ac:dyDescent="0.25">
      <c r="G43" t="s">
        <v>43</v>
      </c>
      <c r="H43" s="34">
        <f>H32*20%</f>
        <v>2850</v>
      </c>
    </row>
    <row r="44" spans="1:8" x14ac:dyDescent="0.25">
      <c r="H44" s="34">
        <f>H41-H42-H43</f>
        <v>97660</v>
      </c>
    </row>
  </sheetData>
  <mergeCells count="9">
    <mergeCell ref="A32:F32"/>
    <mergeCell ref="A33:F33"/>
    <mergeCell ref="B34:F34"/>
    <mergeCell ref="G34:H34"/>
    <mergeCell ref="G15:H15"/>
    <mergeCell ref="A18:H18"/>
    <mergeCell ref="A20:H21"/>
    <mergeCell ref="G16:H16"/>
    <mergeCell ref="A31:F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AA8-BD1E-48A8-96F9-BE1B35E6A92A}">
  <dimension ref="A7:F36"/>
  <sheetViews>
    <sheetView topLeftCell="A16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1.5703125" customWidth="1"/>
    <col min="3" max="3" width="8.140625" customWidth="1"/>
    <col min="4" max="4" width="5.1406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28</v>
      </c>
    </row>
    <row r="15" spans="1:6" s="6" customFormat="1" ht="15.75" x14ac:dyDescent="0.25">
      <c r="A15" s="6" t="s">
        <v>22</v>
      </c>
      <c r="B15" s="7"/>
      <c r="C15" s="7"/>
      <c r="E15" s="22" t="s">
        <v>13</v>
      </c>
      <c r="F15" s="22"/>
    </row>
    <row r="16" spans="1:6" s="6" customFormat="1" ht="15.75" x14ac:dyDescent="0.25">
      <c r="A16" s="6" t="s">
        <v>23</v>
      </c>
      <c r="B16" s="7"/>
      <c r="C16" s="7"/>
      <c r="E16" s="25" t="s">
        <v>26</v>
      </c>
      <c r="F16" s="25"/>
    </row>
    <row r="17" spans="1:6" s="6" customFormat="1" ht="15.75" x14ac:dyDescent="0.25">
      <c r="B17" s="7"/>
      <c r="C17" s="7"/>
    </row>
    <row r="18" spans="1:6" ht="15.75" x14ac:dyDescent="0.25">
      <c r="A18" s="23" t="s">
        <v>6</v>
      </c>
      <c r="B18" s="23"/>
      <c r="C18" s="23"/>
      <c r="D18" s="23"/>
      <c r="E18" s="23"/>
      <c r="F18" s="23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24" t="s">
        <v>25</v>
      </c>
      <c r="B20" s="24"/>
      <c r="C20" s="24"/>
      <c r="D20" s="24"/>
      <c r="E20" s="24"/>
      <c r="F20" s="24"/>
    </row>
    <row r="21" spans="1:6" ht="15" hidden="1" customHeight="1" x14ac:dyDescent="0.25">
      <c r="A21" s="24"/>
      <c r="B21" s="24"/>
      <c r="C21" s="24"/>
      <c r="D21" s="24"/>
      <c r="E21" s="24"/>
      <c r="F21" s="24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10</v>
      </c>
    </row>
    <row r="24" spans="1:6" s="4" customFormat="1" ht="54" customHeight="1" x14ac:dyDescent="0.25">
      <c r="A24" s="14">
        <v>1</v>
      </c>
      <c r="B24" s="15" t="s">
        <v>29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18</v>
      </c>
      <c r="C25" s="14">
        <v>500</v>
      </c>
      <c r="D25" s="14" t="s">
        <v>4</v>
      </c>
      <c r="E25" s="16">
        <v>210</v>
      </c>
      <c r="F25" s="17">
        <f>E25*C25</f>
        <v>105000</v>
      </c>
    </row>
    <row r="26" spans="1:6" s="4" customFormat="1" ht="22.5" customHeight="1" x14ac:dyDescent="0.25">
      <c r="A26" s="14"/>
      <c r="B26" s="15" t="s">
        <v>19</v>
      </c>
      <c r="C26" s="14">
        <v>400</v>
      </c>
      <c r="D26" s="14" t="s">
        <v>4</v>
      </c>
      <c r="E26" s="16">
        <v>165</v>
      </c>
      <c r="F26" s="17">
        <f t="shared" ref="F26:F30" si="0">E26*C26</f>
        <v>66000</v>
      </c>
    </row>
    <row r="27" spans="1:6" s="4" customFormat="1" ht="37.5" customHeight="1" x14ac:dyDescent="0.25">
      <c r="A27" s="14">
        <v>2</v>
      </c>
      <c r="B27" s="15" t="s">
        <v>30</v>
      </c>
      <c r="C27" s="14">
        <v>50</v>
      </c>
      <c r="D27" s="14" t="s">
        <v>7</v>
      </c>
      <c r="E27" s="16">
        <v>900</v>
      </c>
      <c r="F27" s="17">
        <f t="shared" si="0"/>
        <v>45000</v>
      </c>
    </row>
    <row r="28" spans="1:6" s="4" customFormat="1" ht="23.25" customHeight="1" x14ac:dyDescent="0.25">
      <c r="A28" s="14">
        <v>3</v>
      </c>
      <c r="B28" s="15" t="s">
        <v>31</v>
      </c>
      <c r="C28" s="14">
        <v>2</v>
      </c>
      <c r="D28" s="14" t="s">
        <v>7</v>
      </c>
      <c r="E28" s="16">
        <v>1000</v>
      </c>
      <c r="F28" s="17">
        <f t="shared" si="0"/>
        <v>2000</v>
      </c>
    </row>
    <row r="29" spans="1:6" s="4" customFormat="1" ht="48" customHeight="1" x14ac:dyDescent="0.25">
      <c r="A29" s="14">
        <v>4</v>
      </c>
      <c r="B29" s="15" t="s">
        <v>32</v>
      </c>
      <c r="C29" s="14">
        <v>1</v>
      </c>
      <c r="D29" s="14" t="s">
        <v>21</v>
      </c>
      <c r="E29" s="16">
        <v>190000</v>
      </c>
      <c r="F29" s="17">
        <f t="shared" si="0"/>
        <v>190000</v>
      </c>
    </row>
    <row r="30" spans="1:6" s="4" customFormat="1" ht="32.25" customHeight="1" x14ac:dyDescent="0.25">
      <c r="A30" s="14">
        <v>5</v>
      </c>
      <c r="B30" s="15" t="s">
        <v>24</v>
      </c>
      <c r="C30" s="14">
        <v>1</v>
      </c>
      <c r="D30" s="14" t="s">
        <v>21</v>
      </c>
      <c r="E30" s="16">
        <v>15000</v>
      </c>
      <c r="F30" s="17">
        <f t="shared" si="0"/>
        <v>15000</v>
      </c>
    </row>
    <row r="31" spans="1:6" s="8" customFormat="1" ht="24.75" customHeight="1" x14ac:dyDescent="0.25">
      <c r="A31" s="28" t="s">
        <v>12</v>
      </c>
      <c r="B31" s="28"/>
      <c r="C31" s="28"/>
      <c r="D31" s="28"/>
      <c r="E31" s="29"/>
      <c r="F31" s="11">
        <f>SUM(F25:F30)</f>
        <v>423000</v>
      </c>
    </row>
    <row r="32" spans="1:6" x14ac:dyDescent="0.25">
      <c r="A32" s="13"/>
      <c r="B32" s="1"/>
      <c r="C32" s="1"/>
      <c r="D32" s="1"/>
      <c r="E32" s="1"/>
    </row>
    <row r="33" spans="1:5" ht="6.75" customHeight="1" x14ac:dyDescent="0.25">
      <c r="A33" s="1"/>
      <c r="B33" s="1"/>
      <c r="C33" s="1"/>
      <c r="D33" s="1"/>
      <c r="E33" s="1"/>
    </row>
    <row r="34" spans="1:5" ht="18.75" x14ac:dyDescent="0.25">
      <c r="A34" s="9" t="s">
        <v>5</v>
      </c>
      <c r="B34" s="2"/>
      <c r="C34" s="2"/>
      <c r="D34" s="2"/>
      <c r="E34" s="2"/>
    </row>
    <row r="36" spans="1:5" ht="15" customHeight="1" x14ac:dyDescent="0.25"/>
  </sheetData>
  <mergeCells count="5">
    <mergeCell ref="A31:E31"/>
    <mergeCell ref="E15:F15"/>
    <mergeCell ref="E16:F16"/>
    <mergeCell ref="A18:F18"/>
    <mergeCell ref="A20:F2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F16-A6E0-430F-B8A2-E58F96E0B3E8}">
  <dimension ref="A7:F38"/>
  <sheetViews>
    <sheetView topLeftCell="A16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4.28515625" customWidth="1"/>
    <col min="3" max="3" width="8.140625" customWidth="1"/>
    <col min="4" max="4" width="7.425781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28</v>
      </c>
    </row>
    <row r="15" spans="1:6" s="6" customFormat="1" ht="15.75" x14ac:dyDescent="0.25">
      <c r="A15" s="6" t="s">
        <v>22</v>
      </c>
      <c r="B15" s="7"/>
      <c r="C15" s="7"/>
      <c r="E15" s="22" t="s">
        <v>13</v>
      </c>
      <c r="F15" s="22"/>
    </row>
    <row r="16" spans="1:6" s="6" customFormat="1" ht="15.75" x14ac:dyDescent="0.25">
      <c r="A16" s="6" t="s">
        <v>23</v>
      </c>
      <c r="B16" s="7"/>
      <c r="C16" s="7"/>
      <c r="E16" s="25" t="s">
        <v>38</v>
      </c>
      <c r="F16" s="25"/>
    </row>
    <row r="17" spans="1:6" s="6" customFormat="1" ht="15.75" x14ac:dyDescent="0.25">
      <c r="B17" s="7"/>
      <c r="C17" s="7"/>
    </row>
    <row r="18" spans="1:6" ht="15.75" x14ac:dyDescent="0.25">
      <c r="A18" s="23" t="s">
        <v>6</v>
      </c>
      <c r="B18" s="23"/>
      <c r="C18" s="23"/>
      <c r="D18" s="23"/>
      <c r="E18" s="23"/>
      <c r="F18" s="23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24" t="s">
        <v>25</v>
      </c>
      <c r="B20" s="24"/>
      <c r="C20" s="24"/>
      <c r="D20" s="24"/>
      <c r="E20" s="24"/>
      <c r="F20" s="24"/>
    </row>
    <row r="21" spans="1:6" ht="15" hidden="1" customHeight="1" x14ac:dyDescent="0.25">
      <c r="A21" s="24"/>
      <c r="B21" s="24"/>
      <c r="C21" s="24"/>
      <c r="D21" s="24"/>
      <c r="E21" s="24"/>
      <c r="F21" s="24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9</v>
      </c>
      <c r="F23" s="19" t="s">
        <v>11</v>
      </c>
    </row>
    <row r="24" spans="1:6" s="4" customFormat="1" ht="54" customHeight="1" x14ac:dyDescent="0.25">
      <c r="A24" s="14">
        <v>1</v>
      </c>
      <c r="B24" s="15" t="s">
        <v>33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18</v>
      </c>
      <c r="C25" s="14">
        <v>500</v>
      </c>
      <c r="D25" s="14" t="s">
        <v>4</v>
      </c>
      <c r="E25" s="16">
        <v>80</v>
      </c>
      <c r="F25" s="17">
        <f>E25*C25</f>
        <v>40000</v>
      </c>
    </row>
    <row r="26" spans="1:6" s="4" customFormat="1" ht="22.5" customHeight="1" x14ac:dyDescent="0.25">
      <c r="A26" s="14"/>
      <c r="B26" s="15" t="s">
        <v>19</v>
      </c>
      <c r="C26" s="14">
        <v>400</v>
      </c>
      <c r="D26" s="14" t="s">
        <v>4</v>
      </c>
      <c r="E26" s="16">
        <v>80</v>
      </c>
      <c r="F26" s="17">
        <f t="shared" ref="F26:F30" si="0">E26*C26</f>
        <v>32000</v>
      </c>
    </row>
    <row r="27" spans="1:6" s="4" customFormat="1" ht="37.5" customHeight="1" x14ac:dyDescent="0.25">
      <c r="A27" s="14">
        <v>2</v>
      </c>
      <c r="B27" s="15" t="s">
        <v>34</v>
      </c>
      <c r="C27" s="14">
        <v>50</v>
      </c>
      <c r="D27" s="14" t="s">
        <v>7</v>
      </c>
      <c r="E27" s="16">
        <v>200</v>
      </c>
      <c r="F27" s="17">
        <f t="shared" si="0"/>
        <v>10000</v>
      </c>
    </row>
    <row r="28" spans="1:6" s="4" customFormat="1" ht="23.25" customHeight="1" x14ac:dyDescent="0.25">
      <c r="A28" s="14">
        <v>3</v>
      </c>
      <c r="B28" s="15" t="s">
        <v>35</v>
      </c>
      <c r="C28" s="14">
        <v>2</v>
      </c>
      <c r="D28" s="14" t="s">
        <v>7</v>
      </c>
      <c r="E28" s="16">
        <v>500</v>
      </c>
      <c r="F28" s="17">
        <f t="shared" si="0"/>
        <v>1000</v>
      </c>
    </row>
    <row r="29" spans="1:6" s="4" customFormat="1" ht="48" customHeight="1" x14ac:dyDescent="0.25">
      <c r="A29" s="14">
        <v>4</v>
      </c>
      <c r="B29" s="15" t="s">
        <v>36</v>
      </c>
      <c r="C29" s="14">
        <v>1</v>
      </c>
      <c r="D29" s="14" t="s">
        <v>21</v>
      </c>
      <c r="E29" s="16">
        <v>10000</v>
      </c>
      <c r="F29" s="17">
        <f t="shared" si="0"/>
        <v>10000</v>
      </c>
    </row>
    <row r="30" spans="1:6" s="4" customFormat="1" ht="32.25" customHeight="1" x14ac:dyDescent="0.25">
      <c r="A30" s="14">
        <v>5</v>
      </c>
      <c r="B30" s="15" t="s">
        <v>37</v>
      </c>
      <c r="C30" s="14">
        <v>1</v>
      </c>
      <c r="D30" s="14" t="s">
        <v>21</v>
      </c>
      <c r="E30" s="16">
        <v>2000</v>
      </c>
      <c r="F30" s="17">
        <f t="shared" si="0"/>
        <v>2000</v>
      </c>
    </row>
    <row r="31" spans="1:6" s="8" customFormat="1" x14ac:dyDescent="0.25">
      <c r="A31" s="26" t="s">
        <v>12</v>
      </c>
      <c r="B31" s="26"/>
      <c r="C31" s="26"/>
      <c r="D31" s="26"/>
      <c r="E31" s="26"/>
      <c r="F31" s="11">
        <f>SUM(F25:F30)</f>
        <v>95000</v>
      </c>
    </row>
    <row r="32" spans="1:6" s="8" customFormat="1" x14ac:dyDescent="0.25">
      <c r="A32" s="26" t="s">
        <v>39</v>
      </c>
      <c r="B32" s="26"/>
      <c r="C32" s="26"/>
      <c r="D32" s="26"/>
      <c r="E32" s="26"/>
      <c r="F32" s="11">
        <f>F31*15%</f>
        <v>14250</v>
      </c>
    </row>
    <row r="33" spans="1:6" s="8" customFormat="1" ht="15.75" thickBot="1" x14ac:dyDescent="0.3">
      <c r="A33" s="26" t="s">
        <v>40</v>
      </c>
      <c r="B33" s="26"/>
      <c r="C33" s="26"/>
      <c r="D33" s="26"/>
      <c r="E33" s="26"/>
      <c r="F33" s="21">
        <f>F32+F31</f>
        <v>109250</v>
      </c>
    </row>
    <row r="34" spans="1:6" ht="15.75" thickTop="1" x14ac:dyDescent="0.25">
      <c r="A34" s="13"/>
      <c r="B34" s="1"/>
      <c r="C34" s="1"/>
      <c r="D34" s="1"/>
      <c r="E34" s="1"/>
    </row>
    <row r="35" spans="1:6" ht="6.75" customHeight="1" x14ac:dyDescent="0.25">
      <c r="A35" s="1"/>
      <c r="B35" s="1"/>
      <c r="C35" s="1"/>
      <c r="D35" s="1"/>
      <c r="E35" s="1"/>
    </row>
    <row r="36" spans="1:6" ht="18.75" x14ac:dyDescent="0.25">
      <c r="A36" s="9" t="s">
        <v>5</v>
      </c>
      <c r="B36" s="2"/>
      <c r="C36" s="2"/>
      <c r="D36" s="2"/>
      <c r="E36" s="2"/>
    </row>
    <row r="38" spans="1:6" ht="15" customHeight="1" x14ac:dyDescent="0.25"/>
  </sheetData>
  <mergeCells count="7">
    <mergeCell ref="A32:E32"/>
    <mergeCell ref="A33:E33"/>
    <mergeCell ref="E15:F15"/>
    <mergeCell ref="E16:F16"/>
    <mergeCell ref="A18:F18"/>
    <mergeCell ref="A20:F21"/>
    <mergeCell ref="A31:E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Combined</vt:lpstr>
      <vt:lpstr>Material</vt:lpstr>
      <vt:lpstr>Labour</vt:lpstr>
      <vt:lpstr>Combined!Print_Area</vt:lpstr>
      <vt:lpstr>Labour!Print_Area</vt:lpstr>
      <vt:lpstr>Material!Print_Area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2024-08-05T12:59:20Z</cp:lastPrinted>
  <dcterms:created xsi:type="dcterms:W3CDTF">2016-01-20T08:33:14Z</dcterms:created>
  <dcterms:modified xsi:type="dcterms:W3CDTF">2024-08-05T12:59:54Z</dcterms:modified>
</cp:coreProperties>
</file>