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24226"/>
  <xr:revisionPtr revIDLastSave="0" documentId="13_ncr:1_{FF8B3FDB-9A28-427D-A652-FB159AD0F5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externalReferences>
    <externalReference r:id="rId2"/>
  </externalReferences>
  <definedNames>
    <definedName name="_xlnm.Print_Area" localSheetId="0">Fire!$A$1:$F$63</definedName>
    <definedName name="_xlnm.Print_Titles" localSheetId="0">Fire!$22:$25</definedName>
  </definedNames>
  <calcPr calcId="181029"/>
</workbook>
</file>

<file path=xl/calcChain.xml><?xml version="1.0" encoding="utf-8"?>
<calcChain xmlns="http://schemas.openxmlformats.org/spreadsheetml/2006/main">
  <c r="F59" i="2" l="1"/>
  <c r="F61" i="2" s="1"/>
  <c r="F60" i="2"/>
  <c r="F54" i="2"/>
  <c r="F53" i="2" l="1"/>
  <c r="F52" i="2"/>
  <c r="F51" i="2"/>
  <c r="F50" i="2"/>
  <c r="F49" i="2"/>
  <c r="F48" i="2"/>
  <c r="F47" i="2"/>
  <c r="F46" i="2"/>
  <c r="F44" i="2"/>
  <c r="F43" i="2"/>
  <c r="F42" i="2"/>
  <c r="F33" i="2"/>
  <c r="F30" i="2"/>
  <c r="F31" i="2"/>
  <c r="F39" i="2"/>
  <c r="F40" i="2"/>
  <c r="F45" i="2"/>
  <c r="F38" i="2"/>
  <c r="F37" i="2"/>
  <c r="F34" i="2"/>
  <c r="F35" i="2"/>
  <c r="F36" i="2"/>
  <c r="F32" i="2"/>
  <c r="F41" i="2"/>
  <c r="F29" i="2"/>
  <c r="F28" i="2"/>
  <c r="F26" i="2"/>
  <c r="F27" i="2"/>
  <c r="F55" i="2" l="1"/>
  <c r="F56" i="2" l="1"/>
  <c r="F57" i="2" s="1"/>
  <c r="I54" i="2" l="1"/>
  <c r="K55" i="2" s="1"/>
</calcChain>
</file>

<file path=xl/sharedStrings.xml><?xml version="1.0" encoding="utf-8"?>
<sst xmlns="http://schemas.openxmlformats.org/spreadsheetml/2006/main" count="81" uniqueCount="58">
  <si>
    <t>S. #</t>
  </si>
  <si>
    <t>Description</t>
  </si>
  <si>
    <t>Unit</t>
  </si>
  <si>
    <t>Qty</t>
  </si>
  <si>
    <t xml:space="preserve">Grand Total Amount </t>
  </si>
  <si>
    <t>Total Amount Rs</t>
  </si>
  <si>
    <t>Attn: Mr. Moin</t>
  </si>
  <si>
    <t>For PIONEER SERVICES</t>
  </si>
  <si>
    <t>Labour Rate</t>
  </si>
  <si>
    <t>Labour Amount</t>
  </si>
  <si>
    <t>Nos</t>
  </si>
  <si>
    <t>RFT</t>
  </si>
  <si>
    <t>Mr. Hussain Bharmal</t>
  </si>
  <si>
    <t>Job</t>
  </si>
  <si>
    <t>Dismantle inlet outlet connection of out of service fiber tank and removed.</t>
  </si>
  <si>
    <t>Rft</t>
  </si>
  <si>
    <t>NO</t>
  </si>
  <si>
    <t>Removal of pressure pump, serviced cleaned, washed and refixed.</t>
  </si>
  <si>
    <t>Removed and descaled check valve for plumbing system.</t>
  </si>
  <si>
    <t>No</t>
  </si>
  <si>
    <t>Pool cleaning, filter cleaning and maintiang of chlorine and pool maintained and motitoring of water level.</t>
  </si>
  <si>
    <t>Leak checked of swimming pool and found inlet line is leaking cut and sealed skimmer used as inlet by pass line arranged and fixed in plant room.</t>
  </si>
  <si>
    <t>Pool maintaining with related chemicals and duty performed morning / evening.</t>
  </si>
  <si>
    <t>Cleaning and flushing of jacuzi system with chlorine and related material etc</t>
  </si>
  <si>
    <t>Installation of wash basin with hot and cold basin maxir with bottle trap for sayidna sahab bathroom.</t>
  </si>
  <si>
    <t>Installation of thermostatic maxir for sayidna sahab bathroom.</t>
  </si>
  <si>
    <t>Installation of hand shower with related fittings gasket etc complete in all respect</t>
  </si>
  <si>
    <t>Removal of old head shower and installed new head Shower with related fittings.</t>
  </si>
  <si>
    <t>Removal of concealed stop cock.</t>
  </si>
  <si>
    <t>Stand by duty performed and plumbing work carried out.</t>
  </si>
  <si>
    <t>SST 15%</t>
  </si>
  <si>
    <t>BILL</t>
  </si>
  <si>
    <t xml:space="preserve">M/S Dawat-e-Hadiyah, </t>
  </si>
  <si>
    <t>NTN # 4312149-7</t>
  </si>
  <si>
    <t>Burhani Mahal, McIver Rd, Karachi</t>
  </si>
  <si>
    <t>Attn: Mr. Hussain Bharmal</t>
  </si>
  <si>
    <t>Invoice # 018</t>
  </si>
  <si>
    <t>Installation of CP rod 4 ft with bush and other fittings for Sayidna sahib hose.</t>
  </si>
  <si>
    <t>Installation hot water circulating pump with related fittings such as union barrel nipple adaptor gasket etc complete in all respect.</t>
  </si>
  <si>
    <t>Installation thermostat for hot water circulating system / pump inluding flushing of system.</t>
  </si>
  <si>
    <t>Installation PPRC Pipe 25mm dia for hot water circulating pump.</t>
  </si>
  <si>
    <t>Installation PPRC Pipe 20mm dia for hot water circulating pump.</t>
  </si>
  <si>
    <t>Installation 3/4 non return valve with male female adaptor for hot water circulating system.</t>
  </si>
  <si>
    <t>Installation of gate valve 1/2''</t>
  </si>
  <si>
    <t>Installation bath shower and shower rod and related fittings.</t>
  </si>
  <si>
    <t>Installation Concealed cock.</t>
  </si>
  <si>
    <t>Installation bib cock.</t>
  </si>
  <si>
    <t>Installation CPVC pipe 1/2'' dia and other relative fitting such as tee bend elbow adaptor etc.</t>
  </si>
  <si>
    <t>Installation check valve 1'' with other relative fitting for hot water geyser.</t>
  </si>
  <si>
    <t>Installation 4'' dia UPVC pipe with fittings and clamp for vent system</t>
  </si>
  <si>
    <t>Installation of Gas regulator.</t>
  </si>
  <si>
    <t>Installation of new fiber glass tank with inlet outlet connection including installation of:
a) UPVC ball valve
b) UPVC Pipe and other related fittings.</t>
  </si>
  <si>
    <t>Installation of electric water geyser with installaton of PPRC pipe and related fittings.</t>
  </si>
  <si>
    <t>22 August 2024</t>
  </si>
  <si>
    <t>Installation of Material for Washroom and Pool Plumbing work for Burhani mehal</t>
  </si>
  <si>
    <t xml:space="preserve"> chq amount </t>
  </si>
  <si>
    <t>SRB 20%</t>
  </si>
  <si>
    <t xml:space="preserve"> Tax 11%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</si>
</sst>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/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5" fontId="3" fillId="0" borderId="0" xfId="1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65" fontId="2" fillId="0" borderId="0" xfId="0" applyNumberFormat="1" applyFont="1"/>
    <xf numFmtId="165" fontId="3" fillId="0" borderId="1" xfId="1" applyNumberFormat="1" applyFont="1" applyBorder="1" applyAlignment="1">
      <alignment vertical="center"/>
    </xf>
    <xf numFmtId="0" fontId="10" fillId="0" borderId="0" xfId="0" applyFont="1"/>
    <xf numFmtId="0" fontId="5" fillId="0" borderId="0" xfId="0" applyFont="1"/>
    <xf numFmtId="166" fontId="0" fillId="0" borderId="0" xfId="0" quotePrefix="1" applyNumberFormat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/>
    <xf numFmtId="165" fontId="3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575670</xdr:colOff>
      <xdr:row>56</xdr:row>
      <xdr:rowOff>295276</xdr:rowOff>
    </xdr:from>
    <xdr:to>
      <xdr:col>12</xdr:col>
      <xdr:colOff>114300</xdr:colOff>
      <xdr:row>59</xdr:row>
      <xdr:rowOff>78767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445" y="17602201"/>
          <a:ext cx="719730" cy="574066"/>
        </a:xfrm>
        <a:prstGeom prst="rect">
          <a:avLst/>
        </a:prstGeom>
      </xdr:spPr>
    </xdr:pic>
    <xdr:clientData/>
  </xdr:twoCellAnchor>
  <xdr:twoCellAnchor>
    <xdr:from>
      <xdr:col>11</xdr:col>
      <xdr:colOff>202607</xdr:colOff>
      <xdr:row>8</xdr:row>
      <xdr:rowOff>152400</xdr:rowOff>
    </xdr:from>
    <xdr:to>
      <xdr:col>19</xdr:col>
      <xdr:colOff>438150</xdr:colOff>
      <xdr:row>12</xdr:row>
      <xdr:rowOff>9525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422932" y="1676400"/>
          <a:ext cx="4959943" cy="657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285750</xdr:colOff>
      <xdr:row>7</xdr:row>
      <xdr:rowOff>66676</xdr:rowOff>
    </xdr:from>
    <xdr:to>
      <xdr:col>11</xdr:col>
      <xdr:colOff>228599</xdr:colOff>
      <xdr:row>12</xdr:row>
      <xdr:rowOff>1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24975" y="1390651"/>
          <a:ext cx="112394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561975</xdr:colOff>
      <xdr:row>0</xdr:row>
      <xdr:rowOff>0</xdr:rowOff>
    </xdr:from>
    <xdr:to>
      <xdr:col>16</xdr:col>
      <xdr:colOff>342900</xdr:colOff>
      <xdr:row>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525"/>
          <a:ext cx="2143125" cy="1000125"/>
        </a:xfrm>
        <a:prstGeom prst="rect">
          <a:avLst/>
        </a:prstGeom>
      </xdr:spPr>
    </xdr:pic>
    <xdr:clientData/>
  </xdr:twoCellAnchor>
  <xdr:twoCellAnchor editAs="oneCell">
    <xdr:from>
      <xdr:col>6</xdr:col>
      <xdr:colOff>492900</xdr:colOff>
      <xdr:row>68</xdr:row>
      <xdr:rowOff>159526</xdr:rowOff>
    </xdr:from>
    <xdr:to>
      <xdr:col>7</xdr:col>
      <xdr:colOff>666750</xdr:colOff>
      <xdr:row>72</xdr:row>
      <xdr:rowOff>136004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1350" y="10694176"/>
          <a:ext cx="831075" cy="7765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Completed%20Projects\Burhani%20Mehal\016%20Bill%20for%20Supply%20work%20-%20Plumbing%20and%20swimming%20pool%20work%20for%20burhani%20mahal.xlsx" TargetMode="External"/><Relationship Id="rId1" Type="http://schemas.openxmlformats.org/officeDocument/2006/relationships/externalLinkPath" Target="016%20Bill%20for%20Supply%20work%20-%20Plumbing%20and%20swimming%20pool%20work%20for%20burhani%20mah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re"/>
    </sheetNames>
    <sheetDataSet>
      <sheetData sheetId="0">
        <row r="47">
          <cell r="F47">
            <v>443700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61"/>
  <sheetViews>
    <sheetView tabSelected="1" view="pageBreakPreview" topLeftCell="A47" zoomScaleNormal="100" zoomScaleSheetLayoutView="100" workbookViewId="0">
      <selection activeCell="H58" sqref="H58"/>
    </sheetView>
  </sheetViews>
  <sheetFormatPr defaultColWidth="8.85546875" defaultRowHeight="15.75" x14ac:dyDescent="0.25"/>
  <cols>
    <col min="1" max="1" width="4" style="5" bestFit="1" customWidth="1"/>
    <col min="2" max="2" width="50.5703125" style="6" customWidth="1"/>
    <col min="3" max="3" width="9" style="5" customWidth="1"/>
    <col min="4" max="4" width="9.28515625" style="5" customWidth="1"/>
    <col min="5" max="5" width="10.28515625" style="7" customWidth="1"/>
    <col min="6" max="6" width="13.42578125" style="8" customWidth="1"/>
    <col min="7" max="7" width="9.85546875" style="6" bestFit="1" customWidth="1"/>
    <col min="8" max="8" width="13" style="6" bestFit="1" customWidth="1"/>
    <col min="9" max="9" width="16.140625" style="6" customWidth="1"/>
    <col min="10" max="16384" width="8.85546875" style="6"/>
  </cols>
  <sheetData>
    <row r="3" spans="1:6" ht="18" customHeight="1" x14ac:dyDescent="0.25"/>
    <row r="4" spans="1:6" ht="18" customHeight="1" x14ac:dyDescent="0.25"/>
    <row r="5" spans="1:6" ht="5.25" customHeight="1" x14ac:dyDescent="0.25"/>
    <row r="8" spans="1:6" s="19" customFormat="1" ht="42.75" customHeight="1" x14ac:dyDescent="0.25">
      <c r="A8"/>
      <c r="B8" s="18"/>
      <c r="C8" s="18"/>
      <c r="F8" s="20" t="s">
        <v>53</v>
      </c>
    </row>
    <row r="9" spans="1:6" s="19" customFormat="1" x14ac:dyDescent="0.25">
      <c r="A9" s="19" t="s">
        <v>32</v>
      </c>
      <c r="B9" s="18"/>
      <c r="C9" s="18"/>
      <c r="E9" s="24" t="s">
        <v>33</v>
      </c>
      <c r="F9" s="24"/>
    </row>
    <row r="10" spans="1:6" s="19" customFormat="1" x14ac:dyDescent="0.25">
      <c r="A10" s="19" t="s">
        <v>34</v>
      </c>
      <c r="B10" s="18"/>
      <c r="C10" s="18"/>
      <c r="E10" s="24" t="s">
        <v>36</v>
      </c>
      <c r="F10" s="24"/>
    </row>
    <row r="11" spans="1:6" s="19" customFormat="1" x14ac:dyDescent="0.25">
      <c r="B11" s="18"/>
      <c r="C11" s="18"/>
      <c r="F11" s="21"/>
    </row>
    <row r="12" spans="1:6" customFormat="1" x14ac:dyDescent="0.25">
      <c r="A12" s="26" t="s">
        <v>35</v>
      </c>
      <c r="B12" s="26"/>
      <c r="C12" s="26"/>
      <c r="D12" s="26"/>
      <c r="E12" s="26"/>
      <c r="F12" s="26"/>
    </row>
    <row r="13" spans="1:6" customFormat="1" ht="1.5" customHeight="1" x14ac:dyDescent="0.3">
      <c r="A13" s="22"/>
      <c r="B13" s="22"/>
      <c r="C13" s="22"/>
      <c r="D13" s="22"/>
      <c r="E13" s="22"/>
      <c r="F13" s="22"/>
    </row>
    <row r="14" spans="1:6" ht="36.75" hidden="1" customHeight="1" x14ac:dyDescent="0.25">
      <c r="A14" s="28" t="s">
        <v>6</v>
      </c>
      <c r="B14" s="28"/>
      <c r="C14" s="28"/>
      <c r="D14" s="28"/>
      <c r="E14" s="28"/>
      <c r="F14" s="28"/>
    </row>
    <row r="15" spans="1:6" ht="9" customHeight="1" x14ac:dyDescent="0.25">
      <c r="A15" s="9"/>
      <c r="B15" s="9"/>
      <c r="C15" s="9"/>
      <c r="D15" s="9"/>
      <c r="E15" s="9"/>
      <c r="F15" s="9"/>
    </row>
    <row r="16" spans="1:6" ht="22.5" customHeight="1" x14ac:dyDescent="0.25">
      <c r="A16" s="30" t="s">
        <v>12</v>
      </c>
      <c r="B16" s="30"/>
      <c r="C16" s="30"/>
      <c r="D16" s="30"/>
      <c r="E16" s="30"/>
      <c r="F16" s="30"/>
    </row>
    <row r="17" spans="1:6" ht="5.45" customHeight="1" x14ac:dyDescent="0.25"/>
    <row r="18" spans="1:6" ht="21" customHeight="1" x14ac:dyDescent="0.25">
      <c r="A18" s="25" t="s">
        <v>31</v>
      </c>
      <c r="B18" s="25"/>
      <c r="C18" s="25"/>
      <c r="D18" s="25"/>
      <c r="E18" s="25"/>
      <c r="F18" s="25"/>
    </row>
    <row r="19" spans="1:6" hidden="1" x14ac:dyDescent="0.25"/>
    <row r="20" spans="1:6" ht="51" customHeight="1" x14ac:dyDescent="0.25">
      <c r="A20" s="25" t="s">
        <v>54</v>
      </c>
      <c r="B20" s="25"/>
      <c r="C20" s="25"/>
      <c r="D20" s="25"/>
      <c r="E20" s="25"/>
      <c r="F20" s="25"/>
    </row>
    <row r="21" spans="1:6" ht="3.75" customHeight="1" x14ac:dyDescent="0.25">
      <c r="A21" s="4"/>
      <c r="B21" s="4"/>
      <c r="C21" s="4"/>
      <c r="D21" s="4"/>
      <c r="E21" s="4"/>
      <c r="F21" s="4"/>
    </row>
    <row r="22" spans="1:6" ht="1.5" customHeight="1" x14ac:dyDescent="0.25">
      <c r="A22" s="30"/>
      <c r="B22" s="30"/>
      <c r="C22" s="30"/>
      <c r="D22" s="30"/>
      <c r="E22" s="30"/>
      <c r="F22" s="30"/>
    </row>
    <row r="23" spans="1:6" ht="4.5" customHeight="1" x14ac:dyDescent="0.25">
      <c r="A23" s="30"/>
      <c r="B23" s="30"/>
      <c r="C23" s="30"/>
      <c r="D23" s="30"/>
      <c r="E23" s="30"/>
      <c r="F23" s="30"/>
    </row>
    <row r="24" spans="1:6" ht="6.75" customHeight="1" x14ac:dyDescent="0.25">
      <c r="A24" s="9"/>
      <c r="B24" s="9"/>
      <c r="C24" s="9"/>
      <c r="D24" s="9"/>
      <c r="E24" s="9"/>
      <c r="F24" s="9"/>
    </row>
    <row r="25" spans="1:6" ht="33" customHeight="1" x14ac:dyDescent="0.25">
      <c r="A25" s="1" t="s">
        <v>0</v>
      </c>
      <c r="B25" s="1" t="s">
        <v>1</v>
      </c>
      <c r="C25" s="1" t="s">
        <v>2</v>
      </c>
      <c r="D25" s="1" t="s">
        <v>3</v>
      </c>
      <c r="E25" s="11" t="s">
        <v>8</v>
      </c>
      <c r="F25" s="12" t="s">
        <v>9</v>
      </c>
    </row>
    <row r="26" spans="1:6" s="10" customFormat="1" ht="51.75" customHeight="1" x14ac:dyDescent="0.25">
      <c r="A26" s="2">
        <v>1</v>
      </c>
      <c r="B26" s="13" t="s">
        <v>20</v>
      </c>
      <c r="C26" s="2" t="s">
        <v>13</v>
      </c>
      <c r="D26" s="2">
        <v>1</v>
      </c>
      <c r="E26" s="3">
        <v>40000</v>
      </c>
      <c r="F26" s="3">
        <f t="shared" ref="F26:F54" si="0">E26*D26</f>
        <v>40000</v>
      </c>
    </row>
    <row r="27" spans="1:6" s="10" customFormat="1" ht="47.25" x14ac:dyDescent="0.25">
      <c r="A27" s="2">
        <v>2</v>
      </c>
      <c r="B27" s="13" t="s">
        <v>21</v>
      </c>
      <c r="C27" s="2" t="s">
        <v>13</v>
      </c>
      <c r="D27" s="2">
        <v>1</v>
      </c>
      <c r="E27" s="3">
        <v>20000</v>
      </c>
      <c r="F27" s="3">
        <f t="shared" si="0"/>
        <v>20000</v>
      </c>
    </row>
    <row r="28" spans="1:6" s="10" customFormat="1" ht="31.5" x14ac:dyDescent="0.25">
      <c r="A28" s="2">
        <v>3</v>
      </c>
      <c r="B28" s="13" t="s">
        <v>22</v>
      </c>
      <c r="C28" s="2" t="s">
        <v>13</v>
      </c>
      <c r="D28" s="2">
        <v>1</v>
      </c>
      <c r="E28" s="3">
        <v>40000</v>
      </c>
      <c r="F28" s="3">
        <f t="shared" si="0"/>
        <v>40000</v>
      </c>
    </row>
    <row r="29" spans="1:6" s="10" customFormat="1" ht="31.5" x14ac:dyDescent="0.25">
      <c r="A29" s="2">
        <v>4</v>
      </c>
      <c r="B29" s="13" t="s">
        <v>23</v>
      </c>
      <c r="C29" s="2" t="s">
        <v>13</v>
      </c>
      <c r="D29" s="2">
        <v>1</v>
      </c>
      <c r="E29" s="3">
        <v>15000</v>
      </c>
      <c r="F29" s="3">
        <f t="shared" si="0"/>
        <v>15000</v>
      </c>
    </row>
    <row r="30" spans="1:6" s="10" customFormat="1" ht="30" customHeight="1" x14ac:dyDescent="0.25">
      <c r="A30" s="2">
        <v>5</v>
      </c>
      <c r="B30" s="13" t="s">
        <v>14</v>
      </c>
      <c r="C30" s="2" t="s">
        <v>13</v>
      </c>
      <c r="D30" s="2">
        <v>1</v>
      </c>
      <c r="E30" s="3">
        <v>10000</v>
      </c>
      <c r="F30" s="3">
        <f t="shared" si="0"/>
        <v>10000</v>
      </c>
    </row>
    <row r="31" spans="1:6" s="10" customFormat="1" ht="63" x14ac:dyDescent="0.25">
      <c r="A31" s="2">
        <v>6</v>
      </c>
      <c r="B31" s="13" t="s">
        <v>51</v>
      </c>
      <c r="C31" s="2" t="s">
        <v>13</v>
      </c>
      <c r="D31" s="2">
        <v>1</v>
      </c>
      <c r="E31" s="3">
        <v>15000</v>
      </c>
      <c r="F31" s="3">
        <f t="shared" si="0"/>
        <v>15000</v>
      </c>
    </row>
    <row r="32" spans="1:6" s="10" customFormat="1" ht="42" customHeight="1" x14ac:dyDescent="0.25">
      <c r="A32" s="2">
        <v>7</v>
      </c>
      <c r="B32" s="13" t="s">
        <v>24</v>
      </c>
      <c r="C32" s="2" t="s">
        <v>10</v>
      </c>
      <c r="D32" s="2">
        <v>2</v>
      </c>
      <c r="E32" s="3">
        <v>10000</v>
      </c>
      <c r="F32" s="3">
        <f t="shared" si="0"/>
        <v>20000</v>
      </c>
    </row>
    <row r="33" spans="1:6" s="10" customFormat="1" ht="35.25" customHeight="1" x14ac:dyDescent="0.25">
      <c r="A33" s="2">
        <v>8</v>
      </c>
      <c r="B33" s="13" t="s">
        <v>25</v>
      </c>
      <c r="C33" s="2" t="s">
        <v>10</v>
      </c>
      <c r="D33" s="2">
        <v>1</v>
      </c>
      <c r="E33" s="3">
        <v>6000</v>
      </c>
      <c r="F33" s="3">
        <f t="shared" si="0"/>
        <v>6000</v>
      </c>
    </row>
    <row r="34" spans="1:6" s="10" customFormat="1" ht="31.5" x14ac:dyDescent="0.25">
      <c r="A34" s="2">
        <v>9</v>
      </c>
      <c r="B34" s="13" t="s">
        <v>26</v>
      </c>
      <c r="C34" s="2" t="s">
        <v>13</v>
      </c>
      <c r="D34" s="2">
        <v>1</v>
      </c>
      <c r="E34" s="3">
        <v>2000</v>
      </c>
      <c r="F34" s="3">
        <f t="shared" si="0"/>
        <v>2000</v>
      </c>
    </row>
    <row r="35" spans="1:6" s="10" customFormat="1" ht="31.5" x14ac:dyDescent="0.25">
      <c r="A35" s="2">
        <v>10</v>
      </c>
      <c r="B35" s="13" t="s">
        <v>37</v>
      </c>
      <c r="C35" s="2" t="s">
        <v>10</v>
      </c>
      <c r="D35" s="2">
        <v>1</v>
      </c>
      <c r="E35" s="3">
        <v>3000</v>
      </c>
      <c r="F35" s="3">
        <f t="shared" si="0"/>
        <v>3000</v>
      </c>
    </row>
    <row r="36" spans="1:6" s="10" customFormat="1" ht="31.5" x14ac:dyDescent="0.25">
      <c r="A36" s="2">
        <v>11</v>
      </c>
      <c r="B36" s="13" t="s">
        <v>27</v>
      </c>
      <c r="C36" s="2" t="s">
        <v>13</v>
      </c>
      <c r="D36" s="2">
        <v>1</v>
      </c>
      <c r="E36" s="3">
        <v>2000</v>
      </c>
      <c r="F36" s="3">
        <f t="shared" si="0"/>
        <v>2000</v>
      </c>
    </row>
    <row r="37" spans="1:6" s="10" customFormat="1" x14ac:dyDescent="0.25">
      <c r="A37" s="2">
        <v>12</v>
      </c>
      <c r="B37" s="13" t="s">
        <v>28</v>
      </c>
      <c r="C37" s="2" t="s">
        <v>10</v>
      </c>
      <c r="D37" s="2">
        <v>1</v>
      </c>
      <c r="E37" s="3">
        <v>1000</v>
      </c>
      <c r="F37" s="3">
        <f t="shared" si="0"/>
        <v>1000</v>
      </c>
    </row>
    <row r="38" spans="1:6" s="10" customFormat="1" ht="47.25" x14ac:dyDescent="0.25">
      <c r="A38" s="2">
        <v>13</v>
      </c>
      <c r="B38" s="13" t="s">
        <v>38</v>
      </c>
      <c r="C38" s="2" t="s">
        <v>10</v>
      </c>
      <c r="D38" s="2">
        <v>1</v>
      </c>
      <c r="E38" s="3">
        <v>10000</v>
      </c>
      <c r="F38" s="3">
        <f t="shared" si="0"/>
        <v>10000</v>
      </c>
    </row>
    <row r="39" spans="1:6" s="10" customFormat="1" ht="31.5" x14ac:dyDescent="0.25">
      <c r="A39" s="2">
        <v>14</v>
      </c>
      <c r="B39" s="13" t="s">
        <v>39</v>
      </c>
      <c r="C39" s="2" t="s">
        <v>10</v>
      </c>
      <c r="D39" s="2">
        <v>1</v>
      </c>
      <c r="E39" s="3">
        <v>8000</v>
      </c>
      <c r="F39" s="3">
        <f t="shared" si="0"/>
        <v>8000</v>
      </c>
    </row>
    <row r="40" spans="1:6" s="10" customFormat="1" ht="31.5" x14ac:dyDescent="0.25">
      <c r="A40" s="2">
        <v>15</v>
      </c>
      <c r="B40" s="13" t="s">
        <v>40</v>
      </c>
      <c r="C40" s="2" t="s">
        <v>15</v>
      </c>
      <c r="D40" s="2">
        <v>13</v>
      </c>
      <c r="E40" s="3">
        <v>300</v>
      </c>
      <c r="F40" s="3">
        <f t="shared" si="0"/>
        <v>3900</v>
      </c>
    </row>
    <row r="41" spans="1:6" s="10" customFormat="1" ht="31.5" x14ac:dyDescent="0.25">
      <c r="A41" s="2">
        <v>16</v>
      </c>
      <c r="B41" s="13" t="s">
        <v>41</v>
      </c>
      <c r="C41" s="2" t="s">
        <v>11</v>
      </c>
      <c r="D41" s="2">
        <v>26</v>
      </c>
      <c r="E41" s="3">
        <v>200</v>
      </c>
      <c r="F41" s="3">
        <f t="shared" si="0"/>
        <v>5200</v>
      </c>
    </row>
    <row r="42" spans="1:6" s="10" customFormat="1" ht="53.25" customHeight="1" x14ac:dyDescent="0.25">
      <c r="A42" s="2">
        <v>17</v>
      </c>
      <c r="B42" s="13" t="s">
        <v>42</v>
      </c>
      <c r="C42" s="2" t="s">
        <v>16</v>
      </c>
      <c r="D42" s="2">
        <v>1</v>
      </c>
      <c r="E42" s="3">
        <v>2000</v>
      </c>
      <c r="F42" s="3">
        <f t="shared" si="0"/>
        <v>2000</v>
      </c>
    </row>
    <row r="43" spans="1:6" s="10" customFormat="1" x14ac:dyDescent="0.25">
      <c r="A43" s="2">
        <v>18</v>
      </c>
      <c r="B43" s="13" t="s">
        <v>43</v>
      </c>
      <c r="C43" s="2" t="s">
        <v>10</v>
      </c>
      <c r="D43" s="2">
        <v>1</v>
      </c>
      <c r="E43" s="3">
        <v>2000</v>
      </c>
      <c r="F43" s="3">
        <f t="shared" si="0"/>
        <v>2000</v>
      </c>
    </row>
    <row r="44" spans="1:6" s="10" customFormat="1" ht="31.5" x14ac:dyDescent="0.25">
      <c r="A44" s="2">
        <v>19</v>
      </c>
      <c r="B44" s="13" t="s">
        <v>17</v>
      </c>
      <c r="C44" s="2" t="s">
        <v>10</v>
      </c>
      <c r="D44" s="2">
        <v>2</v>
      </c>
      <c r="E44" s="3">
        <v>10000</v>
      </c>
      <c r="F44" s="3">
        <f t="shared" si="0"/>
        <v>20000</v>
      </c>
    </row>
    <row r="45" spans="1:6" s="10" customFormat="1" ht="31.5" x14ac:dyDescent="0.25">
      <c r="A45" s="2">
        <v>20</v>
      </c>
      <c r="B45" s="13" t="s">
        <v>18</v>
      </c>
      <c r="C45" s="2" t="s">
        <v>10</v>
      </c>
      <c r="D45" s="2">
        <v>7</v>
      </c>
      <c r="E45" s="3">
        <v>1500</v>
      </c>
      <c r="F45" s="3">
        <f t="shared" si="0"/>
        <v>10500</v>
      </c>
    </row>
    <row r="46" spans="1:6" s="10" customFormat="1" ht="31.5" x14ac:dyDescent="0.25">
      <c r="A46" s="2">
        <v>21</v>
      </c>
      <c r="B46" s="13" t="s">
        <v>44</v>
      </c>
      <c r="C46" s="2" t="s">
        <v>10</v>
      </c>
      <c r="D46" s="2">
        <v>1</v>
      </c>
      <c r="E46" s="3">
        <v>2000</v>
      </c>
      <c r="F46" s="3">
        <f t="shared" si="0"/>
        <v>2000</v>
      </c>
    </row>
    <row r="47" spans="1:6" s="10" customFormat="1" x14ac:dyDescent="0.25">
      <c r="A47" s="2">
        <v>22</v>
      </c>
      <c r="B47" s="13" t="s">
        <v>45</v>
      </c>
      <c r="C47" s="2" t="s">
        <v>10</v>
      </c>
      <c r="D47" s="2">
        <v>3</v>
      </c>
      <c r="E47" s="3">
        <v>1500</v>
      </c>
      <c r="F47" s="3">
        <f t="shared" si="0"/>
        <v>4500</v>
      </c>
    </row>
    <row r="48" spans="1:6" s="10" customFormat="1" x14ac:dyDescent="0.25">
      <c r="A48" s="2">
        <v>23</v>
      </c>
      <c r="B48" s="13" t="s">
        <v>46</v>
      </c>
      <c r="C48" s="2" t="s">
        <v>10</v>
      </c>
      <c r="D48" s="2">
        <v>3</v>
      </c>
      <c r="E48" s="3">
        <v>1500</v>
      </c>
      <c r="F48" s="3">
        <f t="shared" si="0"/>
        <v>4500</v>
      </c>
    </row>
    <row r="49" spans="1:11" s="10" customFormat="1" ht="31.5" x14ac:dyDescent="0.25">
      <c r="A49" s="2">
        <v>24</v>
      </c>
      <c r="B49" s="13" t="s">
        <v>47</v>
      </c>
      <c r="C49" s="2" t="s">
        <v>11</v>
      </c>
      <c r="D49" s="2">
        <v>300</v>
      </c>
      <c r="E49" s="3">
        <v>200</v>
      </c>
      <c r="F49" s="3">
        <f t="shared" si="0"/>
        <v>60000</v>
      </c>
    </row>
    <row r="50" spans="1:11" s="10" customFormat="1" ht="35.25" customHeight="1" x14ac:dyDescent="0.25">
      <c r="A50" s="2">
        <v>25</v>
      </c>
      <c r="B50" s="13" t="s">
        <v>48</v>
      </c>
      <c r="C50" s="2" t="s">
        <v>10</v>
      </c>
      <c r="D50" s="2">
        <v>1</v>
      </c>
      <c r="E50" s="3">
        <v>1500</v>
      </c>
      <c r="F50" s="3">
        <f t="shared" si="0"/>
        <v>1500</v>
      </c>
    </row>
    <row r="51" spans="1:11" s="10" customFormat="1" ht="31.5" x14ac:dyDescent="0.25">
      <c r="A51" s="2">
        <v>26</v>
      </c>
      <c r="B51" s="13" t="s">
        <v>52</v>
      </c>
      <c r="C51" s="2" t="s">
        <v>10</v>
      </c>
      <c r="D51" s="2">
        <v>1</v>
      </c>
      <c r="E51" s="3">
        <v>4000</v>
      </c>
      <c r="F51" s="3">
        <f t="shared" si="0"/>
        <v>4000</v>
      </c>
    </row>
    <row r="52" spans="1:11" s="10" customFormat="1" ht="31.5" x14ac:dyDescent="0.25">
      <c r="A52" s="2">
        <v>27</v>
      </c>
      <c r="B52" s="13" t="s">
        <v>49</v>
      </c>
      <c r="C52" s="2" t="s">
        <v>11</v>
      </c>
      <c r="D52" s="2">
        <v>90</v>
      </c>
      <c r="E52" s="3">
        <v>250</v>
      </c>
      <c r="F52" s="3">
        <f t="shared" si="0"/>
        <v>22500</v>
      </c>
    </row>
    <row r="53" spans="1:11" s="10" customFormat="1" x14ac:dyDescent="0.25">
      <c r="A53" s="2">
        <v>28</v>
      </c>
      <c r="B53" s="13" t="s">
        <v>50</v>
      </c>
      <c r="C53" s="2" t="s">
        <v>19</v>
      </c>
      <c r="D53" s="2">
        <v>1</v>
      </c>
      <c r="E53" s="3">
        <v>2000</v>
      </c>
      <c r="F53" s="3">
        <f t="shared" si="0"/>
        <v>2000</v>
      </c>
    </row>
    <row r="54" spans="1:11" s="10" customFormat="1" ht="43.5" customHeight="1" x14ac:dyDescent="0.25">
      <c r="A54" s="2">
        <v>29</v>
      </c>
      <c r="B54" s="13" t="s">
        <v>29</v>
      </c>
      <c r="C54" s="2" t="s">
        <v>19</v>
      </c>
      <c r="D54" s="2">
        <v>1</v>
      </c>
      <c r="E54" s="3">
        <v>162000</v>
      </c>
      <c r="F54" s="3">
        <f t="shared" si="0"/>
        <v>162000</v>
      </c>
      <c r="I54" s="10">
        <f>[1]Fire!$F$47</f>
        <v>443700</v>
      </c>
    </row>
    <row r="55" spans="1:11" ht="26.25" customHeight="1" x14ac:dyDescent="0.25">
      <c r="A55" s="29" t="s">
        <v>5</v>
      </c>
      <c r="B55" s="29"/>
      <c r="C55" s="29"/>
      <c r="D55" s="29"/>
      <c r="E55" s="29"/>
      <c r="F55" s="17">
        <f>SUM(F26:F54)</f>
        <v>498600</v>
      </c>
      <c r="H55" s="16"/>
      <c r="I55" s="6">
        <v>573390</v>
      </c>
      <c r="K55" s="6">
        <f>I55+I54</f>
        <v>1017090</v>
      </c>
    </row>
    <row r="56" spans="1:11" ht="25.5" customHeight="1" x14ac:dyDescent="0.25">
      <c r="A56" s="29" t="s">
        <v>30</v>
      </c>
      <c r="B56" s="29"/>
      <c r="C56" s="29"/>
      <c r="D56" s="29"/>
      <c r="E56" s="29"/>
      <c r="F56" s="17">
        <f>F55*15%</f>
        <v>74790</v>
      </c>
      <c r="I56" s="6">
        <v>1017090</v>
      </c>
    </row>
    <row r="57" spans="1:11" ht="24" customHeight="1" x14ac:dyDescent="0.25">
      <c r="A57" s="29" t="s">
        <v>4</v>
      </c>
      <c r="B57" s="29"/>
      <c r="C57" s="29"/>
      <c r="D57" s="29"/>
      <c r="E57" s="29"/>
      <c r="F57" s="23">
        <f>F56+F55</f>
        <v>573390</v>
      </c>
    </row>
    <row r="58" spans="1:11" ht="22.5" customHeight="1" x14ac:dyDescent="0.25">
      <c r="A58" s="15"/>
      <c r="B58" s="15"/>
      <c r="C58" s="15"/>
      <c r="D58" s="15"/>
      <c r="E58" s="15"/>
      <c r="F58" s="14"/>
      <c r="G58" s="16"/>
    </row>
    <row r="59" spans="1:11" x14ac:dyDescent="0.25">
      <c r="A59" s="27" t="s">
        <v>7</v>
      </c>
      <c r="B59" s="27"/>
      <c r="E59" s="7" t="s">
        <v>57</v>
      </c>
      <c r="F59" s="8">
        <f>F57*11%</f>
        <v>63072.9</v>
      </c>
    </row>
    <row r="60" spans="1:11" x14ac:dyDescent="0.25">
      <c r="E60" s="7" t="s">
        <v>56</v>
      </c>
      <c r="F60" s="8">
        <f>F56*20%</f>
        <v>14958</v>
      </c>
    </row>
    <row r="61" spans="1:11" x14ac:dyDescent="0.25">
      <c r="E61" s="7" t="s">
        <v>55</v>
      </c>
      <c r="F61" s="8">
        <f>F57-F59-F60</f>
        <v>495359.1</v>
      </c>
    </row>
  </sheetData>
  <mergeCells count="13">
    <mergeCell ref="E9:F9"/>
    <mergeCell ref="A18:F18"/>
    <mergeCell ref="E10:F10"/>
    <mergeCell ref="A12:F12"/>
    <mergeCell ref="A59:B59"/>
    <mergeCell ref="A14:F14"/>
    <mergeCell ref="A55:E55"/>
    <mergeCell ref="A20:F20"/>
    <mergeCell ref="A23:F23"/>
    <mergeCell ref="A22:F22"/>
    <mergeCell ref="A16:F16"/>
    <mergeCell ref="A56:E56"/>
    <mergeCell ref="A57:E57"/>
  </mergeCells>
  <printOptions horizontalCentered="1"/>
  <pageMargins left="0" right="0" top="0" bottom="0" header="0.31496062992125984" footer="0.31496062992125984"/>
  <pageSetup paperSize="9" orientation="portrait" r:id="rId1"/>
  <rowBreaks count="1" manualBreakCount="1">
    <brk id="37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Fire</vt:lpstr>
      <vt:lpstr>Fire!Print_Area</vt:lpstr>
      <vt:lpstr>Fire!Print_Titles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2024-08-31T06:58:01Z</dcterms:modified>
</cp:coreProperties>
</file>