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collierspk.sharepoint.com/Shared Documents/Sales/EY/Project Management/EY Karachi and Lahore - GC/Appendix B - Bill of Quantities/EY Lahore/"/>
    </mc:Choice>
  </mc:AlternateContent>
  <xr:revisionPtr revIDLastSave="549" documentId="13_ncr:1_{7D2246FA-54AA-4F19-B84D-5882BBCCAA47}" xr6:coauthVersionLast="47" xr6:coauthVersionMax="47" xr10:uidLastSave="{FBE91874-83C2-497E-A5C2-1D1F59420CA2}"/>
  <bookViews>
    <workbookView xWindow="-110" yWindow="-110" windowWidth="19420" windowHeight="10300" tabRatio="602" firstSheet="1" activeTab="1" xr2:uid="{00000000-000D-0000-FFFF-FFFF00000000}"/>
  </bookViews>
  <sheets>
    <sheet name="TITLE" sheetId="55" r:id="rId1"/>
    <sheet name="Grand Summary" sheetId="56" r:id="rId2"/>
    <sheet name="Summary Civil ID" sheetId="57" r:id="rId3"/>
    <sheet name="A-CIVIL" sheetId="48" r:id="rId4"/>
    <sheet name="B - Furniture" sheetId="49" r:id="rId5"/>
    <sheet name="HVAC" sheetId="43" r:id="rId6"/>
    <sheet name="PLUMBING" sheetId="44" r:id="rId7"/>
    <sheet name="FIRE" sheetId="45" r:id="rId8"/>
    <sheet name="Elect Summary" sheetId="51" r:id="rId9"/>
    <sheet name="Elect BOQ" sheetId="52"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c" localSheetId="1">'Grand Summary'!#REF!</definedName>
    <definedName name="\\c">#REF!</definedName>
    <definedName name="\\x" localSheetId="1">'Grand Summary'!#REF!</definedName>
    <definedName name="\\x">#REF!</definedName>
    <definedName name="\0" localSheetId="1">'Grand Summary'!#REF!</definedName>
    <definedName name="\0">#REF!</definedName>
    <definedName name="\1" localSheetId="1">'Grand Summary'!#REF!</definedName>
    <definedName name="\1">#REF!</definedName>
    <definedName name="\a">#N/A</definedName>
    <definedName name="\B" localSheetId="1">'Grand Summary'!#REF!</definedName>
    <definedName name="\B">#REF!</definedName>
    <definedName name="\E" localSheetId="1">'Grand Summary'!#REF!</definedName>
    <definedName name="\E">#REF!</definedName>
    <definedName name="\M">[1]BOQ!$F$4707</definedName>
    <definedName name="\p">#N/A</definedName>
    <definedName name="\s">#N/A</definedName>
    <definedName name="\z">'[2]COAT&amp;WRAP-QIOT-#3'!#REF!</definedName>
    <definedName name="___________________S1" localSheetId="1">'Grand Summary'!#REF!</definedName>
    <definedName name="___________________S1">#REF!</definedName>
    <definedName name="__________________S1" localSheetId="1">'Grand Summary'!#REF!</definedName>
    <definedName name="__________________S1">#REF!</definedName>
    <definedName name="_________________S1" localSheetId="1">'Grand Summary'!#REF!</definedName>
    <definedName name="_________________S1">#REF!</definedName>
    <definedName name="________________S1" localSheetId="1">'Grand Summary'!#REF!</definedName>
    <definedName name="________________S1">#REF!</definedName>
    <definedName name="_______________S1" localSheetId="1">'Grand Summary'!#REF!</definedName>
    <definedName name="_______________S1">#REF!</definedName>
    <definedName name="______________S1" localSheetId="1">'Grand Summary'!#REF!</definedName>
    <definedName name="______________S1">#REF!</definedName>
    <definedName name="_____________S1" localSheetId="1">'Grand Summary'!#REF!</definedName>
    <definedName name="_____________S1">#REF!</definedName>
    <definedName name="_____________tw1" localSheetId="1">'Grand Summary'!#REF!</definedName>
    <definedName name="_____________tw1">#REF!</definedName>
    <definedName name="____________tw1" localSheetId="1">'Grand Summary'!#REF!</definedName>
    <definedName name="____________tw1">#REF!</definedName>
    <definedName name="___________S1" localSheetId="1">'Grand Summary'!#REF!</definedName>
    <definedName name="___________S1">#REF!</definedName>
    <definedName name="___________tw1" localSheetId="1">'Grand Summary'!#REF!</definedName>
    <definedName name="___________tw1">#REF!</definedName>
    <definedName name="__________tw1" localSheetId="1">'Grand Summary'!#REF!</definedName>
    <definedName name="__________tw1">#REF!</definedName>
    <definedName name="_________S1" localSheetId="1">'Grand Summary'!#REF!</definedName>
    <definedName name="_________S1">#REF!</definedName>
    <definedName name="_________tw1" localSheetId="1">'Grand Summary'!#REF!</definedName>
    <definedName name="_________tw1">#REF!</definedName>
    <definedName name="________tw1" localSheetId="1">'Grand Summary'!#REF!</definedName>
    <definedName name="________tw1">#REF!</definedName>
    <definedName name="_______S1" localSheetId="1">'Grand Summary'!#REF!</definedName>
    <definedName name="_______S1">#REF!</definedName>
    <definedName name="_______tw1" localSheetId="1">'Grand Summary'!#REF!</definedName>
    <definedName name="_______tw1">#REF!</definedName>
    <definedName name="______S1" localSheetId="1">'Grand Summary'!#REF!</definedName>
    <definedName name="______S1">#REF!</definedName>
    <definedName name="______tw1" localSheetId="1">'Grand Summary'!#REF!</definedName>
    <definedName name="______tw1">#REF!</definedName>
    <definedName name="_____S1" localSheetId="1">'Grand Summary'!#REF!</definedName>
    <definedName name="_____S1">#REF!</definedName>
    <definedName name="_____tw1" localSheetId="1">'Grand Summary'!#REF!</definedName>
    <definedName name="_____tw1">#REF!</definedName>
    <definedName name="____S1" localSheetId="1">'Grand Summary'!#REF!</definedName>
    <definedName name="____S1">#REF!</definedName>
    <definedName name="____tw1" localSheetId="1">'Grand Summary'!#REF!</definedName>
    <definedName name="____tw1">#REF!</definedName>
    <definedName name="___S1" localSheetId="1">'Grand Summary'!#REF!</definedName>
    <definedName name="___S1">#REF!</definedName>
    <definedName name="___tw1" localSheetId="1">'Grand Summary'!#REF!</definedName>
    <definedName name="___tw1">#REF!</definedName>
    <definedName name="__123Graph_A" localSheetId="1" hidden="1">'[3]BOQ  SUM'!#REF!</definedName>
    <definedName name="__123Graph_A" hidden="1">'[3]BOQ  SUM'!#REF!</definedName>
    <definedName name="__123Graph_B" localSheetId="1" hidden="1">'[3]BOQ  SUM'!#REF!</definedName>
    <definedName name="__123Graph_B" hidden="1">'[3]BOQ  SUM'!#REF!</definedName>
    <definedName name="__S1" localSheetId="1">'Grand Summary'!#REF!</definedName>
    <definedName name="__S1">#REF!</definedName>
    <definedName name="__tw1" localSheetId="1">'Grand Summary'!#REF!</definedName>
    <definedName name="__tw1">#REF!</definedName>
    <definedName name="_0" localSheetId="1">'Grand Summary'!#REF!</definedName>
    <definedName name="_0">#REF!</definedName>
    <definedName name="_1_____123Graph_ACHART_1" localSheetId="1" hidden="1">'[3]BOQ  SUM'!#REF!</definedName>
    <definedName name="_1_____123Graph_ACHART_1" hidden="1">'[3]BOQ  SUM'!#REF!</definedName>
    <definedName name="_10__123Graph_ACHART_1" localSheetId="1" hidden="1">'[4]BOQ  SUM'!#REF!</definedName>
    <definedName name="_10__123Graph_ACHART_1" hidden="1">'[5]BOQ  SUM'!#REF!</definedName>
    <definedName name="_12Excel_BuiltIn_Print_Area_3_1" localSheetId="1">'Grand Summary'!#REF!</definedName>
    <definedName name="_12Excel_BuiltIn_Print_Area_3_1">#REF!</definedName>
    <definedName name="_14__123Graph_BCHART_1" localSheetId="1" hidden="1">'[4]BOQ  SUM'!#REF!</definedName>
    <definedName name="_14__123Graph_BCHART_1" hidden="1">'[5]BOQ  SUM'!#REF!</definedName>
    <definedName name="_15_Excel_BuiltIn_Print_Area_1_1" localSheetId="1">'Grand Summary'!#REF!</definedName>
    <definedName name="_15_Excel_BuiltIn_Print_Area_1_1">#REF!</definedName>
    <definedName name="_16_Excel_BuiltIn_Print_Area_2_1" localSheetId="1">'Grand Summary'!#REF!</definedName>
    <definedName name="_16_Excel_BuiltIn_Print_Area_2_1">#REF!</definedName>
    <definedName name="_16Excel_BuiltIn_Print_Area_4_1" localSheetId="1">'Grand Summary'!#REF!</definedName>
    <definedName name="_16Excel_BuiltIn_Print_Area_4_1">#REF!</definedName>
    <definedName name="_17_Excel_BuiltIn_Print_Area_3_1" localSheetId="1">'Grand Summary'!#REF!</definedName>
    <definedName name="_17_Excel_BuiltIn_Print_Area_3_1">#REF!</definedName>
    <definedName name="_18_Excel_BuiltIn_Print_Area_4_1" localSheetId="1">'Grand Summary'!#REF!</definedName>
    <definedName name="_18_Excel_BuiltIn_Print_Area_4_1">#REF!</definedName>
    <definedName name="_18Excel_BuiltIn_Print_Area_6_1" localSheetId="1">'Grand Summary'!#REF!</definedName>
    <definedName name="_18Excel_BuiltIn_Print_Area_6_1">#REF!</definedName>
    <definedName name="_19_Excel_BuiltIn_Print_Area_6_1" localSheetId="1">'Grand Summary'!#REF!</definedName>
    <definedName name="_19_Excel_BuiltIn_Print_Area_6_1">#REF!</definedName>
    <definedName name="_1Excel_BuiltIn_Print_Area_6_1" localSheetId="1">'Grand Summary'!#REF!</definedName>
    <definedName name="_1Excel_BuiltIn_Print_Area_6_1">#REF!</definedName>
    <definedName name="_2_____123Graph_BCHART_1" localSheetId="1" hidden="1">'[3]BOQ  SUM'!#REF!</definedName>
    <definedName name="_2_____123Graph_BCHART_1" hidden="1">'[3]BOQ  SUM'!#REF!</definedName>
    <definedName name="_20_Excel_BuiltIn_Print_Titles_2_1" localSheetId="1">'Grand Summary'!#REF!</definedName>
    <definedName name="_20_Excel_BuiltIn_Print_Titles_2_1">#REF!</definedName>
    <definedName name="_21_Excel_BuiltIn_Print_Titles_3_1" localSheetId="1">'Grand Summary'!#REF!</definedName>
    <definedName name="_21_Excel_BuiltIn_Print_Titles_3_1">#REF!</definedName>
    <definedName name="_22_Excel_BuiltIn_Print_Titles_4_1" localSheetId="1">'Grand Summary'!#REF!</definedName>
    <definedName name="_22_Excel_BuiltIn_Print_Titles_4_1">#REF!</definedName>
    <definedName name="_22Excel_BuiltIn_Print_Titles_2_1" localSheetId="1">'Grand Summary'!#REF!</definedName>
    <definedName name="_22Excel_BuiltIn_Print_Titles_2_1">#REF!</definedName>
    <definedName name="_23Excel_BuiltIn_Print_Area_1_1" localSheetId="1">'Grand Summary'!#REF!</definedName>
    <definedName name="_23Excel_BuiltIn_Print_Area_1_1">#REF!</definedName>
    <definedName name="_24Excel_BuiltIn_Print_Area_2_1" localSheetId="1">'Grand Summary'!#REF!</definedName>
    <definedName name="_24Excel_BuiltIn_Print_Area_2_1">#REF!</definedName>
    <definedName name="_25Excel_BuiltIn_Print_Area_3_1" localSheetId="1">'Grand Summary'!#REF!</definedName>
    <definedName name="_25Excel_BuiltIn_Print_Area_3_1">#REF!</definedName>
    <definedName name="_26Excel_BuiltIn_Print_Area_4_1" localSheetId="1">'Grand Summary'!#REF!</definedName>
    <definedName name="_26Excel_BuiltIn_Print_Area_4_1">#REF!</definedName>
    <definedName name="_26Excel_BuiltIn_Print_Titles_3_1" localSheetId="1">'Grand Summary'!#REF!</definedName>
    <definedName name="_26Excel_BuiltIn_Print_Titles_3_1">#REF!</definedName>
    <definedName name="_2Excel_BuiltIn_Print_Area_6_1" localSheetId="1">'Grand Summary'!#REF!</definedName>
    <definedName name="_2Excel_BuiltIn_Print_Area_6_1">#REF!</definedName>
    <definedName name="_3____123Graph_ACHART_1" hidden="1">[6]SUM!$C$9:$C$18</definedName>
    <definedName name="_30Excel_BuiltIn_Print_Titles_4_1" localSheetId="1">'Grand Summary'!#REF!</definedName>
    <definedName name="_30Excel_BuiltIn_Print_Titles_4_1">#REF!</definedName>
    <definedName name="_33Excel_BuiltIn_Print_Area_6_1" localSheetId="1">'Grand Summary'!#REF!</definedName>
    <definedName name="_33Excel_BuiltIn_Print_Area_6_1">#REF!</definedName>
    <definedName name="_34Excel_BuiltIn_Print_Titles_2_1" localSheetId="1">'Grand Summary'!#REF!</definedName>
    <definedName name="_34Excel_BuiltIn_Print_Titles_2_1">#REF!</definedName>
    <definedName name="_35Excel_BuiltIn_Print_Titles_3_1" localSheetId="1">'Grand Summary'!#REF!</definedName>
    <definedName name="_35Excel_BuiltIn_Print_Titles_3_1">#REF!</definedName>
    <definedName name="_36Excel_BuiltIn_Print_Titles_4_1" localSheetId="1">'Grand Summary'!#REF!</definedName>
    <definedName name="_36Excel_BuiltIn_Print_Titles_4_1">#REF!</definedName>
    <definedName name="_4____123Graph_BCHART_1" localSheetId="1" hidden="1">[6]SUM!#REF!</definedName>
    <definedName name="_4____123Graph_BCHART_1" hidden="1">[6]SUM!#REF!</definedName>
    <definedName name="_4Excel_BuiltIn_Print_Area_1_1" localSheetId="1">'Grand Summary'!#REF!</definedName>
    <definedName name="_4Excel_BuiltIn_Print_Area_1_1">#REF!</definedName>
    <definedName name="_5___123Graph_ACHART_1" hidden="1">[6]SUM!$C$9:$C$18</definedName>
    <definedName name="_6___123Graph_BCHART_1" hidden="1">[6]SUM!#REF!</definedName>
    <definedName name="_8Excel_BuiltIn_Print_Area_2_1" localSheetId="1">'Grand Summary'!#REF!</definedName>
    <definedName name="_8Excel_BuiltIn_Print_Area_2_1">#REF!</definedName>
    <definedName name="_CD" localSheetId="1">'Grand Summary'!#REF!</definedName>
    <definedName name="_CD">#REF!</definedName>
    <definedName name="_Fill" localSheetId="1" hidden="1">'Grand Summary'!#REF!</definedName>
    <definedName name="_Fill" hidden="1">#REF!</definedName>
    <definedName name="_xlnm._FilterDatabase" localSheetId="5" hidden="1">HVAC!$C$17:$H$109</definedName>
    <definedName name="_Key1" localSheetId="1" hidden="1">'Grand Summary'!#REF!</definedName>
    <definedName name="_Key1" hidden="1">#REF!</definedName>
    <definedName name="_NA1" localSheetId="1">'Grand Summary'!#REF!</definedName>
    <definedName name="_NA1">#REF!</definedName>
    <definedName name="_NA12" localSheetId="1">'Grand Summary'!#REF!</definedName>
    <definedName name="_NA12">#REF!</definedName>
    <definedName name="_NA13" localSheetId="1">'Grand Summary'!#REF!</definedName>
    <definedName name="_NA13">#REF!</definedName>
    <definedName name="_NA17" localSheetId="1">'Grand Summary'!#REF!</definedName>
    <definedName name="_NA17">#REF!</definedName>
    <definedName name="_NA2" localSheetId="1">'Grand Summary'!#REF!</definedName>
    <definedName name="_NA2">#REF!</definedName>
    <definedName name="_NA23" localSheetId="1">'Grand Summary'!#REF!</definedName>
    <definedName name="_NA23">#REF!</definedName>
    <definedName name="_NA3" localSheetId="1">'Grand Summary'!#REF!</definedName>
    <definedName name="_NA3">#REF!</definedName>
    <definedName name="_NA7" localSheetId="1">'Grand Summary'!#REF!</definedName>
    <definedName name="_NA7">#REF!</definedName>
    <definedName name="_NA9" localSheetId="1">'Grand Summary'!#REF!</definedName>
    <definedName name="_NA9">#REF!</definedName>
    <definedName name="_Order1" hidden="1">255</definedName>
    <definedName name="_PR625">'[7]Normal Basis'!$133:$133</definedName>
    <definedName name="_PR706">'[7]Normal Basis'!#REF!</definedName>
    <definedName name="_PR730">'[7]Normal Basis'!#REF!</definedName>
    <definedName name="_PR741">'[7]Normal Basis'!$76:$76</definedName>
    <definedName name="_PR857">'[7]Normal Basis'!$59:$59</definedName>
    <definedName name="_PR858">'[7]Normal Basis'!$57:$57</definedName>
    <definedName name="_PR862">'[7]Normal Basis'!$53:$53</definedName>
    <definedName name="_PR864">'[7]Normal Basis'!$51:$51</definedName>
    <definedName name="_PR873">'[7]Normal Basis'!$42:$42</definedName>
    <definedName name="_PR874">'[7]Normal Basis'!$41:$41</definedName>
    <definedName name="_PR883">'[7]Normal Basis'!#REF!</definedName>
    <definedName name="_S1" localSheetId="1">'Grand Summary'!#REF!</definedName>
    <definedName name="_S1">#REF!</definedName>
    <definedName name="_Sort" localSheetId="1" hidden="1">'Grand Summary'!#REF!</definedName>
    <definedName name="_Sort" hidden="1">#REF!</definedName>
    <definedName name="_TAQ" localSheetId="1">'Grand Summary'!#REF!</definedName>
    <definedName name="_TAQ">#REF!</definedName>
    <definedName name="_tw1" localSheetId="1">'Grand Summary'!#REF!</definedName>
    <definedName name="_tw1">#REF!</definedName>
    <definedName name="a">'[8]Bill 1'!$A$4:$F$29</definedName>
    <definedName name="AAA">'[9]MTL$-INTER'!#REF!</definedName>
    <definedName name="AAAA" localSheetId="1">'Grand Summary'!#REF!</definedName>
    <definedName name="AAAA">#REF!</definedName>
    <definedName name="ASAD" localSheetId="1">'Grand Summary'!#REF!</definedName>
    <definedName name="ASAD">#REF!</definedName>
    <definedName name="asd" localSheetId="1">'Grand Summary'!#REF!</definedName>
    <definedName name="asd">#REF!</definedName>
    <definedName name="asdads" localSheetId="1">'Grand Summary'!#REF!</definedName>
    <definedName name="asdads">#REF!</definedName>
    <definedName name="asdg" localSheetId="1">'Grand Summary'!#REF!</definedName>
    <definedName name="asdg">#REF!</definedName>
    <definedName name="az" localSheetId="1">'Grand Summary'!#REF!</definedName>
    <definedName name="az">#REF!</definedName>
    <definedName name="b" localSheetId="1">'Grand Summary'!#REF!</definedName>
    <definedName name="b">#REF!</definedName>
    <definedName name="baa" localSheetId="1">'Grand Summary'!#REF!</definedName>
    <definedName name="baa">#REF!</definedName>
    <definedName name="bn" localSheetId="1">'[7]Normal Basis'!#REF!</definedName>
    <definedName name="bn">'[7]Normal Basis'!#REF!</definedName>
    <definedName name="boynsr" localSheetId="1">'Grand Summary'!#REF!</definedName>
    <definedName name="boynsr">#REF!</definedName>
    <definedName name="boynsr1" localSheetId="1">'Grand Summary'!#REF!</definedName>
    <definedName name="boynsr1">#REF!</definedName>
    <definedName name="boysr" localSheetId="1">'Grand Summary'!#REF!</definedName>
    <definedName name="boysr">#REF!</definedName>
    <definedName name="boysr1" localSheetId="1">'Grand Summary'!#REF!</definedName>
    <definedName name="boysr1">#REF!</definedName>
    <definedName name="bvcbcv" localSheetId="1">'Grand Summary'!#REF!</definedName>
    <definedName name="bvcbcv">#REF!</definedName>
    <definedName name="cc" localSheetId="1">'Grand Summary'!#REF!</definedName>
    <definedName name="cc">#REF!</definedName>
    <definedName name="CHW" localSheetId="1">'Grand Summary'!#REF!</definedName>
    <definedName name="CHW">#REF!</definedName>
    <definedName name="COAT" localSheetId="1">'[2]PNT-QUOT-#3'!#REF!</definedName>
    <definedName name="COAT">'[2]PNT-QUOT-#3'!#REF!</definedName>
    <definedName name="cover">[10]Sheet1!$F$24</definedName>
    <definedName name="_xlnm.Criteria" localSheetId="1">'Grand Summary'!#REF!</definedName>
    <definedName name="_xlnm.Criteria">#REF!</definedName>
    <definedName name="CS_10" localSheetId="1">'Grand Summary'!#REF!</definedName>
    <definedName name="CS_10">#REF!</definedName>
    <definedName name="CS_100" localSheetId="1">'Grand Summary'!#REF!</definedName>
    <definedName name="CS_100">#REF!</definedName>
    <definedName name="CS_10S" localSheetId="1">'Grand Summary'!#REF!</definedName>
    <definedName name="CS_10S">#REF!</definedName>
    <definedName name="CS_120" localSheetId="1">'Grand Summary'!#REF!</definedName>
    <definedName name="CS_120">#REF!</definedName>
    <definedName name="CS_140" localSheetId="1">'Grand Summary'!#REF!</definedName>
    <definedName name="CS_140">#REF!</definedName>
    <definedName name="CS_160" localSheetId="1">'Grand Summary'!#REF!</definedName>
    <definedName name="CS_160">#REF!</definedName>
    <definedName name="CS_20" localSheetId="1">'Grand Summary'!#REF!</definedName>
    <definedName name="CS_20">#REF!</definedName>
    <definedName name="CS_30" localSheetId="1">'Grand Summary'!#REF!</definedName>
    <definedName name="CS_30">#REF!</definedName>
    <definedName name="CS_40" localSheetId="1">'Grand Summary'!#REF!</definedName>
    <definedName name="CS_40">#REF!</definedName>
    <definedName name="CS_40S" localSheetId="1">'Grand Summary'!#REF!</definedName>
    <definedName name="CS_40S">#REF!</definedName>
    <definedName name="CS_5S" localSheetId="1">'Grand Summary'!#REF!</definedName>
    <definedName name="CS_5S">#REF!</definedName>
    <definedName name="CS_60" localSheetId="1">'Grand Summary'!#REF!</definedName>
    <definedName name="CS_60">#REF!</definedName>
    <definedName name="CS_80" localSheetId="1">'Grand Summary'!#REF!</definedName>
    <definedName name="CS_80">#REF!</definedName>
    <definedName name="CS_80S" localSheetId="1">'Grand Summary'!#REF!</definedName>
    <definedName name="CS_80S">#REF!</definedName>
    <definedName name="CS_STD" localSheetId="1">'Grand Summary'!#REF!</definedName>
    <definedName name="CS_STD">#REF!</definedName>
    <definedName name="CS_XS" localSheetId="1">'Grand Summary'!#REF!</definedName>
    <definedName name="CS_XS">#REF!</definedName>
    <definedName name="CS_XXS" localSheetId="1">'Grand Summary'!#REF!</definedName>
    <definedName name="CS_XXS">#REF!</definedName>
    <definedName name="CZ" localSheetId="1">'Grand Summary'!#REF!</definedName>
    <definedName name="CZ">#REF!</definedName>
    <definedName name="d" localSheetId="1">'Grand Summary'!#REF!</definedName>
    <definedName name="d">#REF!</definedName>
    <definedName name="_xlnm.Database" localSheetId="1">'Grand Summary'!#REF!</definedName>
    <definedName name="_xlnm.Database">#REF!</definedName>
    <definedName name="dc" localSheetId="1" hidden="1">'[4]BOQ  SUM'!#REF!</definedName>
    <definedName name="dc" hidden="1">'[5]BOQ  SUM'!#REF!</definedName>
    <definedName name="dd" localSheetId="1">'Grand Summary'!#REF!</definedName>
    <definedName name="dd">#REF!</definedName>
    <definedName name="df" localSheetId="1">'Grand Summary'!#REF!</definedName>
    <definedName name="df">#REF!</definedName>
    <definedName name="dism" localSheetId="1" hidden="1">'[4]BOQ  SUM'!#REF!</definedName>
    <definedName name="dism" hidden="1">'[5]BOQ  SUM'!#REF!</definedName>
    <definedName name="dlist" localSheetId="1">'Grand Summary'!#REF!</definedName>
    <definedName name="dlist" localSheetId="5">#REF!</definedName>
    <definedName name="dlist">#REF!</definedName>
    <definedName name="e" localSheetId="1">'Grand Summary'!#REF!</definedName>
    <definedName name="e">#REF!</definedName>
    <definedName name="ed" localSheetId="1">'Grand Summary'!#REF!</definedName>
    <definedName name="ed">#REF!</definedName>
    <definedName name="er" localSheetId="1">'Grand Summary'!#REF!</definedName>
    <definedName name="er">#REF!</definedName>
    <definedName name="ERW" localSheetId="1">'Grand Summary'!#REF!</definedName>
    <definedName name="ERW">#REF!</definedName>
    <definedName name="esd" localSheetId="1">'Grand Summary'!#REF!</definedName>
    <definedName name="esd">#REF!</definedName>
    <definedName name="ESS" localSheetId="1">'Grand Summary'!#REF!</definedName>
    <definedName name="ESS">#REF!</definedName>
    <definedName name="EWS" localSheetId="1">'Grand Summary'!#REF!</definedName>
    <definedName name="EWS">#REF!</definedName>
    <definedName name="Excel_BuiltIn_Print_Area" localSheetId="1">'Grand Summary'!#REF!</definedName>
    <definedName name="Excel_BuiltIn_Print_Area">#REF!</definedName>
    <definedName name="Excel_BuiltIn_Print_Area_1_1" localSheetId="1">'Grand Summary'!#REF!</definedName>
    <definedName name="Excel_BuiltIn_Print_Area_1_1">#REF!</definedName>
    <definedName name="Excel_BuiltIn_Print_Area_2" localSheetId="1">'Grand Summary'!#REF!</definedName>
    <definedName name="Excel_BuiltIn_Print_Area_2">#REF!</definedName>
    <definedName name="Excel_BuiltIn_Print_Area_3_1" localSheetId="1">'Grand Summary'!#REF!</definedName>
    <definedName name="Excel_BuiltIn_Print_Area_3_1">#REF!</definedName>
    <definedName name="Excel_BuiltIn_Print_Area_5" localSheetId="1">'Grand Summary'!#REF!</definedName>
    <definedName name="Excel_BuiltIn_Print_Area_5">#REF!</definedName>
    <definedName name="Excel_BuiltIn_Print_Area_5_1" localSheetId="1">'Grand Summary'!#REF!</definedName>
    <definedName name="Excel_BuiltIn_Print_Area_5_1">#REF!</definedName>
    <definedName name="Excel_BuiltIn_Print_Titles" localSheetId="1">'Grand Summary'!#REF!</definedName>
    <definedName name="Excel_BuiltIn_Print_Titles">#REF!</definedName>
    <definedName name="Excel_BuiltIn_Print_Titles_1" localSheetId="1">'Grand Summary'!#REF!</definedName>
    <definedName name="Excel_BuiltIn_Print_Titles_1">#REF!</definedName>
    <definedName name="Excel_BuiltIn_Print_Titles_1_1" localSheetId="1">'Grand Summary'!#REF!</definedName>
    <definedName name="Excel_BuiltIn_Print_Titles_1_1">#REF!</definedName>
    <definedName name="Excel_BuiltIn_Print_Titles_2" localSheetId="1">'[11]SUMMARY WAREHOUSE'!#REF!</definedName>
    <definedName name="Excel_BuiltIn_Print_Titles_2">'[12]SUMMARY WAREHOUSE'!#REF!</definedName>
    <definedName name="Excel_BuiltIn_Print_Titles_2_2" localSheetId="1">'[11]SUMMARY WAREHOUSE (2)'!#REF!</definedName>
    <definedName name="Excel_BuiltIn_Print_Titles_2_2">'[12]SUMMARY WAREHOUSE (2)'!#REF!</definedName>
    <definedName name="Excel_BuiltIn_Print_Titles_3_1" localSheetId="1">'Grand Summary'!#REF!</definedName>
    <definedName name="Excel_BuiltIn_Print_Titles_3_1">#REF!</definedName>
    <definedName name="Excel_BuiltIn_Print_Titles_5" localSheetId="1">'Grand Summary'!#REF!</definedName>
    <definedName name="Excel_BuiltIn_Print_Titles_5">#REF!</definedName>
    <definedName name="Excel_BuiltIn_Print_Titles_5_1" localSheetId="1">'Grand Summary'!#REF!</definedName>
    <definedName name="Excel_BuiltIn_Print_Titles_5_1">#REF!</definedName>
    <definedName name="Excel_BuiltIn_Print_Titles_6" localSheetId="1">'Grand Summary'!#REF!</definedName>
    <definedName name="Excel_BuiltIn_Print_Titles_6">#REF!</definedName>
    <definedName name="_xlnm.Extract" localSheetId="1">'Grand Summary'!#REF!</definedName>
    <definedName name="_xlnm.Extract">#REF!</definedName>
    <definedName name="F" localSheetId="1">'Grand Summary'!#REF!</definedName>
    <definedName name="F">#REF!</definedName>
    <definedName name="fav" localSheetId="1">'Grand Summary'!#REF!</definedName>
    <definedName name="fav">#REF!</definedName>
    <definedName name="fd" localSheetId="1">'Grand Summary'!#REF!</definedName>
    <definedName name="fd">#REF!</definedName>
    <definedName name="fes" localSheetId="1">'Grand Summary'!#REF!</definedName>
    <definedName name="fes">#REF!</definedName>
    <definedName name="FF" localSheetId="1">'Grand Summary'!#REF!</definedName>
    <definedName name="FF">#REF!</definedName>
    <definedName name="FFS" localSheetId="1">'Grand Summary'!#REF!</definedName>
    <definedName name="FFS">#REF!</definedName>
    <definedName name="fg" localSheetId="1">'Grand Summary'!#REF!</definedName>
    <definedName name="fg">#REF!</definedName>
    <definedName name="FP" localSheetId="1">'[2]COAT&amp;WRAP-QIOT-#3'!#REF!</definedName>
    <definedName name="FP">'[2]COAT&amp;WRAP-QIOT-#3'!#REF!</definedName>
    <definedName name="G" localSheetId="1">'Grand Summary'!#REF!</definedName>
    <definedName name="G">#REF!</definedName>
    <definedName name="Gamnas3D_Summary" localSheetId="1">'Grand Summary'!#REF!</definedName>
    <definedName name="Gamnas3D_Summary">#REF!</definedName>
    <definedName name="gf" localSheetId="1">'Grand Summary'!#REF!</definedName>
    <definedName name="gf">#REF!</definedName>
    <definedName name="GS" localSheetId="1">'Grand Summary'!#REF!</definedName>
    <definedName name="GS">#REF!</definedName>
    <definedName name="gy" localSheetId="1">'Grand Summary'!#REF!</definedName>
    <definedName name="gy">#REF!</definedName>
    <definedName name="GZ" localSheetId="1">'Grand Summary'!#REF!</definedName>
    <definedName name="GZ">#REF!</definedName>
    <definedName name="hj" localSheetId="1">'Grand Summary'!#REF!</definedName>
    <definedName name="hj">#REF!</definedName>
    <definedName name="hyy" localSheetId="1">'Grand Summary'!#REF!</definedName>
    <definedName name="hyy">#REF!</definedName>
    <definedName name="io" localSheetId="1">'Grand Summary'!#REF!</definedName>
    <definedName name="io">#REF!</definedName>
    <definedName name="iop" localSheetId="1">'Grand Summary'!#REF!</definedName>
    <definedName name="iop">#REF!</definedName>
    <definedName name="jh" localSheetId="1">'Grand Summary'!#REF!</definedName>
    <definedName name="jh">#REF!</definedName>
    <definedName name="ji" localSheetId="1">'Grand Summary'!#REF!</definedName>
    <definedName name="ji">#REF!</definedName>
    <definedName name="KIJL" localSheetId="1">'Grand Summary'!#REF!</definedName>
    <definedName name="KIJL">#REF!</definedName>
    <definedName name="larm" localSheetId="1">'Grand Summary'!#REF!</definedName>
    <definedName name="larm">#REF!</definedName>
    <definedName name="LIST" localSheetId="1">'Grand Summary'!#REF!</definedName>
    <definedName name="list" localSheetId="5">#REF!</definedName>
    <definedName name="list">#REF!</definedName>
    <definedName name="lk" localSheetId="1">'Grand Summary'!#REF!</definedName>
    <definedName name="lk">#REF!</definedName>
    <definedName name="lkj" localSheetId="1">'Grand Summary'!#REF!</definedName>
    <definedName name="lkj">#REF!</definedName>
    <definedName name="ll" localSheetId="1">'Grand Summary'!#REF!</definedName>
    <definedName name="ll">#REF!</definedName>
    <definedName name="LOI" localSheetId="1">'Grand Summary'!#REF!</definedName>
    <definedName name="LOI">#REF!</definedName>
    <definedName name="lop" localSheetId="1">'Grand Summary'!#REF!</definedName>
    <definedName name="lop">#REF!</definedName>
    <definedName name="lpcd" localSheetId="1">'Grand Summary'!#REF!</definedName>
    <definedName name="lpcd">#REF!</definedName>
    <definedName name="M" localSheetId="1">'Grand Summary'!#REF!</definedName>
    <definedName name="M">#REF!</definedName>
    <definedName name="mac" localSheetId="1" hidden="1">'[4]BOQ  SUM'!#REF!</definedName>
    <definedName name="mac" hidden="1">'[5]BOQ  SUM'!#REF!</definedName>
    <definedName name="MAT" localSheetId="1">'[2]COAT&amp;WRAP-QIOT-#3'!#REF!</definedName>
    <definedName name="MAT">'[2]COAT&amp;WRAP-QIOT-#3'!#REF!</definedName>
    <definedName name="MF" localSheetId="1">'[2]COAT&amp;WRAP-QIOT-#3'!#REF!</definedName>
    <definedName name="MF">'[2]COAT&amp;WRAP-QIOT-#3'!#REF!</definedName>
    <definedName name="mm" localSheetId="1">'Grand Summary'!#REF!</definedName>
    <definedName name="mm">#REF!</definedName>
    <definedName name="MMNN" localSheetId="1">'Grand Summary'!#REF!</definedName>
    <definedName name="MMNN">#REF!</definedName>
    <definedName name="n" localSheetId="1">'Grand Summary'!#REF!</definedName>
    <definedName name="n">#REF!</definedName>
    <definedName name="nb" localSheetId="1">'Grand Summary'!#REF!</definedName>
    <definedName name="nb">#REF!</definedName>
    <definedName name="OEC">#N/A</definedName>
    <definedName name="oi" localSheetId="1">'Grand Summary'!#REF!</definedName>
    <definedName name="oi">#REF!</definedName>
    <definedName name="oip" localSheetId="1">'Grand Summary'!#REF!</definedName>
    <definedName name="oip">#REF!</definedName>
    <definedName name="oup" localSheetId="1">'Grand Summary'!#REF!</definedName>
    <definedName name="oup">#REF!</definedName>
    <definedName name="OZ" localSheetId="1">'Grand Summary'!#REF!</definedName>
    <definedName name="OZ">#REF!</definedName>
    <definedName name="P" localSheetId="1">'[2]PNT-QUOT-#3'!#REF!</definedName>
    <definedName name="P">'[2]PNT-QUOT-#3'!#REF!</definedName>
    <definedName name="PEJM" localSheetId="1">'[2]COAT&amp;WRAP-QIOT-#3'!#REF!</definedName>
    <definedName name="PEJM">'[2]COAT&amp;WRAP-QIOT-#3'!#REF!</definedName>
    <definedName name="PF" localSheetId="1">'[2]PNT-QUOT-#3'!#REF!</definedName>
    <definedName name="PF">'[2]PNT-QUOT-#3'!#REF!</definedName>
    <definedName name="phbnsr" localSheetId="1">'Grand Summary'!#REF!</definedName>
    <definedName name="phbnsr">#REF!</definedName>
    <definedName name="phbnsr1" localSheetId="1">'Grand Summary'!#REF!</definedName>
    <definedName name="phbnsr1">#REF!</definedName>
    <definedName name="phbsr" localSheetId="1">'Grand Summary'!#REF!</definedName>
    <definedName name="phbsr">#REF!</definedName>
    <definedName name="phbsr1" localSheetId="1">'Grand Summary'!#REF!</definedName>
    <definedName name="phbsr1">#REF!</definedName>
    <definedName name="PM">[13]IBASE!$AH$16:$AV$110</definedName>
    <definedName name="POIL" localSheetId="1">'Grand Summary'!#REF!</definedName>
    <definedName name="POIL">#REF!</definedName>
    <definedName name="PR_883M">'[7]Normal Basis'!$33:$33</definedName>
    <definedName name="PR858F">'[7]Normal Basis'!$58:$58</definedName>
    <definedName name="_xlnm.Print_Area" localSheetId="3">'A-CIVIL'!$A$1:$L$164</definedName>
    <definedName name="_xlnm.Print_Area" localSheetId="4">'B - Furniture'!$A$1:$L$232</definedName>
    <definedName name="_xlnm.Print_Area" localSheetId="9">'Elect BOQ'!$A$1:$L$151</definedName>
    <definedName name="_xlnm.Print_Area" localSheetId="8">'Elect Summary'!$A$1:$E$21</definedName>
    <definedName name="_xlnm.Print_Area" localSheetId="7">FIRE!$A$1:$M$33</definedName>
    <definedName name="_xlnm.Print_Area" localSheetId="1">'Grand Summary'!$A$1:$E$23</definedName>
    <definedName name="_xlnm.Print_Area" localSheetId="5">HVAC!$A$1:$M$118</definedName>
    <definedName name="_xlnm.Print_Area" localSheetId="6">PLUMBING!$A$1:$M$74</definedName>
    <definedName name="_xlnm.Print_Area" localSheetId="2">'Summary Civil ID'!$A$1:$E$17</definedName>
    <definedName name="_xlnm.Print_Area" localSheetId="0">TITLE!$A$1:$F$26</definedName>
    <definedName name="_xlnm.Print_Area">#REF!</definedName>
    <definedName name="Print_Area_MI" localSheetId="4">#REF!</definedName>
    <definedName name="Print_Area_MI" localSheetId="1">'Grand Summary'!#REF!</definedName>
    <definedName name="Print_Area_MI">#REF!</definedName>
    <definedName name="Print_Area_MI_4" localSheetId="1">'Grand Summary'!#REF!</definedName>
    <definedName name="Print_Area_MI_4">#REF!</definedName>
    <definedName name="Print_Area_MI_5" localSheetId="1">'Grand Summary'!#REF!</definedName>
    <definedName name="Print_Area_MI_5">#REF!</definedName>
    <definedName name="Print_Area_MI_6" localSheetId="1">'Grand Summary'!#REF!</definedName>
    <definedName name="Print_Area_MI_6">#REF!</definedName>
    <definedName name="_xlnm.Print_Titles" localSheetId="3">'A-CIVIL'!$6:$6</definedName>
    <definedName name="_xlnm.Print_Titles" localSheetId="4">'B - Furniture'!$6:$6</definedName>
    <definedName name="_xlnm.Print_Titles" localSheetId="9">'Elect BOQ'!$5:$6</definedName>
    <definedName name="_xlnm.Print_Titles" localSheetId="8">'Elect Summary'!$4:$4</definedName>
    <definedName name="_xlnm.Print_Titles" localSheetId="7">FIRE!$1:$7</definedName>
    <definedName name="_xlnm.Print_Titles" localSheetId="1">'Grand Summary'!#REF!</definedName>
    <definedName name="_xlnm.Print_Titles" localSheetId="5">HVAC!$1:$8</definedName>
    <definedName name="_xlnm.Print_Titles" localSheetId="6">PLUMBING!$1:$8</definedName>
    <definedName name="_xlnm.Print_Titles">#REF!</definedName>
    <definedName name="PRINT_TITLES_MI" localSheetId="1">'Grand Summary'!#REF!</definedName>
    <definedName name="PRINT_TITLES_MI">#REF!</definedName>
    <definedName name="qan" localSheetId="1">'Grand Summary'!#REF!</definedName>
    <definedName name="qan">#REF!</definedName>
    <definedName name="RATE" localSheetId="1">'[14]04(a)-TFA'!$H$6:$H$27</definedName>
    <definedName name="RATE">'[15]04(a)-TFA'!$H$6:$H$27</definedName>
    <definedName name="RATES" localSheetId="1">'[14]04(a)-TFA'!$H$6:$H$27</definedName>
    <definedName name="RATES">'[15]04(a)-TFA'!$H$6:$H$27</definedName>
    <definedName name="rcl" localSheetId="1">'Grand Summary'!#REF!</definedName>
    <definedName name="rcl">#REF!</definedName>
    <definedName name="_xlnm.Recorder" localSheetId="1">'Grand Summary'!#REF!</definedName>
    <definedName name="_xlnm.Recorder">#REF!</definedName>
    <definedName name="rfd" localSheetId="1">'Grand Summary'!#REF!</definedName>
    <definedName name="rfd">#REF!</definedName>
    <definedName name="RT" localSheetId="1">'[2]COAT&amp;WRAP-QIOT-#3'!#REF!</definedName>
    <definedName name="RT">'[2]COAT&amp;WRAP-QIOT-#3'!#REF!</definedName>
    <definedName name="ru" localSheetId="1">'Grand Summary'!#REF!</definedName>
    <definedName name="ru">#REF!</definedName>
    <definedName name="ruk" localSheetId="1">'Grand Summary'!#REF!</definedName>
    <definedName name="ruk">#REF!</definedName>
    <definedName name="s" localSheetId="1">'Grand Summary'!#REF!</definedName>
    <definedName name="s">#REF!</definedName>
    <definedName name="SAD" localSheetId="1">'Grand Summary'!#REF!</definedName>
    <definedName name="SAD">#REF!</definedName>
    <definedName name="SB">[13]IBASE!$AH$7:$AL$14</definedName>
    <definedName name="scv" localSheetId="1">'Grand Summary'!#REF!</definedName>
    <definedName name="scv">#REF!</definedName>
    <definedName name="sd" localSheetId="1">'Grand Summary'!#REF!</definedName>
    <definedName name="sd">#REF!</definedName>
    <definedName name="sdsd" localSheetId="1">'Grand Summary'!#REF!</definedName>
    <definedName name="sdsd">#REF!</definedName>
    <definedName name="SDX" localSheetId="1">'Grand Summary'!#REF!</definedName>
    <definedName name="SDX">#REF!</definedName>
    <definedName name="SECTION1" localSheetId="1">'Grand Summary'!#REF!</definedName>
    <definedName name="SECTION1">#REF!</definedName>
    <definedName name="SECTION2" localSheetId="1">'Grand Summary'!#REF!</definedName>
    <definedName name="SECTION2">#REF!</definedName>
    <definedName name="SECTION3" localSheetId="1">'Grand Summary'!#REF!</definedName>
    <definedName name="SECTION3">#REF!</definedName>
    <definedName name="SF" localSheetId="1">'Grand Summary'!#REF!</definedName>
    <definedName name="SF">#REF!</definedName>
    <definedName name="sheet" localSheetId="1">'Grand Summary'!#REF!</definedName>
    <definedName name="sheet">#REF!</definedName>
    <definedName name="sjd" localSheetId="1">'Grand Summary'!#REF!</definedName>
    <definedName name="sjd">#REF!</definedName>
    <definedName name="SORT" localSheetId="1">'Grand Summary'!#REF!</definedName>
    <definedName name="SORT">#REF!</definedName>
    <definedName name="SORT_AREA">'[16]DI-ESTI'!$A$8:$R$489</definedName>
    <definedName name="SP">'[2]PNT-QUOT-#3'!#REF!</definedName>
    <definedName name="SS" localSheetId="1">'Grand Summary'!#REF!</definedName>
    <definedName name="SS">#REF!</definedName>
    <definedName name="sss" localSheetId="1">'Grand Summary'!#REF!</definedName>
    <definedName name="sss">#REF!</definedName>
    <definedName name="sup" localSheetId="1" hidden="1">'[4]BOQ  SUM'!#REF!</definedName>
    <definedName name="sup" hidden="1">'[5]BOQ  SUM'!#REF!</definedName>
    <definedName name="SWV" localSheetId="1">'Grand Summary'!#REF!</definedName>
    <definedName name="SWV">#REF!</definedName>
    <definedName name="t" localSheetId="1">'Grand Summary'!#REF!</definedName>
    <definedName name="t">#REF!</definedName>
    <definedName name="TEMP" localSheetId="1">'Grand Summary'!#REF!</definedName>
    <definedName name="TEMP">#REF!</definedName>
    <definedName name="TFA" localSheetId="1">'Grand Summary'!#REF!</definedName>
    <definedName name="TFA">#REF!</definedName>
    <definedName name="thickness">[10]Sheet1!$F$25</definedName>
    <definedName name="THK">'[2]COAT&amp;WRAP-QIOT-#3'!#REF!</definedName>
    <definedName name="TO" localSheetId="1">'Grand Summary'!#REF!</definedName>
    <definedName name="TO" localSheetId="5">#REF!</definedName>
    <definedName name="TO">#REF!</definedName>
    <definedName name="tt" localSheetId="1">'Grand Summary'!#REF!</definedName>
    <definedName name="tt">#REF!</definedName>
    <definedName name="ttgeg" localSheetId="1">'Grand Summary'!#REF!</definedName>
    <definedName name="ttgeg">#REF!</definedName>
    <definedName name="ue" localSheetId="1">'Grand Summary'!#REF!</definedName>
    <definedName name="ue">#REF!</definedName>
    <definedName name="uj" localSheetId="1">'Grand Summary'!#REF!</definedName>
    <definedName name="uj">#REF!</definedName>
    <definedName name="UN" localSheetId="1">'Grand Summary'!#REF!</definedName>
    <definedName name="UN">#REF!</definedName>
    <definedName name="vel" localSheetId="1">'Grand Summary'!#REF!</definedName>
    <definedName name="vel">#REF!</definedName>
    <definedName name="wa" localSheetId="1">'Grand Summary'!#REF!</definedName>
    <definedName name="wa">#REF!</definedName>
    <definedName name="wq" localSheetId="1">'Grand Summary'!#REF!</definedName>
    <definedName name="wq">#REF!</definedName>
    <definedName name="ws" localSheetId="1">'Grand Summary'!#REF!</definedName>
    <definedName name="ws">#REF!</definedName>
    <definedName name="WTP" localSheetId="1">'[14]04(a)-TFA'!#REF!</definedName>
    <definedName name="WTP">'[15]04(a)-TFA'!#REF!</definedName>
    <definedName name="WWTP" localSheetId="1">'[14]04(a)-TFA'!#REF!</definedName>
    <definedName name="WWTP">'[15]04(a)-TFA'!#REF!</definedName>
    <definedName name="xa" localSheetId="1">'Grand Summary'!#REF!</definedName>
    <definedName name="xa">#REF!</definedName>
    <definedName name="xz" localSheetId="1">'Grand Summary'!#REF!</definedName>
    <definedName name="xz">#REF!</definedName>
    <definedName name="yhj" localSheetId="1">'Grand Summary'!#REF!</definedName>
    <definedName name="yhj">#REF!</definedName>
    <definedName name="yj" localSheetId="1">'Grand Summary'!#REF!</definedName>
    <definedName name="yj">#REF!</definedName>
    <definedName name="yrtyrtytr">'[17]Section 16050'!$L$5</definedName>
    <definedName name="yu" localSheetId="1">'Grand Summary'!#REF!</definedName>
    <definedName name="yu">#REF!</definedName>
    <definedName name="z" localSheetId="1">'Grand Summary'!#REF!</definedName>
    <definedName name="z">#REF!</definedName>
    <definedName name="zx" localSheetId="1">'Grand Summary'!#REF!</definedName>
    <definedName name="zx">#REF!</definedName>
    <definedName name="ZYX" localSheetId="1">'Grand Summary'!#REF!</definedName>
    <definedName name="ZYX">#REF!</definedName>
    <definedName name="ZZZ" localSheetId="1">'Grand Summary'!#REF!</definedName>
    <definedName name="ZZZ">#REF!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56" l="1"/>
  <c r="C14" i="56"/>
  <c r="D13" i="56"/>
  <c r="E13" i="56"/>
  <c r="C13" i="56"/>
  <c r="E11" i="56"/>
  <c r="D11" i="56"/>
  <c r="C11" i="56"/>
  <c r="E10" i="56"/>
  <c r="D10" i="56"/>
  <c r="C10" i="56"/>
  <c r="E9" i="56"/>
  <c r="D9" i="56"/>
  <c r="C9" i="56"/>
  <c r="E8" i="56"/>
  <c r="D8" i="56"/>
  <c r="C8" i="56"/>
  <c r="E7" i="56"/>
  <c r="D7" i="56"/>
  <c r="C7" i="56"/>
  <c r="C13" i="57"/>
  <c r="D14" i="57"/>
  <c r="C10" i="57"/>
  <c r="D10" i="57"/>
  <c r="E10" i="57"/>
  <c r="C21" i="56"/>
  <c r="E14" i="56" l="1"/>
  <c r="E15" i="56" l="1"/>
  <c r="D15" i="56"/>
  <c r="C15" i="56"/>
  <c r="C17" i="51" l="1"/>
  <c r="E17" i="51" l="1"/>
  <c r="D17" i="51"/>
  <c r="D33" i="44"/>
  <c r="C101" i="48" l="1"/>
  <c r="C103" i="48" s="1"/>
  <c r="C21" i="48"/>
  <c r="C20" i="48"/>
  <c r="D23" i="45" l="1"/>
  <c r="D22" i="45"/>
  <c r="D20" i="45"/>
  <c r="D19" i="45"/>
  <c r="D18" i="45"/>
  <c r="A17" i="45"/>
  <c r="A21" i="45" s="1"/>
  <c r="A24" i="45" s="1"/>
  <c r="J72" i="44"/>
  <c r="I72" i="44"/>
  <c r="G72" i="44"/>
  <c r="A68" i="44"/>
  <c r="A69" i="44" s="1"/>
  <c r="D62" i="44"/>
  <c r="A61" i="44"/>
  <c r="A63" i="44" s="1"/>
  <c r="D53" i="44"/>
  <c r="D51" i="44"/>
  <c r="D50" i="44"/>
  <c r="D49" i="44"/>
  <c r="D48" i="44"/>
  <c r="A41" i="44"/>
  <c r="A44" i="44" s="1"/>
  <c r="A47" i="44" s="1"/>
  <c r="A52" i="44" s="1"/>
  <c r="D32" i="44"/>
  <c r="D31" i="44"/>
  <c r="D30" i="44"/>
  <c r="D29" i="44"/>
  <c r="D28" i="44"/>
  <c r="D26" i="44"/>
  <c r="D24" i="44"/>
  <c r="D23" i="44"/>
  <c r="D22" i="44"/>
  <c r="D21" i="44"/>
  <c r="D19" i="44"/>
  <c r="D18" i="44"/>
  <c r="D16" i="44"/>
  <c r="D14" i="44"/>
  <c r="A13" i="44"/>
  <c r="A15" i="44" s="1"/>
  <c r="A17" i="44" s="1"/>
  <c r="A20" i="44" s="1"/>
  <c r="A23" i="44" s="1"/>
  <c r="A25" i="44" s="1"/>
  <c r="A27" i="44" s="1"/>
  <c r="D12" i="44"/>
  <c r="E19" i="43"/>
  <c r="B25" i="45" l="1"/>
  <c r="A26" i="45"/>
  <c r="A27" i="45" s="1"/>
  <c r="A28" i="45" s="1"/>
  <c r="A29" i="45" s="1"/>
  <c r="A30" i="45" s="1"/>
  <c r="E32" i="43"/>
  <c r="E20" i="43" l="1"/>
  <c r="D20" i="43" s="1"/>
  <c r="C23" i="43"/>
  <c r="C26" i="43" s="1"/>
  <c r="E23" i="43" l="1"/>
  <c r="E26" i="43" l="1"/>
  <c r="D26" i="43" s="1"/>
  <c r="D23" i="43"/>
  <c r="E22" i="43" l="1"/>
  <c r="E25" i="43" s="1"/>
  <c r="E56" i="43"/>
  <c r="C56" i="43"/>
  <c r="E55" i="43"/>
  <c r="C55" i="43"/>
  <c r="E54" i="43"/>
  <c r="C54" i="43"/>
  <c r="E53" i="43"/>
  <c r="C53" i="43"/>
  <c r="E52" i="43"/>
  <c r="C52" i="43"/>
  <c r="C22" i="43"/>
  <c r="C25" i="43" s="1"/>
  <c r="A17" i="43"/>
  <c r="A34" i="43" s="1"/>
  <c r="A36" i="43" s="1"/>
  <c r="A43" i="43" s="1"/>
  <c r="D16" i="43"/>
  <c r="D15" i="43"/>
  <c r="D14" i="43"/>
  <c r="D13" i="43"/>
  <c r="D12" i="43"/>
  <c r="D11" i="43"/>
  <c r="B11" i="43"/>
  <c r="B12" i="43" s="1"/>
  <c r="B13" i="43" s="1"/>
  <c r="B14" i="43" s="1"/>
  <c r="D19" i="43" l="1"/>
  <c r="B15" i="43"/>
  <c r="B16" i="43" s="1"/>
  <c r="B18" i="43"/>
  <c r="B21" i="43" s="1"/>
  <c r="B24" i="43" s="1"/>
  <c r="B27" i="43" s="1"/>
  <c r="B28" i="43" s="1"/>
  <c r="B29" i="43" s="1"/>
  <c r="B35" i="43"/>
  <c r="D25" i="43"/>
  <c r="D22" i="43"/>
  <c r="B31" i="43" l="1"/>
  <c r="A51" i="43"/>
  <c r="A59" i="43" s="1"/>
  <c r="B60" i="43" s="1"/>
  <c r="B44" i="43"/>
  <c r="B45" i="43" s="1"/>
  <c r="B46" i="43" s="1"/>
  <c r="B47" i="43" s="1"/>
  <c r="B48" i="43" s="1"/>
  <c r="B49" i="43" s="1"/>
  <c r="B50" i="43" s="1"/>
  <c r="E30" i="43" l="1"/>
  <c r="E27" i="43"/>
  <c r="B52" i="43"/>
  <c r="B53" i="43" s="1"/>
  <c r="B54" i="43" s="1"/>
  <c r="B55" i="43" s="1"/>
  <c r="B56" i="43" s="1"/>
  <c r="B57" i="43" s="1"/>
  <c r="B58" i="43" s="1"/>
  <c r="D30" i="43" l="1"/>
  <c r="E28" i="43"/>
  <c r="D27" i="43"/>
  <c r="D28" i="43" l="1"/>
  <c r="A61" i="43"/>
  <c r="A62" i="43" s="1"/>
  <c r="A63" i="43" l="1"/>
  <c r="D33" i="43"/>
  <c r="A65" i="43" l="1"/>
  <c r="A69" i="43" s="1"/>
  <c r="A64" i="43"/>
  <c r="B66" i="43" l="1"/>
  <c r="B67" i="43" s="1"/>
  <c r="B68" i="43" s="1"/>
  <c r="A83" i="43"/>
  <c r="B70" i="43"/>
  <c r="B74" i="43" s="1"/>
  <c r="B79" i="43" s="1"/>
  <c r="B81" i="43" s="1"/>
  <c r="A85" i="43" l="1"/>
  <c r="B84" i="43"/>
  <c r="A87" i="43" l="1"/>
  <c r="A96" i="43" s="1"/>
  <c r="B86" i="43"/>
  <c r="A98" i="43" l="1"/>
  <c r="A100" i="43" s="1"/>
  <c r="B97" i="43"/>
  <c r="B88" i="43"/>
  <c r="B99" i="43" l="1"/>
  <c r="A105" i="43"/>
  <c r="A106" i="43" s="1"/>
  <c r="A107" i="43" s="1"/>
  <c r="A108" i="43" s="1"/>
  <c r="B89" i="43"/>
  <c r="B90" i="43" s="1"/>
  <c r="B91" i="43" s="1"/>
  <c r="B92" i="43" s="1"/>
  <c r="B93" i="43" s="1"/>
  <c r="B94" i="43" s="1"/>
  <c r="B95" i="43" s="1"/>
  <c r="B101" i="43"/>
  <c r="B102" i="43" s="1"/>
  <c r="B103" i="43" s="1"/>
  <c r="B104" i="43" s="1"/>
</calcChain>
</file>

<file path=xl/sharedStrings.xml><?xml version="1.0" encoding="utf-8"?>
<sst xmlns="http://schemas.openxmlformats.org/spreadsheetml/2006/main" count="1436" uniqueCount="699">
  <si>
    <t>S.NO.</t>
  </si>
  <si>
    <t>DESCRIPTION</t>
  </si>
  <si>
    <t>UNIT</t>
  </si>
  <si>
    <t>QTY</t>
  </si>
  <si>
    <t>Job.</t>
  </si>
  <si>
    <t>Nos.</t>
  </si>
  <si>
    <t>MATERIAL</t>
  </si>
  <si>
    <t>LABOUR</t>
  </si>
  <si>
    <t>TOTAL</t>
  </si>
  <si>
    <t>AMOUNT Rs.</t>
  </si>
  <si>
    <t>Balancing Valve (with self sealing measuring nipples)</t>
  </si>
  <si>
    <t>Strainers</t>
  </si>
  <si>
    <t>Ball  Valve</t>
  </si>
  <si>
    <t xml:space="preserve">RATE </t>
  </si>
  <si>
    <t>AMOUNT</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</si>
  <si>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</si>
  <si>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</si>
  <si>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</si>
  <si>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</si>
  <si>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i.</t>
  </si>
  <si>
    <t>ii.</t>
  </si>
  <si>
    <t>Supply &amp; Return Air Linear Slot 6000 Series</t>
  </si>
  <si>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</si>
  <si>
    <t>Total Cost of ACMV Works Rs.</t>
  </si>
  <si>
    <t>2-Way Motorized Valve with Actuator (0-100% modulating)</t>
  </si>
  <si>
    <t>Note:</t>
  </si>
  <si>
    <t>1)</t>
  </si>
  <si>
    <t>2)</t>
  </si>
  <si>
    <t>3)</t>
  </si>
  <si>
    <t>4)</t>
  </si>
  <si>
    <t>Miscellaneous work which was not included in BOQ but necessary to complete the project in all respects and ready to operate as per instructions of Consultant.
(Bidder should mentioned the type of works).</t>
  </si>
  <si>
    <t>Any HVAC work related to existing HVAC system is not included in this BOQ.</t>
  </si>
  <si>
    <t>Equipment RCC pad / plateform / civil work not included in this BOQ.</t>
  </si>
  <si>
    <t>All works shall be completed, tested and commissioned as per drawings, specifications and as per instruction of Consultant</t>
  </si>
  <si>
    <t>Supply &amp; installation of butterfly damper for above flexible duct with gas kits, nut bolts,  complete in all respects, ready to operate as per specification, drawings &amp; as per instruction of Consultant.</t>
  </si>
  <si>
    <t xml:space="preserve">Supply &amp; installation of flexible duct including hangers, jubilee clamp complete in all respects as per specification, drawings &amp; as per instruction of consultant.
</t>
  </si>
  <si>
    <t>Contractor is instructed to visit the site, understand the nature of work &amp; then fill the rates accordingly and submit the quotation.
No argument and discussion will be entertained after awarding of work.</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</si>
  <si>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</si>
  <si>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Supply, Return, Fresh, Exhaust Air Register / Diffuser with Damper</t>
  </si>
  <si>
    <t>5)</t>
  </si>
  <si>
    <t>Contractor to add core cutting cost (as per site requirement) in above rates.</t>
  </si>
  <si>
    <t xml:space="preserve">25mm dia </t>
  </si>
  <si>
    <t xml:space="preserve">32mm dia </t>
  </si>
  <si>
    <t>Pressure Gauge with with Ball Valve &amp; Siphon, Liquid filled Dial type range -ve 5 psi to 100 psi. (100mm dial Size)</t>
  </si>
  <si>
    <t>Control wiring from controller to sensors, motorized valve and Power wiring from FCP to fan, up to 5 meter radius</t>
  </si>
  <si>
    <t>50mm dia</t>
  </si>
  <si>
    <t>25mm dia</t>
  </si>
  <si>
    <t>32mm dia</t>
  </si>
  <si>
    <t>40mm dia</t>
  </si>
  <si>
    <t>65mm dia</t>
  </si>
  <si>
    <t>75mm dia</t>
  </si>
  <si>
    <t>100mm dia</t>
  </si>
  <si>
    <t>150mm Dia</t>
  </si>
  <si>
    <t>Rm</t>
  </si>
  <si>
    <t>Sqm</t>
  </si>
  <si>
    <t>Supply and Installation of acoustical duct sound liner (adhesive with aluminum facing 12mm thick) in supply air duct complete in all respects ready to operate as per specification, drawings and as per instruction of Consultant.</t>
  </si>
  <si>
    <t>2 Slot of 20mm</t>
  </si>
  <si>
    <t xml:space="preserve">150mm Dia </t>
  </si>
  <si>
    <t>Supply, Installation, testing and commissioning of uPVC (Sch 40.) drain pipe insulated with 10mm thick rubber foam insulation including clamps, bends, tees, drain plugs, sockets, protection treatment, PVC tape wrapping, hanger &amp; supports etc, complete in all respects as per specifications, drawings &amp; as per instructions of Consultant.</t>
  </si>
  <si>
    <t>Painting &amp; Identification work on chilled water pipes, duct, supports, hangers, platform of condensing units etc. complete in all respects with one coat of ICI make Red lead oxide primer &amp; two coats of ICI make enamel paint as per instruction of Consultant.</t>
  </si>
  <si>
    <t>No.</t>
  </si>
  <si>
    <t>150mm x 150mm</t>
  </si>
  <si>
    <t>225mm x 225mm</t>
  </si>
  <si>
    <t>300mm x 300mm</t>
  </si>
  <si>
    <t>iii.</t>
  </si>
  <si>
    <t>150mm x 100mm</t>
  </si>
  <si>
    <t>200mm x 150mm</t>
  </si>
  <si>
    <t>200mm x 200mm</t>
  </si>
  <si>
    <t>250mm x 200mm</t>
  </si>
  <si>
    <t>250mm x 150mm</t>
  </si>
  <si>
    <t>250mm x 250mm</t>
  </si>
  <si>
    <t>350mm x 200mm</t>
  </si>
  <si>
    <t>iv.</t>
  </si>
  <si>
    <t>375mm x 375mm</t>
  </si>
  <si>
    <t>250mm x 100mm</t>
  </si>
  <si>
    <t>350mm x 150mm</t>
  </si>
  <si>
    <t>Thermometer 150 mm Height Scale Type (with Thermo well) 0ºC to 60ºC</t>
  </si>
  <si>
    <t>Supply &amp; installation of closed cell insulation (20 mm thick) with aluminium facing for Internal chilled water pipes, bends, tees, unions, sockets, valves complete in all respects ready to operate as per specification, drawings and as per instruction of consultant.</t>
  </si>
  <si>
    <t>Supply, Installation, testing and commissioning of Duct heaters for DFCUs, complete in all respects ready to operate as per specifications, drawings and as per instructions of consultant.</t>
  </si>
  <si>
    <t>300 x 250</t>
  </si>
  <si>
    <t>500 x 200</t>
  </si>
  <si>
    <t>550 x 200</t>
  </si>
  <si>
    <t>300 x 200</t>
  </si>
  <si>
    <t>Supply &amp; installation of Volume Control Damper in 16 SWG G.I sheet metal with gas kits, nut bolts, complete in all respects ready to operate as per specification, drawings and as per instruction of Consultant.</t>
  </si>
  <si>
    <t>Supply, installation, testing and commissioning of Air Conditioning units Decorative type of different capacities (as per mentioned in schedule)  including supply of supports, brackets, rubber isolator,  flashing, control wiring &amp; power wiring (connection) in G.I. for external / PVC for internal from outdoor unit to indoor unit complete in all respects ready to operate as per specification, drawings and as per instructions of Consultant.</t>
  </si>
  <si>
    <t>AC-01 (as per schedule)</t>
  </si>
  <si>
    <t>DFCU-01 (as per schedule)</t>
  </si>
  <si>
    <t>DFCU-02 (as per schedule)</t>
  </si>
  <si>
    <t>DFCU-03 (as per schedule)</t>
  </si>
  <si>
    <t>DFCU-04 (as per schedule)</t>
  </si>
  <si>
    <t>FAHU-03 (as per schedule)</t>
  </si>
  <si>
    <t>FAHU-04 (as per schedule)</t>
  </si>
  <si>
    <t>Supply, installation, testing and commissioning of refrigerant pipes (liquid + gas) with expended rubber foam insulation 12mm thick, PVC tape wrapping + control wiring from indoor to outdoor for Split type units complete in all respects ready to operate as per specification, drawings and as per instructions of Consultant.</t>
  </si>
  <si>
    <t>300 x 150</t>
  </si>
  <si>
    <t>Rate Only</t>
  </si>
  <si>
    <t>Supply, fabrication, installation &amp; testing of pre-insulated ductwork of polyurethane foam panel with 52Kg/m3  density, 20mm thickness, coated on both sides with 80 micron thick aluminum foil complete with a 2g/m2 layer for internal duct work including manufacturer's aluminum hardware glue, hangers and supports, flexible duct connection, wooden frame, etc. Complete in all respects ready to operate as per drawings, specification and as per instruction of consultant.</t>
  </si>
  <si>
    <t>Supply, fabrication, installation &amp; testing of machine made G.I sheet metal duct for external / exposed area complete in all respects including splitter dampers, guide vanes, flexible duct connection, access door, transformation, plenums chambers, anchors supports &amp; hangers, wooden frame complete in all respects ready to operate as per drawings, specification, instruction and approval of Consultant.</t>
  </si>
  <si>
    <t>Disc Valves with Dampers</t>
  </si>
  <si>
    <t>Making of Shop drawings on Auto CAD latest version with section details, equipment foundation details and Making of As Built drawings, Documentation Technical / Operational Manual &amp; LOG Book for each equipment as per instruction of consultant.</t>
  </si>
  <si>
    <t>vi.</t>
  </si>
  <si>
    <t>450 x 250</t>
  </si>
  <si>
    <t xml:space="preserve"> </t>
  </si>
  <si>
    <t>S.No.</t>
  </si>
  <si>
    <t>Description</t>
  </si>
  <si>
    <t>Unit</t>
  </si>
  <si>
    <t>Qty</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</si>
  <si>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</si>
  <si>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</si>
  <si>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</si>
  <si>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</si>
  <si>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</si>
  <si>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</si>
  <si>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</si>
  <si>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</si>
  <si>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European style water closet wall hung type with seat cover, concealed flush tank with frame, cover plate, C.P. connector, thimble, etc and fixing accessories.</t>
  </si>
  <si>
    <t>Type - EWC-WH</t>
  </si>
  <si>
    <t>European style water closet wall hung type with seat cover, concealed flush tank with frame, cover plate, for disabled person S.S bracket, grap bar support, C.P. (chrome plated) connector, thimble, etc.</t>
  </si>
  <si>
    <t>Toilet Hand Spray with flexible chain &amp; telephone type shower Including tee stop cock etc. complete in all respect.</t>
  </si>
  <si>
    <t xml:space="preserve">Type - TS  </t>
  </si>
  <si>
    <t>Wash basin (WB) including bottle trap, waste, stop cocks, etc.</t>
  </si>
  <si>
    <t xml:space="preserve">Type - WB </t>
  </si>
  <si>
    <t>Type - WB (Vanity)</t>
  </si>
  <si>
    <t>Wash basin hot and cold water mixer, etc.</t>
  </si>
  <si>
    <t>Stainless steel kitchen sink including stop cocks,  P-trap / Bottle trap, waste pipe etc complete in all respects.</t>
  </si>
  <si>
    <t>SK - 1,  500 x 500 mm single bowl and single drainer.</t>
  </si>
  <si>
    <t>Sink hot and cold water mixer, etc.</t>
  </si>
  <si>
    <t>SK - 1</t>
  </si>
  <si>
    <t>Toilet accessories complete set.</t>
  </si>
  <si>
    <t>Soap Dispenser</t>
  </si>
  <si>
    <t>Towel Rail</t>
  </si>
  <si>
    <t>Paper Holder</t>
  </si>
  <si>
    <t>Double Coat Hooks</t>
  </si>
  <si>
    <t>v.</t>
  </si>
  <si>
    <t>Hand Dryer</t>
  </si>
  <si>
    <t>Grab Rail for Handicapped Toilets</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</si>
  <si>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</si>
  <si>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</si>
  <si>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</si>
  <si>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</si>
  <si>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</si>
  <si>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Rm.</t>
  </si>
  <si>
    <t xml:space="preserve">Dia.   OD 32 mm </t>
  </si>
  <si>
    <t xml:space="preserve">Dia.   OD 50 mm </t>
  </si>
  <si>
    <t>Dia    OD 25 mm</t>
  </si>
  <si>
    <t>Open cell rubber foam insulation 3/8" thick &amp; pvc tape wrapping for hot water pipes.</t>
  </si>
  <si>
    <t xml:space="preserve">Dia    OD 25 mm  </t>
  </si>
  <si>
    <t>Dia.   OD 32 mm</t>
  </si>
  <si>
    <t>Brass body gate valves / ball valves with unions.</t>
  </si>
  <si>
    <t xml:space="preserve">Size  25 mm  (3/4")   </t>
  </si>
  <si>
    <t xml:space="preserve">Size  32 mm  (1")   </t>
  </si>
  <si>
    <t xml:space="preserve">Size  40 mm  (1-1/4") </t>
  </si>
  <si>
    <t xml:space="preserve">Size  50 mm (1-1/2") </t>
  </si>
  <si>
    <t>Hot water storage heater (Electric) suitable for 30 psi working pressure including  thermostat, inlet/outlet connection. Pressure relief valve.</t>
  </si>
  <si>
    <t>HWE-80 (80 Litres Storage Capacity)</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</si>
  <si>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</si>
  <si>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</si>
  <si>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</si>
  <si>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32 mm       </t>
  </si>
  <si>
    <t>Dia. 50 mm</t>
  </si>
  <si>
    <t>Dia. 100 mm</t>
  </si>
  <si>
    <t xml:space="preserve">Floor trap including S.S grating floor trap, inlet outlet connection complete in all respects. </t>
  </si>
  <si>
    <t>FT- with 100 mm P - trap</t>
  </si>
  <si>
    <t>Cleanout for soil, waste pipes of approved make.</t>
  </si>
  <si>
    <t>For 100 mm dia. Pipe with SS floor cover plate  (FCO)</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</si>
  <si>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</si>
  <si>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</si>
  <si>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</si>
  <si>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</si>
  <si>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Material Rate</t>
  </si>
  <si>
    <t>Labour
Rate</t>
  </si>
  <si>
    <t>Total
Amount Rs.</t>
  </si>
  <si>
    <t>FIRE FIGHTING SERVICES</t>
  </si>
  <si>
    <t>Supply, installation, testing &amp; commissioning of fire hydrant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</si>
  <si>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</si>
  <si>
    <t>Dia  25 mm</t>
  </si>
  <si>
    <t>Dia  32 mm</t>
  </si>
  <si>
    <t>Dia  40 mm</t>
  </si>
  <si>
    <t>Dia  50 mm</t>
  </si>
  <si>
    <t>Dia  65 mm</t>
  </si>
  <si>
    <t>Dia  75 mm</t>
  </si>
  <si>
    <t xml:space="preserve">Sprinkler Heads </t>
  </si>
  <si>
    <t>Sprinkler Upright type, quick response K = 5.6 (Opening Temperature 57ºC)</t>
  </si>
  <si>
    <t>Sprinkler Pendent type concealed with CP escutcheon face cover plate, quick response K = 5.6 (Opening Temperature 57ºC)</t>
  </si>
  <si>
    <t>Corrugated stainless steel hose with stainless steel braid
for pendent type sprinklers 3ft length</t>
  </si>
  <si>
    <t>Fire extinguishers with fixing accessories.</t>
  </si>
  <si>
    <t>Type Class A,B&amp;C  FX-4  (6 Kg. Dry Chemical Powder)</t>
  </si>
  <si>
    <t>Supply, installation, testing &amp; commissioning of Novec 1230 fire fighting system for MCR including all equipment, pipe works and accessories ready to operate as per specifications, drawings and instructions of consultants.</t>
  </si>
  <si>
    <t>MCR room (1500 cubic feet)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</si>
  <si>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</si>
  <si>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</si>
  <si>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</si>
  <si>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</si>
  <si>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</si>
  <si>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</si>
  <si>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BRAND/MAKE</t>
  </si>
  <si>
    <t>LEAD TIMES</t>
  </si>
  <si>
    <t>BILL OF QUANTITIES</t>
  </si>
  <si>
    <t>Architecture/Interior  &amp; Furniture Works</t>
  </si>
  <si>
    <t>EY</t>
  </si>
  <si>
    <t>Principal Design Consultant</t>
  </si>
  <si>
    <t>S.No</t>
  </si>
  <si>
    <t>Activity.</t>
  </si>
  <si>
    <t>A</t>
  </si>
  <si>
    <t>CIVIL &amp; ARCHITECTURE WORKS</t>
  </si>
  <si>
    <t>B</t>
  </si>
  <si>
    <t>FURNITURE WORKS</t>
  </si>
  <si>
    <t>TOTAL RS.</t>
  </si>
  <si>
    <t>Units</t>
  </si>
  <si>
    <t>CORDON OFF</t>
  </si>
  <si>
    <t>Sqm.</t>
  </si>
  <si>
    <t>DISMANTLING</t>
  </si>
  <si>
    <t xml:space="preserve">Dismantling/ cutting/ removal of existing masonry walls, flooring  &amp; wall chipping,  doors, windows, ceiling, cladding, electrical fixtures  etc.  complete in all respect including removal of debris from site and handling over the client properties to the client representative. </t>
  </si>
  <si>
    <t>Job</t>
  </si>
  <si>
    <t>WALL PARTITIONS</t>
  </si>
  <si>
    <t>PW-01  100MM THK. CEMENT BOARD STUD PARTITION (FULL HEIGHT)</t>
  </si>
  <si>
    <t>PW-02  100MM THK. CEMENT BOARD STUD PARTITION (LOW HEIGHT)</t>
  </si>
  <si>
    <t>PW-03  200MM THK. CEMENT BOARD STUD PARTITION (LOW HEIGHT)</t>
  </si>
  <si>
    <t>PW-04  FIXED TEMPERED GLASS PARTITION</t>
  </si>
  <si>
    <t>b.</t>
  </si>
  <si>
    <t>Providing &amp; applying of Plotter / Laser cut Frosted film 50 Micron (3M or approved equivalent) on glazing as per approved sample, shade / colour with wastage and as per instruction of the Architect etc., complete in all respect.</t>
  </si>
  <si>
    <t>c</t>
  </si>
  <si>
    <t>Providing &amp; applying of 150 microns anti shatter film from one side supplied by 3m or equivalent or as per instruction of the Architect.</t>
  </si>
  <si>
    <t>PW-05  BRICK MASONRY</t>
  </si>
  <si>
    <t>a.</t>
  </si>
  <si>
    <t>Providing and laying at mentioned floor first class 9" thick full height brick masonry using burnt brick minimum 1500 PSI set in (1:5) cement sand mortar in super structure including curing, finishing racking out joints, scaffolding, lifting, hoisting etc, complete in all respect as per specifications, drawings and as directed by the Architect.</t>
  </si>
  <si>
    <t>PW-06  ALUMINUM FOLDING PARTITION</t>
  </si>
  <si>
    <t>Provide and install in position Openable / foldable partitions consist of 8mm acoustic fabric with Powder coated Aluminium frame including cost of all hardwares, Necessary MS supports, wastage, silicon sealant, lifting, etc., complete as per drawing, hardware schedule &amp; instruction of the Architect.</t>
  </si>
  <si>
    <t>PW-07  150MM THK. CEMENT BOARD STUD PARTITION (LOW HEIGHT)</t>
  </si>
  <si>
    <t>Providing, Fabricating and fixing 150mm thick Partition up to 1200mm height (LOW HEIGHT) with 12mm cement board to be fixed both side with screw over 38mmx75mmx0.75mm thick G.I channel frame, including cost of all hardware, scaffolding, lifting, etc. Complete in all respect as per specifications, drawings and as directed by the Architect.</t>
  </si>
  <si>
    <t>CLADDING</t>
  </si>
  <si>
    <t>CL-01  10MM THK CEMENT BOARD CLADDING</t>
  </si>
  <si>
    <t>CL-02  12MM THK MDF BOARD CLADDING</t>
  </si>
  <si>
    <t>Providing,  making  &amp;  install  12mm thick MDF board cladding on single face over masonry or existing surface to be  fixed  with  screw  over  25mm x  50mm  solignum treated  partal  wood  frame @  600mm x 600mm  c/c, including  cost  of  all hardwares  scaffolding, lifting,  etc, complete  in  all  respect  as  per specifications, drawings and as directed by the Architect.  (MDF  board  exposed  area will  be measure for payment.)</t>
  </si>
  <si>
    <t>CL-03  12MM THK MDF BOARD WITH OAK WOOD STRIP</t>
  </si>
  <si>
    <t>Providing,  making  &amp;  install  12mm thick MDF board cladding on single face over masonry or existing surface to be  fixed  with  screw, including 38mmx50mm solid oak wood poilsh finish strip to be fixed over MDF with equal distance as shown in drawing, including  cost  of  all hardwares  scaffolding, lifting,  etc, complete  in  all  respect  as  per specifications, drawings and as directed by the Architect.</t>
  </si>
  <si>
    <t>WALL FINISHES</t>
  </si>
  <si>
    <t>WF-01 PAINT FINISH (TYPE-01)</t>
  </si>
  <si>
    <t>Provide and apply paint (National, Jotun / ICI or approved) minimum three coats as per approved shade over a coat of primer to internal surfaces prepared smooth with carborundum stone, filling the depression with putty including scaffolding, etc. complete in all respect.</t>
  </si>
  <si>
    <t>WF-02 PAINT FINISH (TYPE-02)</t>
  </si>
  <si>
    <t>WF-02a PAINT FINISH (TYPE-03)</t>
  </si>
  <si>
    <t>WF-02b PAINT FINISH (TYPE-04)</t>
  </si>
  <si>
    <t>WF-02c PAINT FINISH (TYPE-05)</t>
  </si>
  <si>
    <t>WF-03 TEXTURE PAINT FINISH</t>
  </si>
  <si>
    <t>Providing and applying at any height texture paint to surface walls ,columns and ceiling etc. roller applied having egg shell finish over one base primer coat including rubbing or scrapping , filling etc complete in all respects as per instructions and as directed by the Architect.</t>
  </si>
  <si>
    <t>WF-04  FABRIC WITH MDF FLUTE</t>
  </si>
  <si>
    <t>Providing and fixing fabric cladding with 30mm thick MDF Flute panels over 6mm thick MDF board to be fixed with existing wall as per drawing and instructions of the Architect.</t>
  </si>
  <si>
    <t>WF-05   ART WORK DIFFERENT SIZES</t>
  </si>
  <si>
    <t xml:space="preserve">Providing and fixing art work printed from high resolution file pasted over 18mm MDF sheet as per given details including cost of wooden gola framing polish finish. complete in all respects as per instructions and as directed by the Architect. </t>
  </si>
  <si>
    <t>Jobs.</t>
  </si>
  <si>
    <t>WF-06  WINDOW ROLLER BLINDS</t>
  </si>
  <si>
    <t>WF-07  WHITE BOARD (TYPE-01)</t>
  </si>
  <si>
    <t>Providing and fixing White board consist of White High Gloss Lamination sheet fixed over 25mmX35mm wooden frame including cost of all hardware for fixing as per instruction of the Architect.</t>
  </si>
  <si>
    <t>WF-08 IMPORTED FORMICA/OAK PLY POLISH FINISH</t>
  </si>
  <si>
    <t xml:space="preserve">WF-09  600MMX300MM  PORCELAIN TILES </t>
  </si>
  <si>
    <t>WF-10  OAK VEENER POLISH FINISH</t>
  </si>
  <si>
    <t>Providing and pasting 6mm thick oak veener over existing MDF/Cement board with 3mm wide groove if required  and  approved polish finish as per approved sample including cost of pasting adhesive as per instyructions of the Architect.</t>
  </si>
  <si>
    <t>WF-11  12MM CORIAN CLADDING</t>
  </si>
  <si>
    <t>Providing and fixing of 12mm Corian cladding over existing surface as per Drawing complete in all respect including cutting of holes where required etc as per Architect instructions.</t>
  </si>
  <si>
    <t>WF-12  WHITE BOARD (TYPE-02)</t>
  </si>
  <si>
    <t>Providing and fixing White board consist of White Glossy MDF Lamination sheet with 38mm x 25mm MS powder coated tube frame including cost of all hardware for fixing as per instruction of the Architect.</t>
  </si>
  <si>
    <t>WF-13  LOGO</t>
  </si>
  <si>
    <t>WF-14 SILK SCREEN PRINTING TOILET SIGN</t>
  </si>
  <si>
    <t>Providing and pasting Silk Screen (Toilet signs)  printed as per given details including cost of adhesive, rubbing or scrapping of surface , filling, cleaning etc. complete in all respects as per instructions and as directed by the Architect.</t>
  </si>
  <si>
    <t>TEXT  18MM THICK ACRYLIC LETTERS</t>
  </si>
  <si>
    <t>Providing and fixing of 18mm thick  Acrylic text, consist of  Flat cut acrylic sheet  including cost of all fixing arrangements as per detail drawings and directed by the Architect. (ref ID-301)</t>
  </si>
  <si>
    <t>SK-01  75MM  HIGH PVC SKIRTING</t>
  </si>
  <si>
    <t>Provide and install, in position where required, 75mm high approved quality heavy duty PVC skirting (supplied by approved manufacturer) with approved adhesive, etc. complete with all hardware as approved by the Architect..</t>
  </si>
  <si>
    <t>Mtr.</t>
  </si>
  <si>
    <t>FLOOR FINISHES</t>
  </si>
  <si>
    <t>FF-01  CARPET TILES (TYPE-01)</t>
  </si>
  <si>
    <t>FF-02  CARPET TILES (TYPE-02)</t>
  </si>
  <si>
    <t>FF-03  LVT FLOOR (TYPE-01)</t>
  </si>
  <si>
    <t>FF-04  600x1200 PORCELAIN TILES</t>
  </si>
  <si>
    <t>Providing and laying best quality imported full body 600mm x 1200mm porcelain tile as  approved  cutting where required for floor with   1 : 4 cement sand mortar base of 37mm to 75mm or dry bond of required thickness for  setting the tiles in pattern  with  cement mortar + water proofing chemicals , I/c bacteria resistance  grouting  in the joints        including curing cleaning etc., complete in all respect and as per the instruction of the Architect. (Basic Price of Tiles Rs. 7000/sqm.)</t>
  </si>
  <si>
    <t>FF-05  CARPET TILES (TYPE-03)</t>
  </si>
  <si>
    <t>FF-06  LVT FLOOR (TYPE-02)</t>
  </si>
  <si>
    <t>FF-07  CARPET TILES (TYPE-04)</t>
  </si>
  <si>
    <t>FF-08  CARPET TILES (TYPE-05)</t>
  </si>
  <si>
    <t>WF-09  RUG (TYPE-01)</t>
  </si>
  <si>
    <t>WF-10  RUG (TYPE-02)</t>
  </si>
  <si>
    <t>MT-01  METAL TRIM</t>
  </si>
  <si>
    <t>WATER PROOFING</t>
  </si>
  <si>
    <t>Providing and Laying water proofing by two coats of master seal 550 (BASF) including cleaning and chipping of surface, removing excess material, wastage, etc. complete in all respect and applying as per manufacturer specification and directions of the Architect/Project Manager</t>
  </si>
  <si>
    <t>CC FLOOR SMOOTH FINISH</t>
  </si>
  <si>
    <t>SELF LEVELING FLOOR</t>
  </si>
  <si>
    <t>Provide and laying self leveling compound 4mm thick of Ressi SLS 610 or approved equivalent, complete in all respect as per specifications and drawings. Ressi SLS 610 is ready to use premixed self-leveling floor screed which is ideal for use to level substrates prior to laying raised flooring system, carpets, floor tiles etc. as per required lvt flooring.</t>
  </si>
  <si>
    <t>CEILING FINISHES</t>
  </si>
  <si>
    <t>FC-01 12MM THK. GYPSUM BOARD CEILING</t>
  </si>
  <si>
    <t>FC-02  MR GYPSUM BOARD CEILING</t>
  </si>
  <si>
    <t>Provide and install in position Moisture resistant Gypsum Board Ceiling, consisting of G.I. frame work  with G.I. Hangers and  16-18 swg. aluminum edgings, 12mm thick Moisture resistant Gypsum Board Sheet (Elephant brand Thailand or approved equivalent) fixed on frame ,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</si>
  <si>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No</t>
  </si>
  <si>
    <t>FC-03  MDF CEILING WITH OAK PLY</t>
  </si>
  <si>
    <t xml:space="preserve">Providing and Installation of  12mm MDF board   false ceiling with 100mm wide oak ply pressed with 3mm groove as per design and pattern  with light palmet and approved polish finish of approved shade and quality with solignum treated solid wooden frame in back ,having provision of lights, complete as per manufacture's specification  and as directed by Architect. </t>
  </si>
  <si>
    <t>FC-04  MDF CEILING/BULKHEAD</t>
  </si>
  <si>
    <t>FC-05  PERFORATED SHEET CEILING</t>
  </si>
  <si>
    <t>ES-01  EXISTING SLAB PAINT FINISH</t>
  </si>
  <si>
    <t>FC-06 HOUSING FOR LINEAR LIGHT</t>
  </si>
  <si>
    <t xml:space="preserve">Providing and Fixing at any height and level housing for 50mm wide linear light, consisting of two 8mm X 150mm x3600mm MDF cladded with high density foam wrapped in architect approved fabric. Complete in all respect including the cost of lifting, shifting, pasting, cutting and all necessary arrangements for fixing etc. complete in all respects as per instructions and as directed by the Architect. 
</t>
  </si>
  <si>
    <t>DOOR AND WINDOWS</t>
  </si>
  <si>
    <t>providing , making and fixing in position 45mm solid core flush door single/double shutters with approved sample imported Formica pressed on both sides I/c  grooves if required ,i/c  approved polish finish,  beading, solid oak wood  polish finish lipping all hardware including cost of  hinges, hold fasts,S.S. screw, door stopper, 100mm  wide S.S. kick plates both sides polish finish door frame as per given size and glass vision panel where required complete in all respects  as per drawing and directed by the Architect.</t>
  </si>
  <si>
    <t xml:space="preserve">D1  1050x2400mm </t>
  </si>
  <si>
    <t xml:space="preserve">D2  900x2400mm </t>
  </si>
  <si>
    <t>c.</t>
  </si>
  <si>
    <t>D2a  900x2400mm (with vision panel and Aluminium louver)</t>
  </si>
  <si>
    <t>d.</t>
  </si>
  <si>
    <t xml:space="preserve">D3  750x2400mm </t>
  </si>
  <si>
    <t>e.</t>
  </si>
  <si>
    <t>D6  900x2400mm (with vision panel and Aluminium louver)</t>
  </si>
  <si>
    <t xml:space="preserve">Provide and install in position Glass door consist of 12mm thick tempered glass with Powder coated  Aluminum frame including cost of all hardware, wastage, silicon sealant, lifting, etc. All glass will be tempered, Complete as per drawing, hardware schedule &amp; instruction of the Architect  including cost of 175 microns anti shatter film supplied by 3m or equivalent or as per instruction of the Architect. </t>
  </si>
  <si>
    <t>D4  1800x2400mm  Double leaf</t>
  </si>
  <si>
    <t>D5  900x2400mm  Single leaf</t>
  </si>
  <si>
    <t>Provide and install  single shutter imported factory assembled four side air tight fire rated up to 2 hours metal door with approved color including hinges, panic bar, Door frame, lock etc. as shown in drawing . Complete in all respects for emergency exit. Certified with UL.</t>
  </si>
  <si>
    <t>D1  1000x2400mm  Single leaf with-out vision panel</t>
  </si>
  <si>
    <t>D2  1000x2400mm  Single leaf with vision panel</t>
  </si>
  <si>
    <t>SD1  1050x2400mm  Slidding</t>
  </si>
  <si>
    <t>TOILET/ PANTRY</t>
  </si>
  <si>
    <t>MIRROR</t>
  </si>
  <si>
    <t>MARBLE LEDGE / THRESHOLD</t>
  </si>
  <si>
    <t>PANTRY CABINET</t>
  </si>
  <si>
    <t>Providing and Installation of Pantry counter consist of following materials:</t>
  </si>
  <si>
    <t>Fomite or approved Formica pasted over internal partitions, shelves and drawers internal surface</t>
  </si>
  <si>
    <t xml:space="preserve">MDF board box hanging Cabinets with shutters </t>
  </si>
  <si>
    <t xml:space="preserve">to be assemble as per detail drawing complete as per drawing with all hardware and directed by Architect. </t>
  </si>
  <si>
    <t>Base Cabinet Size = as per drawing</t>
  </si>
  <si>
    <t>Hanging Cabinet Size =  as per drawing</t>
  </si>
  <si>
    <t>MARBLE VANITY COUNTER</t>
  </si>
  <si>
    <t>Providing and fixing of 19mm pre-polished marble top vanity as per Drawing complete in all respect including the cost of cutting for sink, drains, taps etc, making corner gola, as per Architect instructions. (Basic Price of marble = Rs. 15000/)</t>
  </si>
  <si>
    <t>Certified/Qualified full time HSE Supervisor</t>
  </si>
  <si>
    <t>Certified/Qualified full time Health and Safety Supervisor other than the Resident Engineer/Site Supervisor. The HSE representative has to be on site full time during fitout works.</t>
  </si>
  <si>
    <t>Artificial Plants</t>
  </si>
  <si>
    <t>Providing artificial plants approved by the Architect with pre painted pots including cost of fixing the plants with wall as per detail drawing and directed by the Architect.</t>
  </si>
  <si>
    <t xml:space="preserve">TOTAL ESTIMATED COST OF CIVIL/ID WORK. </t>
  </si>
  <si>
    <t xml:space="preserve"> Note:</t>
  </si>
  <si>
    <t xml:space="preserve"> * Before quote the rates, the contractor should first visit the site.</t>
  </si>
  <si>
    <t xml:space="preserve"> * Above quantities are approximate, subject to increase or decrease as per site.</t>
  </si>
  <si>
    <t xml:space="preserve"> * Area will be measured from face to face of said job.</t>
  </si>
  <si>
    <t xml:space="preserve"> * Contractor should submit As built drawings (AutoCAD + print) of the project after  completion.</t>
  </si>
  <si>
    <t>CUSTOMIZE FURNITURE</t>
  </si>
  <si>
    <t>CUF-01  PLANTER</t>
  </si>
  <si>
    <t>Providing and Installation of PLANTER consist of following materials:</t>
  </si>
  <si>
    <t>19mm+19mm MDF board planter box with PVC lipping on edges</t>
  </si>
  <si>
    <t>Formica pasted over MDF board box</t>
  </si>
  <si>
    <t>19mm MDF board shutters with imported formica pasted and pvc lipping on edges</t>
  </si>
  <si>
    <t>19mm thic MDF shelves with formica pasted and pvc lippings</t>
  </si>
  <si>
    <t>Size =1400mmX300mmX1200mm</t>
  </si>
  <si>
    <t>CUF-02  PLANTER</t>
  </si>
  <si>
    <t>Size =975mmX300mmX1200mm</t>
  </si>
  <si>
    <t>CUF-03  PLANTER</t>
  </si>
  <si>
    <t>Size =1400mmX650mmX1200mm</t>
  </si>
  <si>
    <t>CUF-04  PLANTER</t>
  </si>
  <si>
    <t>Size =900mmX900mmX1200mm</t>
  </si>
  <si>
    <t>CUF-05  PLANTER</t>
  </si>
  <si>
    <t>Size =1200mmX750mmX1200mm</t>
  </si>
  <si>
    <t>CUF-06  PLANTER</t>
  </si>
  <si>
    <t>Size =1600mmX385mmX1200mm</t>
  </si>
  <si>
    <t>CUF-07  PLANTER</t>
  </si>
  <si>
    <t>6mm+6mm MDF board planter box with rough wood frame and PVC lipping on edges</t>
  </si>
  <si>
    <t>Size =1200mmX1575mmX750mm</t>
  </si>
  <si>
    <t>CUF-08  PLANTER</t>
  </si>
  <si>
    <t>Size =2000mmX600mmX1200mm</t>
  </si>
  <si>
    <t>CUF-09  PLANTER</t>
  </si>
  <si>
    <t>Size =1500mmX600mmX1200mm</t>
  </si>
  <si>
    <t>CUF-10  PLANTER</t>
  </si>
  <si>
    <t>Size =1400mmX260mmX1200mm</t>
  </si>
  <si>
    <t>CUF-11  PLANTER</t>
  </si>
  <si>
    <t>Size =1400mmX200mmX1200mm</t>
  </si>
  <si>
    <t>CUF-12  PRINTING STATION</t>
  </si>
  <si>
    <t>Providing and Installation of PRINTING STATION consist of following materials:</t>
  </si>
  <si>
    <t>100mm high 19mm thick MDF base with Formica pasted and rough wood frame</t>
  </si>
  <si>
    <t xml:space="preserve">19mm thick  MDF cabinet box with Formica pasted both side with pvc lipping </t>
  </si>
  <si>
    <t>19mm thick MDF shutter with Formica pasted both sides with pvc lipping</t>
  </si>
  <si>
    <t>19mm thick MDF shelf with Formica pasted both sides with pvc lipping</t>
  </si>
  <si>
    <t>Base Size =1550mmX600mmX900mm</t>
  </si>
  <si>
    <t>Hanging Size =2587mmX350mmX950mm</t>
  </si>
  <si>
    <t>CUF-13  PRINTING STATION</t>
  </si>
  <si>
    <t>Base Size =2150mmX600mmX900mm</t>
  </si>
  <si>
    <t>Hanging Size =3111mmX350mmX950mm</t>
  </si>
  <si>
    <t>CUF-14  STORAGE CABINET</t>
  </si>
  <si>
    <t>Providing and Installation of STORAGE CABINET consist of following materials:</t>
  </si>
  <si>
    <t>Size =1956mmX600mmX2550mm</t>
  </si>
  <si>
    <t>CUF-15  LOCKERS</t>
  </si>
  <si>
    <t>Providing and Installation of LOCKERS consist of following materials:</t>
  </si>
  <si>
    <t>Seating Nich 3" Thk.Foam Over Fabric
Fixed With 2" Wide Velcro Tape/Cementex
As per drawing and Architect direction</t>
  </si>
  <si>
    <t>Size =8357mmX475mmX2175mm</t>
  </si>
  <si>
    <t>CUF-16  LOCKERS</t>
  </si>
  <si>
    <t>Size =8333mmX573mmX2175mm</t>
  </si>
  <si>
    <t>CUF-17  RECEPTION COUNTER</t>
  </si>
  <si>
    <t>Providing and Installation of RECEPTION COUNTER consist of following materials:</t>
  </si>
  <si>
    <t>19mm MDF board planter box with PVC lipping on edges</t>
  </si>
  <si>
    <t>38mmx50mmx 3100 solid oak wood polish finish strips to be fixed with the gap of 75mm C/C</t>
  </si>
  <si>
    <t>CUF-18  STORAGE CABINET</t>
  </si>
  <si>
    <t>Size =1063mmX600mmX2550mm</t>
  </si>
  <si>
    <t>CUF-19  COFFEE COUNTER</t>
  </si>
  <si>
    <t>Base Size =1522mmX600mmX900mm</t>
  </si>
  <si>
    <t>Hanging Size =1522mmX300mmX850mm</t>
  </si>
  <si>
    <t>CUF-20  PRINTING STATION</t>
  </si>
  <si>
    <t>Base Size =933mmX634mmX900mm</t>
  </si>
  <si>
    <t>Hanging Size =933mmX350mmX950mm</t>
  </si>
  <si>
    <t>Providing of SS finished Dustbin (20L) of required volume as per the approved design by Architect.</t>
  </si>
  <si>
    <t>GRAB RAIL</t>
  </si>
  <si>
    <t>Providing and fixing of SS finish Grab Rail as approved by Architect</t>
  </si>
  <si>
    <t xml:space="preserve">TOTAL ESTIMATED COST OF FURNITURE WORK. </t>
  </si>
  <si>
    <t xml:space="preserve"> * All External Formica/Lamination will be read as imported Formica (As approved by the Architect).</t>
  </si>
  <si>
    <t xml:space="preserve"> * All Internal Formica/Lamination will be read as (Formite) </t>
  </si>
  <si>
    <t xml:space="preserve"> * Before quote the rates, contractor should see detail presentation of Furniture.</t>
  </si>
  <si>
    <t xml:space="preserve"> * Contractor should submit As built drawings (AutoCAD + print) of the each furniture after     completion.</t>
  </si>
  <si>
    <t>Supply, Return, Fresh, Exhaust, Smoke Air Grills / Registers with Dampers</t>
  </si>
  <si>
    <t>Supply, installation of Motorized Fire Damper with gas kits, nut bolts, including controller &amp; control wiring,  complete in all respects, ready to operate as per specification, drawings &amp; as per instruction of Consultant.(UL 555s)</t>
  </si>
  <si>
    <t>300mm x 250mm</t>
  </si>
  <si>
    <t>REMARKS</t>
  </si>
  <si>
    <t>Cost of GST (On Material) and PST (On Installation)</t>
  </si>
  <si>
    <t>Grand Total of ACMV Works Rs.</t>
  </si>
  <si>
    <t>Grand Total of Plumbing Works Rs.</t>
  </si>
  <si>
    <t xml:space="preserve">Total Cost of All Sections Rs. </t>
  </si>
  <si>
    <t>Grand Total of Fire Works Rs.</t>
  </si>
  <si>
    <t>S.#</t>
  </si>
  <si>
    <t>SUPPLY
(Rs.)</t>
  </si>
  <si>
    <t>INSTALLATION
(Rs.)</t>
  </si>
  <si>
    <t>TOTAL
(Rs.)</t>
  </si>
  <si>
    <t>SECTION - E
DISTRIBUTION BOARDS</t>
  </si>
  <si>
    <t>Total Amount (Rs.)</t>
  </si>
  <si>
    <t>GST</t>
  </si>
  <si>
    <t>PST</t>
  </si>
  <si>
    <t>Grand total (including all taxes)</t>
  </si>
  <si>
    <t>SECTION - G
VOICE &amp; DATA COMMUNICATION SYSTEM</t>
  </si>
  <si>
    <t>SECTION - H
CCTV SYSTEM (IP BASED)</t>
  </si>
  <si>
    <t>SECTION - I
FIRE ALARM SYSTEM</t>
  </si>
  <si>
    <t>SECTION - J
INTELLIGENT LIGHTING CONTROL SYSTEM</t>
  </si>
  <si>
    <t>SECTION - K
PUBLIC ADDRESS SYSTEM</t>
  </si>
  <si>
    <t xml:space="preserve">SECTION - L
IP ACCESS CONTROL SYSTEM </t>
  </si>
  <si>
    <t>SECTION - M
SHOP DRAWINGS / AS-BUILT DRAWINGS</t>
  </si>
  <si>
    <t>SECTION - N
PERSONAL PROTECTIVE EQUIPMENTS</t>
  </si>
  <si>
    <t>SUPPLY</t>
  </si>
  <si>
    <t>INSTALLATION</t>
  </si>
  <si>
    <t>Brand</t>
  </si>
  <si>
    <t>Lead Time</t>
  </si>
  <si>
    <t>Remarks</t>
  </si>
  <si>
    <t>RATE
(Rs.)</t>
  </si>
  <si>
    <t>AMOUNT (Rs.)</t>
  </si>
  <si>
    <t>SECTION - A
WIRING / WIRING ACCESSORIES</t>
  </si>
  <si>
    <t>a</t>
  </si>
  <si>
    <t>2 x 4 Sq.mm + ECC 1 x 4 Sq.mm</t>
  </si>
  <si>
    <t>b</t>
  </si>
  <si>
    <t xml:space="preserve">SECTION - B
CABLE CONTAINMENT </t>
  </si>
  <si>
    <t>25mm dia PVC Conduit</t>
  </si>
  <si>
    <t>32mm dia PVC Conduit</t>
  </si>
  <si>
    <t>50mm dia PVC Conduit</t>
  </si>
  <si>
    <t>d</t>
  </si>
  <si>
    <t>25mm dia  Al anodized EMT Conduit (20 SWG)</t>
  </si>
  <si>
    <t>e</t>
  </si>
  <si>
    <t>25mm dia Stainless Steel Conduit (18 SWG, Grade 304)</t>
  </si>
  <si>
    <t xml:space="preserve">Rate Only </t>
  </si>
  <si>
    <t>f</t>
  </si>
  <si>
    <t>25mm dia Flexible GI Conduit with PVC Coating</t>
  </si>
  <si>
    <t>450mm x 450mm x 50mm (Small Wiring &amp; Data) (Floor / Ceiling Mounted)</t>
  </si>
  <si>
    <t>300mm x 300mm x 50mm (Power &amp; Lighting) (Floor / Ceiling Mounted)</t>
  </si>
  <si>
    <t>200mm x 200mm x 50mm (Power &amp; Lighting) (Floor / Ceiling Mounted)</t>
  </si>
  <si>
    <t>300mm x 50mm (For  Data Cables)
(With Ceiling Mounted Hanging Accessories)</t>
  </si>
  <si>
    <t>300mm x 50mm (For Lighting and Power Cables)
(With Ceiling Mounted Hanging Accessories)</t>
  </si>
  <si>
    <t>Type-A (4 No. Face Plates including 4 No. 13A International Switch Socket, 4 No. RJ-45)</t>
  </si>
  <si>
    <t>Type-B  (4 No. Face Plates including 2 No. 13A International Switch Socket, 1 No. Micro HDMI Port and 2 No. RJ-45 Data/Voice Duplex)</t>
  </si>
  <si>
    <t>Type-C (4 No. Face Plates including 3 No. 13A International Switch Socket 1 No. RJ-45 Data/Voice Simplex)</t>
  </si>
  <si>
    <t>SECTION - C
SWITCHES &amp; SOCKETS</t>
  </si>
  <si>
    <t>10A, 220V One Gang Switch Unit</t>
  </si>
  <si>
    <t>10A, 220V Two Gang Switch Unit</t>
  </si>
  <si>
    <t>10A, 220V Three Gang Switch Unit</t>
  </si>
  <si>
    <t xml:space="preserve">13A 3-Pin Flat Simplex Switch Socket unit </t>
  </si>
  <si>
    <t xml:space="preserve">13A 3-Pin Flat Duplex Switch Socket unit </t>
  </si>
  <si>
    <t>13A International Switch Socket unit (For Raw Power)</t>
  </si>
  <si>
    <t>15A 3-Pin Round Switch Socket Unit (For Raw Power)</t>
  </si>
  <si>
    <t>20A DP Switch with Neon Indication Light (For Hand Dryer)</t>
  </si>
  <si>
    <t>20A DP Isolator (For Electric Water Heater, DFCU) (Kavacha Series)</t>
  </si>
  <si>
    <t>16A, 3-Pin Industrial Socket with Plug for Comm. Racks</t>
  </si>
  <si>
    <t>32A, 3-Pin Industrial Socket with Plug for Comm. Racks</t>
  </si>
  <si>
    <t>Blank Plate with Micro HDMI Port pre-installed</t>
  </si>
  <si>
    <t>220V, Wi-Fi Two Gang Flat Switch Unit with LED indication</t>
  </si>
  <si>
    <t>Ceiling suspended cameras mounting poles (Aluminum finish) adjustable 2ft to 4ft.</t>
  </si>
  <si>
    <t>SECTION - D
MAIN / SUB-MAIN CABLES</t>
  </si>
  <si>
    <t>BREAKER  BOX</t>
  </si>
  <si>
    <t>MDB-4F(A)</t>
  </si>
  <si>
    <t>MDB-4F(B)</t>
  </si>
  <si>
    <t>DB-LP-4F(A)</t>
  </si>
  <si>
    <t>DB-LP-4F(B)</t>
  </si>
  <si>
    <t>DB-HVAC-4F(A)</t>
  </si>
  <si>
    <t>DB-HVAC-4F(B)</t>
  </si>
  <si>
    <t>DB-MCR</t>
  </si>
  <si>
    <t>SECTION - F
LIGHTING FIXTURES</t>
  </si>
  <si>
    <t>D1- Downlight LED 10 watt Suspended</t>
  </si>
  <si>
    <t>D2- Downlight LED 20 watt Suspended</t>
  </si>
  <si>
    <t>D3- Downlight LED 20 watt Suspended</t>
  </si>
  <si>
    <t>D4- Downlight LED 10 watt Suspended</t>
  </si>
  <si>
    <t>D5- Downlight LED 15 watt Suspended</t>
  </si>
  <si>
    <t>D6- Downlight LED 14 watt Recessed</t>
  </si>
  <si>
    <t>D7- Spotlight LED 7 watt Recessed</t>
  </si>
  <si>
    <t>D8- Downlight LED 12 watt Recessed</t>
  </si>
  <si>
    <t>L1- Linear LED 40 watt Suspended</t>
  </si>
  <si>
    <t>L2- Linear LED 80 watt Suspended</t>
  </si>
  <si>
    <t>L3- Linear LED 120 watt Suspended</t>
  </si>
  <si>
    <t>L4- Linear LED 20 watt (2w/mtr) Recessed as per Architect Design</t>
  </si>
  <si>
    <t>Lot.</t>
  </si>
  <si>
    <t>L5- Linear LED 80 watt Suspended as per Architect Design</t>
  </si>
  <si>
    <t>E1- Exit Light LED 3 watt with Built-in Battery Backup (including all direction signage)</t>
  </si>
  <si>
    <t>E2- Emergency  LED 3 watt with Built-in Battery Backup (including Wide and Narrow Beam)</t>
  </si>
  <si>
    <t>SECTION - G
FIRE ALARM SYSTEM</t>
  </si>
  <si>
    <t>SECTION - H
PUBLIC ADDRESS SYSTEM</t>
  </si>
  <si>
    <t xml:space="preserve">SECTION - I
ACCESS CONTROL SYSTEM </t>
  </si>
  <si>
    <t>Coil.</t>
  </si>
  <si>
    <t>SECTION - J
SHOP DRAWINGS / AS-BUILT DRAWINGS</t>
  </si>
  <si>
    <t>SECTION - K
PERSONAL PROTECTIVE EQUIPMENTS</t>
  </si>
  <si>
    <t>SECTION - L
Temporary CCTV for Monitoring</t>
  </si>
  <si>
    <t>Supply &amp; Installation of Cat 6 Cable for temporary CCTV</t>
  </si>
  <si>
    <t>Coil</t>
  </si>
  <si>
    <t>Supply &amp; Installation of 2MP Camera</t>
  </si>
  <si>
    <t>Nos</t>
  </si>
  <si>
    <t>Supply &amp; Installation of 8 Port POE Switch</t>
  </si>
  <si>
    <t>Supply &amp; Installation of 8 Channel NVR</t>
  </si>
  <si>
    <t>Supply &amp; Installation of 4U Rack</t>
  </si>
  <si>
    <t>Supply, Installation &amp; commissioing of Wifi Router/Modem with Fiber Port</t>
  </si>
  <si>
    <t>Project Management and Cost Consultants</t>
  </si>
  <si>
    <t>Supply Amount</t>
  </si>
  <si>
    <t>Installation Amount</t>
  </si>
  <si>
    <t>Total</t>
  </si>
  <si>
    <t>C</t>
  </si>
  <si>
    <t>D</t>
  </si>
  <si>
    <t>Civil ID</t>
  </si>
  <si>
    <t>Electrical</t>
  </si>
  <si>
    <t>Firefighting</t>
  </si>
  <si>
    <t>General Contractor's Markup on MEP Cost</t>
  </si>
  <si>
    <t>Grand Total Inclusive of Markup</t>
  </si>
  <si>
    <t>Taxes</t>
  </si>
  <si>
    <t>Grand Total Inclusive of Tax</t>
  </si>
  <si>
    <t>HVAC</t>
  </si>
  <si>
    <t>Plumbing</t>
  </si>
  <si>
    <t xml:space="preserve">Grand Total </t>
  </si>
  <si>
    <t xml:space="preserve">Providing, Fabricating and fixing 150mm thick Partition up to full height (SLAB LEVEL) with 10mm cement board to be fixed both side with screw over G.I channel frame 22swg, including cost of all hardware, scaffolding, lifting, etc. including cost of rock wool  filling in cavity for insulation and fire Barrier for all openings/joints, complete in all respect as per specifications, drawings and as directed by the Architect. </t>
  </si>
  <si>
    <t xml:space="preserve">Providing, Fabricating and fixing 100mm thick Partition up to full height (SLAB LEVEL) with 10mm cement board to be fixed both side with screw over G.I channel frame 22swg, including cost of all hardware, scaffolding, lifting, etc. including cost of rock wool  filling in cavity for insulation and fire Barrier for all openings/joints, complete in all respect as per specifications, drawings and as directed by the Architect. </t>
  </si>
  <si>
    <t>Providing, Fabricating and fixing 200mm thick Partition up to 1200mm height (LOW HEIGHT)  with 10mm Thick double layer cement board to be fixed both side with screw over G.I channel frame, including cost of all hardware, scaffolding, lifting, etc. including cost of rock wool  filling in cavity for insulation, complete in all respect as per specifications, drawings and as directed by the Architect.</t>
  </si>
  <si>
    <t xml:space="preserve">Provide and install in position fixed glazing consist of  6mm+0.76mm (PVB interlayer)+6mm Tampered Laminated  with powder coated Aluminum frame including cost of all hardware, wastage, silicon sealant, lifting, etc., complete as per drawing, hardware schedule &amp; instruction of the Architect </t>
  </si>
  <si>
    <t>Providing and laying 1/2" to 3/4" thick cement, sand plaster (1 : 5 ) to internal/External walls, making edges and corners including cost of fixing wire mesh 22 swg G.I. Expanded metal 8" wide at joint of R.C.C. members and block masonry works, preparation of surface before plastering finishing scaffolding, curing etc. complete in all respect as specified and as approved by the Architect.</t>
  </si>
  <si>
    <t>Providing, making &amp; install  10mm thick Cement cladding on single face over masonry or existing surface to be fixed with screw over 38mmx75mmx 0.75mm GI Stud  frame @ 600mmx600mm c/c with anti rust paint if required, including cost of all hardware, scaffolding, lifting, etc., complete in all respect as per specifications, drawings and as directed by the Architect. (Cement board exposed area will be measure for payment.)</t>
  </si>
  <si>
    <t xml:space="preserve">Provide and install roll   down sun screen of approved colour &amp; sample i/c 18mm thick lasani box the with oak wood lipping i/c all hardwares as per drawing &amp; detail or approved by the consultant and directed by the Architect.
Basic price Rs. 4800/sqm. </t>
  </si>
  <si>
    <t>Providing and pasting Formica over 8mm thick MDF backing with 5mm "C" groove both sides at joints, over  existing surface as per approved sample including cost of pasting adhesive as per instructions of the Architect.</t>
  </si>
  <si>
    <t>Providing and laying best quality imported full body  porcelain tile as  approved size cutting where required for wall  up to 2400mm Height with   1 : 4 cement sand mortar base or dry bond of required thickness for  setting the tiles in pattern  with  cement mortar, I/c bacteria resistance  grouting  in the joints        including curing cleaning etc., complete in all respect and as per instructions and as directed by the Architect.. (Basic price of tiles Rs.  7000/Sqm.)</t>
  </si>
  <si>
    <t>Providing and laying rug of approved design and color having size as per approved by the Architect.</t>
  </si>
  <si>
    <t>Providing and fixing of 5mmx18mm thk solid SS trim at all joints of carpet and floor or where required complete in all respect and as per the instruction of the Architect.</t>
  </si>
  <si>
    <t>Provide and laying 1:3:6 cement concrete floor smooth finished minimum 50mm to 75mm thick laid in panels, including hacking of existing surface for bonding where necessary, etc., complete in all respect as per specifications and drawings.</t>
  </si>
  <si>
    <r>
      <t xml:space="preserve">Unloading, Rigging, lifting, placement &amp; installation of air handling units and fan coil units </t>
    </r>
    <r>
      <rPr>
        <b/>
        <sz val="11"/>
        <rFont val="Calibri"/>
        <family val="2"/>
        <scheme val="minor"/>
      </rPr>
      <t>(OFM items)</t>
    </r>
    <r>
      <rPr>
        <sz val="11"/>
        <rFont val="Calibri"/>
        <family val="2"/>
        <scheme val="minor"/>
      </rPr>
      <t xml:space="preserve"> of different types &amp; capacities complete in all respects, ready to operate with supply and fixing of all accessories, including hanger steel base, vibration isolators, interconnecting power &amp; control wiring with inlet &amp; outlet chilled water connections, drain connection, flexible rubber duct connection etc. complete in all respects ready to operate as per schedule, specification, drawings and as per instruction of Consultant.</t>
    </r>
  </si>
  <si>
    <r>
      <t xml:space="preserve">Supply &amp; installation of valves &amp; accessories for AHUs &amp; FCUs </t>
    </r>
    <r>
      <rPr>
        <b/>
        <sz val="11"/>
        <rFont val="Calibri"/>
        <family val="2"/>
        <scheme val="minor"/>
      </rPr>
      <t>(non false ceiling areas only)</t>
    </r>
    <r>
      <rPr>
        <sz val="11"/>
        <rFont val="Calibri"/>
        <family val="2"/>
        <scheme val="minor"/>
      </rPr>
      <t xml:space="preserve"> including supports, hangers, flanges, gas kits, nut &amp; bolts etc. complete in all respects as per specifications, drawings and as per instructions of consultant.</t>
    </r>
  </si>
  <si>
    <r>
      <t xml:space="preserve">Isolation valves </t>
    </r>
    <r>
      <rPr>
        <b/>
        <sz val="11"/>
        <rFont val="Calibri"/>
        <family val="2"/>
        <scheme val="minor"/>
      </rPr>
      <t>(for units with Valve box only)</t>
    </r>
  </si>
  <si>
    <r>
      <t>Supply &amp; installation of valve assembly kit included; PICV, isolation valves, bypass, strainer, drain valve, insulated flexible connector (30 cm) braiding type with 2-Way Motorized valve with actuator (0-100% modulating) assembly shall be pre-insulated with threaded ends, etc. complete in all respects as per specifications, drawings and as per instructions of consultant.</t>
    </r>
    <r>
      <rPr>
        <b/>
        <sz val="11"/>
        <rFont val="Calibri"/>
        <family val="2"/>
        <scheme val="minor"/>
      </rPr>
      <t xml:space="preserve"> (false ceiling areas only)</t>
    </r>
  </si>
  <si>
    <r>
      <t xml:space="preserve">Same as item </t>
    </r>
    <r>
      <rPr>
        <i/>
        <sz val="11"/>
        <rFont val="Calibri"/>
        <family val="2"/>
        <scheme val="minor"/>
      </rPr>
      <t>#</t>
    </r>
    <r>
      <rPr>
        <sz val="11"/>
        <rFont val="Calibri"/>
        <family val="2"/>
        <scheme val="minor"/>
      </rPr>
      <t xml:space="preserve"> 2.1 but for hot water supply with Polypropylene Random  PP-R (PN -25) with Aluminium foil.</t>
    </r>
  </si>
  <si>
    <t>Type Class B&amp;C FX-3  (5 Kg. CO2 Carbon Dioxide Gas)</t>
  </si>
  <si>
    <r>
      <t xml:space="preserve">SECTION - A
</t>
    </r>
    <r>
      <rPr>
        <sz val="11"/>
        <rFont val="Calibri"/>
        <family val="2"/>
        <scheme val="minor"/>
      </rPr>
      <t>WIRING / WIRING ACCESSORIES</t>
    </r>
  </si>
  <si>
    <r>
      <t xml:space="preserve">SECTION - B
</t>
    </r>
    <r>
      <rPr>
        <sz val="11"/>
        <rFont val="Calibri"/>
        <family val="2"/>
        <scheme val="minor"/>
      </rPr>
      <t xml:space="preserve">CABLE CONTAINMENT </t>
    </r>
  </si>
  <si>
    <r>
      <t xml:space="preserve">SECTION - C
</t>
    </r>
    <r>
      <rPr>
        <sz val="11"/>
        <rFont val="Calibri"/>
        <family val="2"/>
        <scheme val="minor"/>
      </rPr>
      <t>SWITCHES &amp; SOCKETS</t>
    </r>
  </si>
  <si>
    <r>
      <t xml:space="preserve">SECTION - D
</t>
    </r>
    <r>
      <rPr>
        <sz val="11"/>
        <rFont val="Calibri"/>
        <family val="2"/>
        <scheme val="minor"/>
      </rPr>
      <t>MAIN / SUB-MAIN CABLES</t>
    </r>
  </si>
  <si>
    <r>
      <t xml:space="preserve">SECTION - E
</t>
    </r>
    <r>
      <rPr>
        <sz val="11"/>
        <rFont val="Calibri"/>
        <family val="2"/>
        <scheme val="minor"/>
      </rPr>
      <t>DISTRIBUTION BOARDS</t>
    </r>
  </si>
  <si>
    <r>
      <t xml:space="preserve">SECTION - F
</t>
    </r>
    <r>
      <rPr>
        <sz val="11"/>
        <rFont val="Calibri"/>
        <family val="2"/>
        <scheme val="minor"/>
      </rPr>
      <t>LIGHTING FIXTURES</t>
    </r>
  </si>
  <si>
    <r>
      <t xml:space="preserve">SECTION - G
</t>
    </r>
    <r>
      <rPr>
        <sz val="11"/>
        <rFont val="Calibri"/>
        <family val="2"/>
        <scheme val="minor"/>
      </rPr>
      <t>FIRE ALARM SYSTEM</t>
    </r>
  </si>
  <si>
    <r>
      <t xml:space="preserve">SECTION - H
</t>
    </r>
    <r>
      <rPr>
        <sz val="11"/>
        <rFont val="Calibri"/>
        <family val="2"/>
        <scheme val="minor"/>
      </rPr>
      <t>PUBLIC ADDRESS SYSTEM</t>
    </r>
  </si>
  <si>
    <r>
      <t xml:space="preserve">SECTION - I
</t>
    </r>
    <r>
      <rPr>
        <sz val="11"/>
        <rFont val="Calibri"/>
        <family val="2"/>
        <scheme val="minor"/>
      </rPr>
      <t xml:space="preserve">ACCESS CONTROL SYSTEM </t>
    </r>
  </si>
  <si>
    <r>
      <t xml:space="preserve">SECTION - J
</t>
    </r>
    <r>
      <rPr>
        <sz val="11"/>
        <rFont val="Calibri"/>
        <family val="2"/>
        <scheme val="minor"/>
      </rPr>
      <t>SHOP DRAWINGS / AS-BUILT DRAWINGS</t>
    </r>
  </si>
  <si>
    <r>
      <t xml:space="preserve">SECTION - K
</t>
    </r>
    <r>
      <rPr>
        <sz val="11"/>
        <rFont val="Calibri"/>
        <family val="2"/>
        <scheme val="minor"/>
      </rPr>
      <t>PERSONAL PROTECTIVE EQUIPMENTS</t>
    </r>
  </si>
  <si>
    <r>
      <t xml:space="preserve">SECTION - L
</t>
    </r>
    <r>
      <rPr>
        <sz val="11"/>
        <rFont val="Calibri"/>
        <family val="2"/>
        <scheme val="minor"/>
      </rPr>
      <t>TEMPORARY CCTV FOR MONITORING</t>
    </r>
  </si>
  <si>
    <r>
      <rPr>
        <b/>
        <sz val="11"/>
        <rFont val="Calibri"/>
        <family val="2"/>
        <scheme val="minor"/>
      </rPr>
      <t xml:space="preserve">Notes:
</t>
    </r>
    <r>
      <rPr>
        <sz val="11"/>
        <rFont val="Calibri"/>
        <family val="2"/>
        <scheme val="minor"/>
      </rPr>
      <t xml:space="preserve">●  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
●  Upon completion of 1st fix electrical works, the fit-out contractor should request for first fix inspection by the Fit-Out Team, before closing the false ceiling through
●  At the time of 2nd fix Main Distribution Board will be connected up and the wiring will be tested through Megger Test in front of the Fit-Out Team. The report of the same will be duly signed by the Occupant’s Contractor/Project Manager and the Fit-Out Team. Megger Test with KC number punched along with valid calibration certificate of megger test must be submitted.
● Fit-Out contractor to submit Electrical As-Built drawings and other relevant documents immediately after completion of works.
</t>
    </r>
  </si>
  <si>
    <r>
      <t xml:space="preserve">Total Amount (Rs.) Sec - G
</t>
    </r>
    <r>
      <rPr>
        <sz val="11"/>
        <rFont val="Calibri"/>
        <family val="2"/>
        <scheme val="minor"/>
      </rPr>
      <t>(CARRIED FORWARD TO SUMMARY)</t>
    </r>
  </si>
  <si>
    <r>
      <t xml:space="preserve">Total Amount (Rs.) Sec - H
</t>
    </r>
    <r>
      <rPr>
        <sz val="11"/>
        <rFont val="Calibri"/>
        <family val="2"/>
        <scheme val="minor"/>
      </rPr>
      <t>(CARRIED FORWARD TO SUMMARY)</t>
    </r>
  </si>
  <si>
    <r>
      <t xml:space="preserve">Fire Repeater Panel  </t>
    </r>
    <r>
      <rPr>
        <sz val="11"/>
        <color indexed="8"/>
        <rFont val="Calibri"/>
        <family val="2"/>
        <scheme val="minor"/>
      </rPr>
      <t>along with termination of all Control / Signal cables complete in all aspects. Panel to have all loops marked in distinguishable colors with individual LED's</t>
    </r>
  </si>
  <si>
    <r>
      <t xml:space="preserve">Total Amount (Rs.) Sec - I
</t>
    </r>
    <r>
      <rPr>
        <sz val="11"/>
        <rFont val="Calibri"/>
        <family val="2"/>
        <scheme val="minor"/>
      </rPr>
      <t>(CARRIED FORWARD TO SUMMARY)</t>
    </r>
  </si>
  <si>
    <r>
      <t xml:space="preserve">Total Amount (Rs.) Sec - J
</t>
    </r>
    <r>
      <rPr>
        <sz val="11"/>
        <rFont val="Calibri"/>
        <family val="2"/>
        <scheme val="minor"/>
      </rPr>
      <t>(CARRIED FORWARD TO SUMMARY)</t>
    </r>
  </si>
  <si>
    <r>
      <t xml:space="preserve">60W - 2 Channel Power Amplifier (For Office) </t>
    </r>
    <r>
      <rPr>
        <sz val="11"/>
        <rFont val="Calibri"/>
        <family val="2"/>
        <scheme val="minor"/>
      </rPr>
      <t>operating at 220V, AC suitable for rack mounting incorporates two audio line level inputs: a Music input and a priority call input. A built-in relay switches the amplifier from the music input of priority call input.</t>
    </r>
  </si>
  <si>
    <r>
      <t xml:space="preserve">Total Amount (Rs.) Sec - K
</t>
    </r>
    <r>
      <rPr>
        <sz val="11"/>
        <rFont val="Calibri"/>
        <family val="2"/>
        <scheme val="minor"/>
      </rPr>
      <t>(CARRIED FORWARD TO SUMMARY)</t>
    </r>
  </si>
  <si>
    <r>
      <t xml:space="preserve">Total Amount (Rs.) Sec - L
</t>
    </r>
    <r>
      <rPr>
        <sz val="11"/>
        <rFont val="Calibri"/>
        <family val="2"/>
        <scheme val="minor"/>
      </rPr>
      <t>(CARRIED FORWARD TO SUMMARY)</t>
    </r>
  </si>
  <si>
    <r>
      <t xml:space="preserve">Total Amount (Rs.) Sec - M
</t>
    </r>
    <r>
      <rPr>
        <sz val="11"/>
        <rFont val="Calibri"/>
        <family val="2"/>
        <scheme val="minor"/>
      </rPr>
      <t>(CARRIED FORWARD TO SUMMARY)</t>
    </r>
  </si>
  <si>
    <r>
      <t xml:space="preserve">Total Amount (Rs.) Sec - N
</t>
    </r>
    <r>
      <rPr>
        <sz val="11"/>
        <rFont val="Calibri"/>
        <family val="2"/>
        <scheme val="minor"/>
      </rPr>
      <t>(CARRIED FORWARD TO SUMMARY)</t>
    </r>
  </si>
  <si>
    <r>
      <t xml:space="preserve">Supply, Installation, Testing &amp; Commissioning </t>
    </r>
    <r>
      <rPr>
        <sz val="11"/>
        <rFont val="Calibri"/>
        <family val="2"/>
        <scheme val="minor"/>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rFont val="Calibri"/>
        <family val="2"/>
        <scheme val="minor"/>
      </rPr>
      <t xml:space="preserve">Note:
- </t>
    </r>
    <r>
      <rPr>
        <sz val="11"/>
        <rFont val="Calibri"/>
        <family val="2"/>
        <scheme val="minor"/>
      </rPr>
      <t xml:space="preserve">The cost of wiring items shall includes Imported Fire Rated WAGO or equivalent Connectors and flexible G.I conduit with PVC Coating of appropriate size on each light point.
- The circuit wire drop shall be sufficient as per ceiling levels.
- The wiring shall be done with  </t>
    </r>
    <r>
      <rPr>
        <b/>
        <sz val="11"/>
        <rFont val="Calibri"/>
        <family val="2"/>
        <scheme val="minor"/>
      </rPr>
      <t>LSZH with 450/750 volts to BS 6004</t>
    </r>
    <r>
      <rPr>
        <sz val="11"/>
        <rFont val="Calibri"/>
        <family val="2"/>
        <scheme val="minor"/>
      </rPr>
      <t>.</t>
    </r>
    <r>
      <rPr>
        <b/>
        <sz val="11"/>
        <rFont val="Calibri"/>
        <family val="2"/>
        <scheme val="minor"/>
      </rPr>
      <t xml:space="preserve">
</t>
    </r>
    <r>
      <rPr>
        <sz val="11"/>
        <rFont val="Calibri"/>
        <family val="2"/>
        <scheme val="minor"/>
      </rPr>
      <t>- Megger Test of each circuit to be done by the Contractor.
- Wiring for Occupancy Sensor shall be included in light wiring. 
- All General Wiring grade should be 450/750 copper with green/yellow Color.
- Surface conduiting wherever required shall be done in decorative /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t>
    </r>
  </si>
  <si>
    <r>
      <t xml:space="preserve">Circuit wiring from DB to Switchboard </t>
    </r>
    <r>
      <rPr>
        <sz val="11"/>
        <rFont val="Calibri"/>
        <family val="2"/>
        <scheme val="minor"/>
      </rPr>
      <t>including any wiring from switch board to switch board with 2x2.5 Sq.mm Cu/PVC + 2.5 sqmm as ECC wires in 25mm dia PVC conduit / Cable Tray as shown in drawings.</t>
    </r>
  </si>
  <si>
    <r>
      <t xml:space="preserve">Wiring for light point from switch board to first light point / PIR Sensor </t>
    </r>
    <r>
      <rPr>
        <sz val="11"/>
        <rFont val="Calibri"/>
        <family val="2"/>
        <scheme val="minor"/>
      </rPr>
      <t xml:space="preserve">with phase 1.5 Sq.mm, common neutral 2.5 Sq.mm and common ECC 2.5 Sq.mm, in 25mm dia PVC conduit as shown on drawings. </t>
    </r>
  </si>
  <si>
    <r>
      <rPr>
        <b/>
        <sz val="11"/>
        <rFont val="Calibri"/>
        <family val="2"/>
        <scheme val="minor"/>
      </rPr>
      <t>Point to Point wiring</t>
    </r>
    <r>
      <rPr>
        <sz val="11"/>
        <rFont val="Calibri"/>
        <family val="2"/>
        <scheme val="minor"/>
      </rPr>
      <t xml:space="preserve"> using the same wires &amp; conduit size as mentioned in the above item.</t>
    </r>
  </si>
  <si>
    <r>
      <t>Wiring for Group Control light fixtures from DB to first light point</t>
    </r>
    <r>
      <rPr>
        <sz val="11"/>
        <rFont val="Calibri"/>
        <family val="2"/>
        <scheme val="minor"/>
      </rPr>
      <t xml:space="preserve"> with 2x2.5 Sq.mm Cu/PVC+ 2.5 sqmm as ECC wires in 25mm dia PVC conduit / Cable Tray as shown in drawings.</t>
    </r>
  </si>
  <si>
    <r>
      <rPr>
        <b/>
        <sz val="11"/>
        <rFont val="Calibri"/>
        <family val="2"/>
        <scheme val="minor"/>
      </rPr>
      <t>Point to Point wiring</t>
    </r>
    <r>
      <rPr>
        <sz val="11"/>
        <rFont val="Calibri"/>
        <family val="2"/>
        <scheme val="minor"/>
      </rPr>
      <t xml:space="preserve"> using the same  wires in 25mm dia PVC conduit / Cable Tray as shown in drawings.</t>
    </r>
  </si>
  <si>
    <r>
      <t xml:space="preserve">Emergency Circuit wiring from DB to First light point / Switchboard </t>
    </r>
    <r>
      <rPr>
        <sz val="11"/>
        <rFont val="Calibri"/>
        <family val="2"/>
        <scheme val="minor"/>
      </rPr>
      <t>including any wiring from switch board to switch board with 2x2.5 Sq.mm Cu/PVC+ 2.5 sqmm as ECC wires in 25mm dia PVC conduit / Cable Tray as shown in drawings.</t>
    </r>
  </si>
  <si>
    <r>
      <t>Wiring of 13A/15A Switch Socket units (RAW Power)</t>
    </r>
    <r>
      <rPr>
        <sz val="11"/>
        <rFont val="Calibri"/>
        <family val="2"/>
        <scheme val="minor"/>
      </rPr>
      <t xml:space="preserve"> from DB to first outlet including wiring within same technology box / adjacent power outlets in separate back boxes with following size of 1-core PVC wires in already laid floor trunking under wall / floor as shown in the drawings.</t>
    </r>
  </si>
  <si>
    <r>
      <rPr>
        <b/>
        <sz val="11"/>
        <rFont val="Calibri"/>
        <family val="2"/>
        <scheme val="minor"/>
      </rPr>
      <t>Outlet to Outlet wiring</t>
    </r>
    <r>
      <rPr>
        <sz val="11"/>
        <rFont val="Calibri"/>
        <family val="2"/>
        <scheme val="minor"/>
      </rPr>
      <t xml:space="preserve"> using the same wires &amp; conduit size as mentioned in the above item</t>
    </r>
    <r>
      <rPr>
        <b/>
        <sz val="11"/>
        <rFont val="Calibri"/>
        <family val="2"/>
        <scheme val="minor"/>
      </rPr>
      <t>.</t>
    </r>
  </si>
  <si>
    <r>
      <rPr>
        <b/>
        <sz val="11"/>
        <rFont val="Calibri"/>
        <family val="2"/>
        <scheme val="minor"/>
      </rPr>
      <t>Within Floor Box outlet to Outlet wiring</t>
    </r>
    <r>
      <rPr>
        <sz val="11"/>
        <rFont val="Calibri"/>
        <family val="2"/>
        <scheme val="minor"/>
      </rPr>
      <t xml:space="preserve"> using the same wires &amp; conduit size as mentioned in the above item</t>
    </r>
    <r>
      <rPr>
        <b/>
        <sz val="11"/>
        <rFont val="Calibri"/>
        <family val="2"/>
        <scheme val="minor"/>
      </rPr>
      <t>.</t>
    </r>
  </si>
  <si>
    <r>
      <t>Wiring of 20A DP Switch socket</t>
    </r>
    <r>
      <rPr>
        <sz val="11"/>
        <rFont val="Calibri"/>
        <family val="2"/>
        <scheme val="minor"/>
      </rPr>
      <t xml:space="preserve"> </t>
    </r>
    <r>
      <rPr>
        <b/>
        <sz val="11"/>
        <rFont val="Calibri"/>
        <family val="2"/>
        <scheme val="minor"/>
      </rPr>
      <t>unit for Hand dryer</t>
    </r>
    <r>
      <rPr>
        <sz val="11"/>
        <rFont val="Calibri"/>
        <family val="2"/>
        <scheme val="minor"/>
      </rPr>
      <t xml:space="preserve"> from DB to socket outlet with 2 x 4 Sq.mm Cu/PVC + ECC 1 x 4 Sq.mm Cu/PVC size PVC wires in 25mm dia PVC conduit as shown on drawings.</t>
    </r>
  </si>
  <si>
    <r>
      <t xml:space="preserve">Wiring of 20A DP Isolator for Electric Heater / DFCU / Fan </t>
    </r>
    <r>
      <rPr>
        <sz val="11"/>
        <rFont val="Calibri"/>
        <family val="2"/>
        <scheme val="minor"/>
      </rPr>
      <t xml:space="preserve"> from DB to Isolator with 2 x 4 Sq.mm Cu/PVC + ECC 1 x 4 Sq.mm Cu/PVC size of wires in 25mm dia PVC conduit / Cable Tray as shown on drawings.</t>
    </r>
  </si>
  <si>
    <r>
      <t>Wiring of 25A TP Isolator for VRF Unit outdoor</t>
    </r>
    <r>
      <rPr>
        <sz val="11"/>
        <rFont val="Calibri"/>
        <family val="2"/>
        <scheme val="minor"/>
      </rPr>
      <t xml:space="preserve"> from DB to Isolator with 3 x 4 Sq.mm Cu/PVC + ECC 1 x 4 Sq.mm Cu/PVC size of wires in 25mm dia PVC conduit / Cable Tray as shown on drawings.</t>
    </r>
    <r>
      <rPr>
        <b/>
        <sz val="11"/>
        <rFont val="Calibri"/>
        <family val="2"/>
        <scheme val="minor"/>
      </rPr>
      <t xml:space="preserve"> </t>
    </r>
    <r>
      <rPr>
        <i/>
        <sz val="11"/>
        <rFont val="Calibri"/>
        <family val="2"/>
        <scheme val="minor"/>
      </rPr>
      <t>(Outdoor located at GF)</t>
    </r>
  </si>
  <si>
    <r>
      <t>Wiring of 32A TP Isolator for Return Air Fan/AHU Units</t>
    </r>
    <r>
      <rPr>
        <sz val="11"/>
        <rFont val="Calibri"/>
        <family val="2"/>
        <scheme val="minor"/>
      </rPr>
      <t xml:space="preserve"> from DB to Isolator with 4C-6 Sq.mm  Cu/PVC/PVC + ECC 1C-6 Sqmm Cu/PVC size of wires in 32mm dia PVC conduit / Cable Tray as shown on drawings.</t>
    </r>
  </si>
  <si>
    <r>
      <t xml:space="preserve">Wiring of 32A 3-Pin Industrial Socket for Comm. Racks </t>
    </r>
    <r>
      <rPr>
        <sz val="11"/>
        <rFont val="Calibri"/>
        <family val="2"/>
        <scheme val="minor"/>
      </rPr>
      <t>from DB with 3 x 4 Sqmm Cu/PVC size of wires in 25mm dia PVC conduit / Cable Tray as shown on drawings.</t>
    </r>
  </si>
  <si>
    <r>
      <t xml:space="preserve">Wiring of 16A 3-Pin Industrial Socket for Comm. Racks </t>
    </r>
    <r>
      <rPr>
        <sz val="11"/>
        <rFont val="Calibri"/>
        <family val="2"/>
        <scheme val="minor"/>
      </rPr>
      <t>from DB with 3 x 4 Sqmm Cu/PVC size of wires in 25mm dia PVC conduit / Cable Tray as shown on drawings.</t>
    </r>
  </si>
  <si>
    <r>
      <t xml:space="preserve">Note:
- </t>
    </r>
    <r>
      <rPr>
        <sz val="11"/>
        <rFont val="Calibri"/>
        <family val="2"/>
        <scheme val="minor"/>
      </rPr>
      <t xml:space="preserve">Contractor is advised to confirm the cable running lengths and termination as per site conditions before commencement of work.
</t>
    </r>
    <r>
      <rPr>
        <b/>
        <sz val="11"/>
        <rFont val="Calibri"/>
        <family val="2"/>
        <scheme val="minor"/>
      </rPr>
      <t xml:space="preserve">- </t>
    </r>
    <r>
      <rPr>
        <sz val="11"/>
        <rFont val="Calibri"/>
        <family val="2"/>
        <scheme val="minor"/>
      </rPr>
      <t xml:space="preserve">The ECC to be run with each circuit shall be loop-in and loop-out type, joints are not allowed.
</t>
    </r>
    <r>
      <rPr>
        <b/>
        <sz val="11"/>
        <rFont val="Calibri"/>
        <family val="2"/>
        <scheme val="minor"/>
      </rPr>
      <t xml:space="preserve">- </t>
    </r>
    <r>
      <rPr>
        <sz val="11"/>
        <rFont val="Calibri"/>
        <family val="2"/>
        <scheme val="minor"/>
      </rPr>
      <t>All the cables shall be colour coded according to phases / types of services.</t>
    </r>
  </si>
  <si>
    <r>
      <t xml:space="preserve">Total Amount (Rs.) Sec - A
</t>
    </r>
    <r>
      <rPr>
        <sz val="11"/>
        <rFont val="Calibri"/>
        <family val="2"/>
        <scheme val="minor"/>
      </rPr>
      <t>(CARRIED FORWARD TO SUMMARY)</t>
    </r>
  </si>
  <si>
    <r>
      <t>Supply &amp; Installation</t>
    </r>
    <r>
      <rPr>
        <sz val="11"/>
        <rFont val="Calibri"/>
        <family val="2"/>
        <scheme val="minor"/>
      </rPr>
      <t xml:space="preserve"> of following sizes of PVC/UPVC Conduits including all accessories such as bends, sockets, j-boxes, flexible conduits, metal saddles e.t.c for Main / Sub Main Power, Telephone &amp; Data Cables, concealed / surface on wall as per design drawings.</t>
    </r>
  </si>
  <si>
    <r>
      <rPr>
        <b/>
        <sz val="11"/>
        <rFont val="Calibri"/>
        <family val="2"/>
        <scheme val="minor"/>
      </rPr>
      <t xml:space="preserve">Supply &amp; Installation </t>
    </r>
    <r>
      <rPr>
        <sz val="11"/>
        <rFont val="Calibri"/>
        <family val="2"/>
        <scheme val="minor"/>
      </rPr>
      <t>of following MS Powder Coated 16 SWG Ceiling / Floor / Wall Pull Boxes for data / voice / power / UPS circuits, recessed on wall or column as per design drawings. Complete in all respect.</t>
    </r>
  </si>
  <si>
    <r>
      <rPr>
        <b/>
        <sz val="11"/>
        <rFont val="Calibri"/>
        <family val="2"/>
        <scheme val="minor"/>
      </rPr>
      <t xml:space="preserve">Supply &amp; Installation of following sizes of 16 SWG Perforated Powder Coated G.I Cable Tray &amp; 18 SWG Solid Cover (4 feet cover) </t>
    </r>
    <r>
      <rPr>
        <sz val="11"/>
        <rFont val="Calibri"/>
        <family val="2"/>
        <scheme val="minor"/>
      </rPr>
      <t>with prime quality Japanese standard JIS 3302 36-38 microns Galvanized iron steel in line with NEMA standards with min. 36 microns Zinc overlap coating, duly Painted after degreesing, derusting, phosphating and antirust primer including all installation accessories such as rawal bolts, supporting hangers, brackets, elbows, tee &amp; mounting accessories etc.</t>
    </r>
    <r>
      <rPr>
        <b/>
        <sz val="11"/>
        <rFont val="Calibri"/>
        <family val="2"/>
        <scheme val="minor"/>
      </rPr>
      <t xml:space="preserve">
Note: 
</t>
    </r>
    <r>
      <rPr>
        <sz val="11"/>
        <rFont val="Calibri"/>
        <family val="2"/>
        <scheme val="minor"/>
      </rPr>
      <t>- Color Printed Tags to be provided at every 3 Meter Length.
- U-shaped fischer plates to be used for joints.
- Earth bonding to be done with every joint.
- G.I adapters with smooth finishing must be installed on the cable tray to provide passage to the lighting and power circuits.
- Thread rods cannot be installed directly to the ceiling. Suspension system Type TR60 to be provided cable tray shall be directly clamped with the Iron Girder</t>
    </r>
    <r>
      <rPr>
        <b/>
        <sz val="11"/>
        <rFont val="Calibri"/>
        <family val="2"/>
        <scheme val="minor"/>
      </rPr>
      <t xml:space="preserve">
(Refer Details).</t>
    </r>
  </si>
  <si>
    <r>
      <t xml:space="preserve">Supply &amp; Installation of Imported Floor Outlet Boxes without face plates </t>
    </r>
    <r>
      <rPr>
        <sz val="11"/>
        <rFont val="Calibri"/>
        <family val="2"/>
        <scheme val="minor"/>
      </rPr>
      <t xml:space="preserve">made of 16 SWG G.I Sheet, recessed in ground as per design drawings. </t>
    </r>
    <r>
      <rPr>
        <b/>
        <sz val="11"/>
        <rFont val="Calibri"/>
        <family val="2"/>
        <scheme val="minor"/>
      </rPr>
      <t xml:space="preserve">
</t>
    </r>
  </si>
  <si>
    <r>
      <t>Note:</t>
    </r>
    <r>
      <rPr>
        <sz val="11"/>
        <rFont val="Calibri"/>
        <family val="2"/>
        <scheme val="minor"/>
      </rPr>
      <t xml:space="preserve"> 
1. Core Cutting between floors for interconnectivity is in Civil Scope.
2. Contractor is advised to confirm the sizes, running lengths and termination as per site conditions before commencement of work. All the conduits / cable tray crossings through partition walls shall be properly sealed by fire retardant material after installation.</t>
    </r>
    <r>
      <rPr>
        <b/>
        <sz val="11"/>
        <rFont val="Calibri"/>
        <family val="2"/>
        <scheme val="minor"/>
      </rPr>
      <t xml:space="preserve">
</t>
    </r>
    <r>
      <rPr>
        <sz val="11"/>
        <rFont val="Calibri"/>
        <family val="2"/>
        <scheme val="minor"/>
      </rPr>
      <t>3. Conduitings will also be laid in LL provided shafts for interconnectivity between floors.</t>
    </r>
  </si>
  <si>
    <r>
      <t xml:space="preserve">Total Amount (Rs.) Sec - B
</t>
    </r>
    <r>
      <rPr>
        <sz val="11"/>
        <rFont val="Calibri"/>
        <family val="2"/>
        <scheme val="minor"/>
      </rPr>
      <t>(CARRIED FORWARD TO SUMMARY)</t>
    </r>
  </si>
  <si>
    <r>
      <t xml:space="preserve">Supply &amp; Installation </t>
    </r>
    <r>
      <rPr>
        <sz val="11"/>
        <rFont val="Calibri"/>
        <family val="2"/>
        <scheme val="minor"/>
      </rPr>
      <t xml:space="preserve">of following Light Switches, Power Outlets, DP Switches, Isolators &amp; Industrial Sockets including 16 SWG sheet steel back boxes 
</t>
    </r>
    <r>
      <rPr>
        <b/>
        <sz val="11"/>
        <rFont val="Calibri"/>
        <family val="2"/>
        <scheme val="minor"/>
      </rPr>
      <t>(Selected Series for Switch socket outlet is Clipsal Pieno for Switch, Vivace for Socket or equivalent)</t>
    </r>
  </si>
  <si>
    <r>
      <rPr>
        <b/>
        <sz val="11"/>
        <rFont val="Calibri"/>
        <family val="2"/>
        <scheme val="minor"/>
      </rPr>
      <t>Stand Alone Passive Infrared + Ultrasonic Motion Sensor</t>
    </r>
    <r>
      <rPr>
        <sz val="11"/>
        <rFont val="Calibri"/>
        <family val="2"/>
        <scheme val="minor"/>
      </rPr>
      <t xml:space="preserve"> (Ocupancy Sensor) for Lights having following specifications:
Coverage Range : 360 °
Operating Voltage : 230 V AC
Timing Range :  5 sec to 20 minutes
Connection : Parallel
Switching Mode : Auto
IP Value : IP 21 (min)</t>
    </r>
  </si>
  <si>
    <r>
      <t xml:space="preserve">Total Amount (Rs.) Sec - C
</t>
    </r>
    <r>
      <rPr>
        <sz val="11"/>
        <rFont val="Calibri"/>
        <family val="2"/>
        <scheme val="minor"/>
      </rPr>
      <t>(CARRIED FORWARD TO SUMMARY)</t>
    </r>
  </si>
  <si>
    <r>
      <t xml:space="preserve">Supply, Installation, Testing and Commissioning </t>
    </r>
    <r>
      <rPr>
        <sz val="11"/>
        <rFont val="Calibri"/>
        <family val="2"/>
        <scheme val="minor"/>
      </rPr>
      <t xml:space="preserve">of following sizes of Low Smoke Zero Halogen (LSZH) or Low Smoke and Fume (LSF) with 120 minutes Fire Resistant 600/1000V grade Copper Cables in already installed cable tray, conduit etc. Including all accessories, lugs, glands etc. complete in all respect as shown on drawing.
Note:
- The LV Power cables to be 600/1000 V BS 6346 &amp; IEC 60502.
</t>
    </r>
    <r>
      <rPr>
        <b/>
        <sz val="11"/>
        <rFont val="Calibri"/>
        <family val="2"/>
        <scheme val="minor"/>
      </rPr>
      <t xml:space="preserve">- All power Cables to be LSZH or LSF.
</t>
    </r>
    <r>
      <rPr>
        <sz val="11"/>
        <rFont val="Calibri"/>
        <family val="2"/>
        <scheme val="minor"/>
      </rPr>
      <t>- Appropriate Size of Cable Brass Glands and Lugs to be used for termination.</t>
    </r>
    <r>
      <rPr>
        <b/>
        <sz val="11"/>
        <rFont val="Calibri"/>
        <family val="2"/>
        <scheme val="minor"/>
      </rPr>
      <t xml:space="preserve">
- </t>
    </r>
    <r>
      <rPr>
        <sz val="11"/>
        <rFont val="Calibri"/>
        <family val="2"/>
        <scheme val="minor"/>
      </rPr>
      <t>Thread rods cannot be installed directly to the ceiling. Any conduit required to be hanged shall be  clamped with the Iron Girder using Type TR60. (Refer Details).
- Contractor is instructed to confirm the cable running lengths and termination as per site conditions before commencement of work.
- Imported Lugs and Connectors shall be used in LV Cables.
- Megger Test of all LV Cables to be done by contractor.</t>
    </r>
  </si>
  <si>
    <r>
      <t xml:space="preserve">From TAP-OFF TO MDB-4F(A)
</t>
    </r>
    <r>
      <rPr>
        <sz val="11"/>
        <rFont val="Calibri"/>
        <family val="2"/>
        <scheme val="minor"/>
      </rPr>
      <t>4C-16 Sqmm Cu/PVC/PVC + ECC 1C-16 Sqmm Cu/PVC</t>
    </r>
  </si>
  <si>
    <r>
      <t xml:space="preserve">From TAP-OFF TO MDB-4F(B)
</t>
    </r>
    <r>
      <rPr>
        <sz val="11"/>
        <rFont val="Calibri"/>
        <family val="2"/>
        <scheme val="minor"/>
      </rPr>
      <t>4C-16 Sqmm Cu/PVC/PVC + ECC 1C-16 Sqmm Cu/PVC</t>
    </r>
  </si>
  <si>
    <r>
      <t xml:space="preserve">From MDB-4F(A) TO DB-HVAC-4F(A)
</t>
    </r>
    <r>
      <rPr>
        <sz val="11"/>
        <rFont val="Calibri"/>
        <family val="2"/>
        <scheme val="minor"/>
      </rPr>
      <t>4C-16 Sqmm Cu/PVC/PVC + ECC 1C-16 Sqmm Cu/PVC</t>
    </r>
  </si>
  <si>
    <r>
      <t xml:space="preserve">From MDB-4F(B) TO DB-HVAC-4F(B)
</t>
    </r>
    <r>
      <rPr>
        <sz val="11"/>
        <rFont val="Calibri"/>
        <family val="2"/>
        <scheme val="minor"/>
      </rPr>
      <t>4C-16 Sqmm Cu/PVC/PVC + ECC 1C-16 Sqmm Cu/PVC</t>
    </r>
  </si>
  <si>
    <r>
      <t xml:space="preserve">From MDB-4F(A) TO DB-LP-4F(A)
</t>
    </r>
    <r>
      <rPr>
        <sz val="11"/>
        <rFont val="Calibri"/>
        <family val="2"/>
        <scheme val="minor"/>
      </rPr>
      <t>4C-10 Sqmm Cu/PVC/PVC + ECC 1C-10 Sqmm Cu/PVC</t>
    </r>
  </si>
  <si>
    <r>
      <t xml:space="preserve">From MDB-4F(B) TO DB-LP-4F(B)
</t>
    </r>
    <r>
      <rPr>
        <sz val="11"/>
        <rFont val="Calibri"/>
        <family val="2"/>
        <scheme val="minor"/>
      </rPr>
      <t>4C-10 Sqmm Cu/PVC/PVC + ECC 1C-10 Sqmm Cu/PVC</t>
    </r>
  </si>
  <si>
    <r>
      <t xml:space="preserve">From MDB-4F(A) TO DB-MCR
</t>
    </r>
    <r>
      <rPr>
        <sz val="11"/>
        <rFont val="Calibri"/>
        <family val="2"/>
        <scheme val="minor"/>
      </rPr>
      <t>4C-10 Sqmm Cu/PVC/PVC + ECC 1C-10 Sqmm Cu/PVC</t>
    </r>
  </si>
  <si>
    <r>
      <t xml:space="preserve">From MDB-4F(B) TO DB-MCR
</t>
    </r>
    <r>
      <rPr>
        <sz val="11"/>
        <rFont val="Calibri"/>
        <family val="2"/>
        <scheme val="minor"/>
      </rPr>
      <t>4C-10 Sqmm Cu/PVC/PVC + ECC 1C-10 Sqmm Cu/PVC</t>
    </r>
  </si>
  <si>
    <r>
      <t xml:space="preserve">From DB-MCR TO UPS
</t>
    </r>
    <r>
      <rPr>
        <sz val="11"/>
        <rFont val="Calibri"/>
        <family val="2"/>
        <scheme val="minor"/>
      </rPr>
      <t>2 x 1C-6 Sqmm Cu/PVC + ECC 1C-6 Sqmm Cu/PVC</t>
    </r>
  </si>
  <si>
    <r>
      <t xml:space="preserve">From MCR RACKS TO EARTH CONNECTION POINT
</t>
    </r>
    <r>
      <rPr>
        <sz val="11"/>
        <rFont val="Calibri"/>
        <family val="2"/>
        <scheme val="minor"/>
      </rPr>
      <t>ECC 1C</t>
    </r>
    <r>
      <rPr>
        <b/>
        <sz val="11"/>
        <rFont val="Calibri"/>
        <family val="2"/>
        <scheme val="minor"/>
      </rPr>
      <t>-</t>
    </r>
    <r>
      <rPr>
        <sz val="11"/>
        <rFont val="Calibri"/>
        <family val="2"/>
        <scheme val="minor"/>
      </rPr>
      <t>6 Sqmm Cu/PVC</t>
    </r>
  </si>
  <si>
    <r>
      <t xml:space="preserve">Total Amount (Rs.) Sec - D
</t>
    </r>
    <r>
      <rPr>
        <sz val="11"/>
        <rFont val="Calibri"/>
        <family val="2"/>
        <scheme val="minor"/>
      </rPr>
      <t>(CARRIED FORWARD TO SUMMARY)</t>
    </r>
  </si>
  <si>
    <r>
      <t xml:space="preserve">Supply, Installation, Testing &amp; Commissioning </t>
    </r>
    <r>
      <rPr>
        <sz val="11"/>
        <rFont val="Calibri"/>
        <family val="2"/>
        <scheme val="minor"/>
      </rPr>
      <t xml:space="preserve">of following Distribution Boards as shown on drawing made with </t>
    </r>
    <r>
      <rPr>
        <b/>
        <sz val="11"/>
        <rFont val="Calibri"/>
        <family val="2"/>
        <scheme val="minor"/>
      </rPr>
      <t xml:space="preserve">14 SWG sheet steel housing </t>
    </r>
    <r>
      <rPr>
        <sz val="11"/>
        <rFont val="Calibri"/>
        <family val="2"/>
        <scheme val="minor"/>
      </rPr>
      <t xml:space="preserve">including all installation accessories such as Rovel bolt etc. Complete in all respects.
Note: 
- All the DB should be front accessible and maintainable.
- Cost of Power Supply for KNX Based Lighting Control Relay shall also be included in Distribution Board cost.
- The transportation and placement of DBs upto dedicated location is also included in the work scope, complete in all respects including levelling, grouting etc.
- Laser engraved tags required as mention in SLDs
- Space for circuit tagging required with permanent installation on protective sheet via rivets
- 20% space required in DB for future provision
- Tin platted Imported Cu bus bar with heat shrink color coded sleeves to be used.
- Hindged protective metallic door required with knob/handle.
- Braided Door earth required.
- Lockable handle required for main door. 
- As-built drawing pocket.
- Cable hanging arrangement.
</t>
    </r>
    <r>
      <rPr>
        <b/>
        <sz val="11"/>
        <rFont val="Calibri"/>
        <family val="2"/>
        <scheme val="minor"/>
      </rPr>
      <t>Minimum One Year Warranty Required from date of successful comissioning on site.</t>
    </r>
  </si>
  <si>
    <r>
      <t xml:space="preserve">Total Amount (Rs.) Sec - E
</t>
    </r>
    <r>
      <rPr>
        <sz val="11"/>
        <rFont val="Calibri"/>
        <family val="2"/>
        <scheme val="minor"/>
      </rPr>
      <t>(CARRIED FORWARD TO SUMMARY)</t>
    </r>
  </si>
  <si>
    <r>
      <t xml:space="preserve">Total Rs. Sec-E
</t>
    </r>
    <r>
      <rPr>
        <sz val="11"/>
        <color indexed="10"/>
        <rFont val="Calibri"/>
        <family val="2"/>
        <scheme val="minor"/>
      </rPr>
      <t>(CARRIED FORWARD TO SUMMARY)</t>
    </r>
  </si>
  <si>
    <r>
      <rPr>
        <b/>
        <sz val="11"/>
        <rFont val="Calibri"/>
        <family val="2"/>
        <scheme val="minor"/>
      </rPr>
      <t xml:space="preserve">Supply,Installation, Testing &amp; Commissioning </t>
    </r>
    <r>
      <rPr>
        <sz val="11"/>
        <rFont val="Calibri"/>
        <family val="2"/>
        <scheme val="minor"/>
      </rPr>
      <t xml:space="preserve">of the following lighting fixtures complete with driver and specified lamps, installation and hanging accessories upto 1 meter length for all pendant lights as per drawings and specificaion complete in all respect. (Refer Drawing Light Fixture Schedule)
</t>
    </r>
    <r>
      <rPr>
        <b/>
        <sz val="11"/>
        <rFont val="Calibri"/>
        <family val="2"/>
        <scheme val="minor"/>
      </rPr>
      <t xml:space="preserve">Note: </t>
    </r>
    <r>
      <rPr>
        <sz val="11"/>
        <rFont val="Calibri"/>
        <family val="2"/>
        <scheme val="minor"/>
      </rPr>
      <t xml:space="preserve">
- Color temperature will be as per Architect's requirement.
- Efficacy of light fixtures shall be more than 100 Lumens / Watt.
- 3 Year Replacement Warranty is required both for the fixture and driver.
- Power Factory shall be 0.9.
- Minimum Operational life should be more than 50,000 Hours.</t>
    </r>
  </si>
  <si>
    <r>
      <t xml:space="preserve">Total Amount (Rs.) Sec - F
</t>
    </r>
    <r>
      <rPr>
        <sz val="11"/>
        <rFont val="Calibri"/>
        <family val="2"/>
        <scheme val="minor"/>
      </rPr>
      <t>(CARRIED FORWARD TO SUMMARY)</t>
    </r>
  </si>
  <si>
    <r>
      <rPr>
        <b/>
        <sz val="11"/>
        <rFont val="Calibri"/>
        <family val="2"/>
        <scheme val="minor"/>
      </rPr>
      <t>Supply, Installation</t>
    </r>
    <r>
      <rPr>
        <sz val="11"/>
        <rFont val="Calibri"/>
        <family val="2"/>
        <scheme val="minor"/>
      </rPr>
      <t xml:space="preserve"> of following items for </t>
    </r>
    <r>
      <rPr>
        <b/>
        <sz val="11"/>
        <rFont val="Calibri"/>
        <family val="2"/>
        <scheme val="minor"/>
      </rPr>
      <t>Addressable Fire Alarm System</t>
    </r>
    <r>
      <rPr>
        <sz val="11"/>
        <rFont val="Calibri"/>
        <family val="2"/>
        <scheme val="minor"/>
      </rPr>
      <t xml:space="preserve"> comprising of following equipments including all accessories required for the completion of the system in all respects.
</t>
    </r>
    <r>
      <rPr>
        <b/>
        <sz val="11"/>
        <rFont val="Calibri"/>
        <family val="2"/>
        <scheme val="minor"/>
      </rPr>
      <t>Cables shall be</t>
    </r>
    <r>
      <rPr>
        <sz val="11"/>
        <rFont val="Calibri"/>
        <family val="2"/>
        <scheme val="minor"/>
      </rPr>
      <t xml:space="preserve"> </t>
    </r>
    <r>
      <rPr>
        <b/>
        <sz val="11"/>
        <rFont val="Calibri"/>
        <family val="2"/>
        <scheme val="minor"/>
      </rPr>
      <t>Fire retardant, Low Smoke, Zero Halogen</t>
    </r>
    <r>
      <rPr>
        <sz val="11"/>
        <rFont val="Calibri"/>
        <family val="2"/>
        <scheme val="minor"/>
      </rPr>
      <t xml:space="preserve"> and must comply </t>
    </r>
    <r>
      <rPr>
        <b/>
        <sz val="11"/>
        <rFont val="Calibri"/>
        <family val="2"/>
        <scheme val="minor"/>
      </rPr>
      <t>BS 6387 standard</t>
    </r>
  </si>
  <si>
    <r>
      <t>Supply &amp; wiring for whole Fire Alarm System using 2C, 1.5 Sq.mm Fire Resistant Shielded Cable (Fire Rating for 2 hours)</t>
    </r>
    <r>
      <rPr>
        <sz val="11"/>
        <rFont val="Calibri"/>
        <family val="2"/>
        <scheme val="minor"/>
      </rPr>
      <t xml:space="preserve"> </t>
    </r>
    <r>
      <rPr>
        <b/>
        <sz val="11"/>
        <color indexed="8"/>
        <rFont val="Calibri"/>
        <family val="2"/>
        <scheme val="minor"/>
      </rPr>
      <t>in 25mm Al EMT conduit from fi</t>
    </r>
    <r>
      <rPr>
        <sz val="11"/>
        <color indexed="8"/>
        <rFont val="Calibri"/>
        <family val="2"/>
        <scheme val="minor"/>
      </rPr>
      <t>re</t>
    </r>
    <r>
      <rPr>
        <sz val="11"/>
        <rFont val="Calibri"/>
        <family val="2"/>
        <scheme val="minor"/>
      </rPr>
      <t xml:space="preserve"> alarm control panel to all sensors &amp; devices including all installation accessories. Complete in all respects.
</t>
    </r>
    <r>
      <rPr>
        <b/>
        <sz val="11"/>
        <rFont val="Calibri"/>
        <family val="2"/>
        <scheme val="minor"/>
      </rPr>
      <t>Cable should comply below standard:</t>
    </r>
    <r>
      <rPr>
        <sz val="11"/>
        <rFont val="Calibri"/>
        <family val="2"/>
        <scheme val="minor"/>
      </rPr>
      <t xml:space="preserve">
Fire retardant, Low Smoke, Zero Halogen cable BS 6387</t>
    </r>
  </si>
  <si>
    <r>
      <t xml:space="preserve">Supply &amp; wiring </t>
    </r>
    <r>
      <rPr>
        <sz val="11"/>
        <rFont val="Calibri"/>
        <family val="2"/>
        <scheme val="minor"/>
      </rPr>
      <t xml:space="preserve">for power of  </t>
    </r>
    <r>
      <rPr>
        <b/>
        <sz val="11"/>
        <rFont val="Calibri"/>
        <family val="2"/>
        <scheme val="minor"/>
      </rPr>
      <t xml:space="preserve">FACP </t>
    </r>
    <r>
      <rPr>
        <sz val="11"/>
        <rFont val="Calibri"/>
        <family val="2"/>
        <scheme val="minor"/>
      </rPr>
      <t>using 2C, 2.5 Sq.mm PVC cable with 25mm dia Al EMT Conduit.</t>
    </r>
  </si>
  <si>
    <r>
      <rPr>
        <b/>
        <sz val="11"/>
        <rFont val="Calibri"/>
        <family val="2"/>
        <scheme val="minor"/>
      </rPr>
      <t>Note:</t>
    </r>
    <r>
      <rPr>
        <sz val="11"/>
        <rFont val="Calibri"/>
        <family val="2"/>
        <scheme val="minor"/>
      </rPr>
      <t xml:space="preserve">
1) The given</t>
    </r>
    <r>
      <rPr>
        <b/>
        <sz val="11"/>
        <rFont val="Calibri"/>
        <family val="2"/>
        <scheme val="minor"/>
      </rPr>
      <t xml:space="preserve"> quantities are slightly higher</t>
    </r>
    <r>
      <rPr>
        <sz val="11"/>
        <rFont val="Calibri"/>
        <family val="2"/>
        <scheme val="minor"/>
      </rPr>
      <t xml:space="preserve"> then those on drawings, this includes spare and contingencies as well.
2) Contractor is advised to </t>
    </r>
    <r>
      <rPr>
        <b/>
        <sz val="11"/>
        <rFont val="Calibri"/>
        <family val="2"/>
        <scheme val="minor"/>
      </rPr>
      <t>confirm the cable running lengths</t>
    </r>
    <r>
      <rPr>
        <sz val="11"/>
        <rFont val="Calibri"/>
        <family val="2"/>
        <scheme val="minor"/>
      </rPr>
      <t xml:space="preserve"> and termination as per site conditions </t>
    </r>
    <r>
      <rPr>
        <b/>
        <sz val="11"/>
        <rFont val="Calibri"/>
        <family val="2"/>
        <scheme val="minor"/>
      </rPr>
      <t xml:space="preserve">before commencement of work.
</t>
    </r>
  </si>
  <si>
    <r>
      <rPr>
        <b/>
        <sz val="11"/>
        <rFont val="Calibri"/>
        <family val="2"/>
        <scheme val="minor"/>
      </rPr>
      <t xml:space="preserve">Supply, Installation, </t>
    </r>
    <r>
      <rPr>
        <sz val="11"/>
        <rFont val="Calibri"/>
        <family val="2"/>
        <scheme val="minor"/>
      </rPr>
      <t xml:space="preserve">of following items for </t>
    </r>
    <r>
      <rPr>
        <b/>
        <sz val="11"/>
        <rFont val="Calibri"/>
        <family val="2"/>
        <scheme val="minor"/>
      </rPr>
      <t>Public Address System</t>
    </r>
    <r>
      <rPr>
        <sz val="11"/>
        <rFont val="Calibri"/>
        <family val="2"/>
        <scheme val="minor"/>
      </rPr>
      <t xml:space="preserve"> as described below including all accessories. Complete with mounting brackets, wiring, adapters etc.</t>
    </r>
  </si>
  <si>
    <r>
      <t>Supply and Installation of  of Wiring</t>
    </r>
    <r>
      <rPr>
        <sz val="11"/>
        <rFont val="Calibri"/>
        <family val="2"/>
        <scheme val="minor"/>
      </rPr>
      <t xml:space="preserve"> for </t>
    </r>
    <r>
      <rPr>
        <b/>
        <sz val="11"/>
        <rFont val="Calibri"/>
        <family val="2"/>
        <scheme val="minor"/>
      </rPr>
      <t>Public Address / Back Ground Music System</t>
    </r>
    <r>
      <rPr>
        <sz val="11"/>
        <rFont val="Calibri"/>
        <family val="2"/>
        <scheme val="minor"/>
      </rPr>
      <t xml:space="preserve"> using 2C, 1.5 Sq.mm flexible Speaker Cable as per zoning layout shown in drawings in 25 mm dia PVC conduit. Complete in all respects.</t>
    </r>
  </si>
  <si>
    <r>
      <rPr>
        <b/>
        <sz val="11"/>
        <rFont val="Calibri"/>
        <family val="2"/>
        <scheme val="minor"/>
      </rPr>
      <t>Note:</t>
    </r>
    <r>
      <rPr>
        <sz val="11"/>
        <rFont val="Calibri"/>
        <family val="2"/>
        <scheme val="minor"/>
      </rPr>
      <t xml:space="preserve">
</t>
    </r>
    <r>
      <rPr>
        <b/>
        <sz val="11"/>
        <rFont val="Calibri"/>
        <family val="2"/>
        <scheme val="minor"/>
      </rPr>
      <t xml:space="preserve">- </t>
    </r>
    <r>
      <rPr>
        <sz val="11"/>
        <rFont val="Calibri"/>
        <family val="2"/>
        <scheme val="minor"/>
      </rPr>
      <t>Contractor is advised to confirm the cable running lengths and termination as per site conditions before commencement of work.
- The Bidder shall provide the complete Technical Literature for the system offered.</t>
    </r>
  </si>
  <si>
    <r>
      <rPr>
        <b/>
        <sz val="11"/>
        <rFont val="Calibri"/>
        <family val="2"/>
        <scheme val="minor"/>
      </rPr>
      <t>Supply, Installation testing and Commisioning</t>
    </r>
    <r>
      <rPr>
        <sz val="11"/>
        <rFont val="Calibri"/>
        <family val="2"/>
        <scheme val="minor"/>
      </rPr>
      <t xml:space="preserve"> of following items for IP Access Control System (with features of Bio Metric,Face Recognization &amp; RFID for authorization as well as attendance) as described below including all accessories. Complete with mounting brackets, wiring, adapters etc.</t>
    </r>
  </si>
  <si>
    <r>
      <t xml:space="preserve">Supply, Installation and connection 22AWG 4 cores stranded Recommended (LSZH) – </t>
    </r>
    <r>
      <rPr>
        <sz val="11"/>
        <color rgb="FF000000"/>
        <rFont val="Calibri"/>
        <family val="2"/>
        <scheme val="minor"/>
      </rPr>
      <t>Belden or equivalent for 12/24 DC power wiring in 25mm dia PVC conduit / already laid cable tray including all accessories as per specifications and drawings.</t>
    </r>
    <r>
      <rPr>
        <b/>
        <sz val="11"/>
        <color indexed="8"/>
        <rFont val="Calibri"/>
        <family val="2"/>
        <scheme val="minor"/>
      </rPr>
      <t xml:space="preserve">
NOTE: Running distances must not exceed 150 meters @ 24VDC. </t>
    </r>
  </si>
  <si>
    <r>
      <t xml:space="preserve">Supply, Installation and connection 22/23 AWG 6 cores stranded flexible Recommended (LSZH) – </t>
    </r>
    <r>
      <rPr>
        <sz val="11"/>
        <color rgb="FF000000"/>
        <rFont val="Calibri"/>
        <family val="2"/>
        <scheme val="minor"/>
      </rPr>
      <t>Belden  or equivalent for access control data wiring in 25mm dia PVC conduit / already laid cable tray including all accessories as per specifications and drawings.</t>
    </r>
    <r>
      <rPr>
        <b/>
        <sz val="11"/>
        <color indexed="8"/>
        <rFont val="Calibri"/>
        <family val="2"/>
        <scheme val="minor"/>
      </rPr>
      <t xml:space="preserve">
</t>
    </r>
  </si>
  <si>
    <r>
      <rPr>
        <b/>
        <sz val="11"/>
        <rFont val="Calibri"/>
        <family val="2"/>
        <scheme val="minor"/>
      </rPr>
      <t>Supply and Wiring</t>
    </r>
    <r>
      <rPr>
        <sz val="11"/>
        <rFont val="Calibri"/>
        <family val="2"/>
        <scheme val="minor"/>
      </rPr>
      <t xml:space="preserve"> of CAT-6, UTP Cables from Door Controller to all devices as shown in the schematic diagram in 25mm dia PVC Conduit, including termination and tagging at both ends. Complete in all respects.</t>
    </r>
  </si>
  <si>
    <r>
      <t xml:space="preserve">Preparation of shop drawings and as-built drawings </t>
    </r>
    <r>
      <rPr>
        <sz val="11"/>
        <rFont val="Calibri"/>
        <family val="2"/>
        <scheme val="minor"/>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</si>
  <si>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t xml:space="preserve">Include below as billable item:
Provision of PPEs for clients, consultants and contractors with following while doing construction:
Cotton Dangree / Coverall color: </t>
    </r>
    <r>
      <rPr>
        <b/>
        <u/>
        <sz val="11"/>
        <rFont val="Calibri"/>
        <family val="2"/>
        <scheme val="minor"/>
      </rPr>
      <t>Light Grey</t>
    </r>
    <r>
      <rPr>
        <sz val="11"/>
        <rFont val="Calibri"/>
        <family val="2"/>
        <scheme val="minor"/>
      </rPr>
      <t xml:space="preserve">
Steel toe Shoes Jaguar / Catapiller / Color: Black
Safety Helmet Economical with "chin strap" / Color: Blue / White / Red</t>
    </r>
  </si>
  <si>
    <t>Provide and install in position Gypsum Board Ceiling, consisting of G.I. frame work  with G.I. Hangers and  16-18 swg. aluminum edgings, 12mm thick Gypsum Board Sheet (Elephant brand Thailand or approved equivalent) fixed on frame,  all over board as shown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</si>
  <si>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Providing and fixing Pre Fabricated Access Panel 600mmx600mm</t>
  </si>
  <si>
    <t xml:space="preserve">Providing and Installation of  18mm MDF board   false ceiling/ Bulkhead with paint as per design and pattern  with approved paint finish of approved shade and quality with solignum treated solid wooden frame in back ,having provision of lights, complete as per manufacture's specification  and as directed by Architect. </t>
  </si>
  <si>
    <t>Providing and fixing 16 SWG GI perforated sheet ceiling to be fix with MS tube frame with deco paint finish including cost of fixing arrangements as per detail drawing and directed by the Architect</t>
  </si>
  <si>
    <t>Providing and applying at any height 03 coats of paint "ICI" ,  "Jotun" or approved to existing RCC Slab surface  etc. roller applied having egg shell finish over one base primer coat including the cost of painting over all services, rubbing or scrapping , filling etc. complete in all respects as per instructions and as directed by the Architect.
For payment only horizonital surface area will be covered</t>
  </si>
  <si>
    <t>Providing &amp; fixing imported mirror 6mm thick having 6mm thick commercial ply backing and solid wood frame for hanging, fixing with S.S.clips &amp; silicon lay  etc., including cost of fixing arrangements complete with all hardware as approved by the consultant and directed by the Architect.</t>
  </si>
  <si>
    <t>Providing and installation of marble 25mm thick for ledge and threshold  complete in all aspects as per detail drawings and directed by the Architect. ((Basic Price of marble = Rs. 15000/Sqm.)</t>
  </si>
  <si>
    <t>Russian Ply Shutter  Cabinets with shutter/Drawers  with 100mm raised platform</t>
  </si>
  <si>
    <t xml:space="preserve">16mmthk.mdf formica lamination with flip for trash bin with 18 gauge s/s finish along engrave trash bin symbol  on shutter </t>
  </si>
  <si>
    <t>Imported Formica pasted over shutters, drawers and all outer surface &amp;1mm thick PVC lipping around</t>
  </si>
  <si>
    <t>18mm pre-polished marble top with SS sink bowl</t>
  </si>
  <si>
    <t>Supply</t>
  </si>
  <si>
    <t>LAHORE</t>
  </si>
  <si>
    <t>E</t>
  </si>
  <si>
    <t>GST on Supply</t>
  </si>
  <si>
    <t>PST on Installation</t>
  </si>
  <si>
    <t xml:space="preserve">4th FLOOR, NAVEENA TOWER, </t>
  </si>
  <si>
    <t>EY Lahore - 4th Floor - Grand Summary</t>
  </si>
  <si>
    <t>EY Lahore - 4th Floor - Civil ID</t>
  </si>
  <si>
    <t>EY Lahore - 4th Floor - Furniture</t>
  </si>
  <si>
    <t>EY Lahore - 4th Floor - Electrical</t>
  </si>
  <si>
    <r>
      <t xml:space="preserve">Providing &amp; fixing  50mm deep </t>
    </r>
    <r>
      <rPr>
        <strike/>
        <sz val="11"/>
        <rFont val="Calibri"/>
        <family val="2"/>
        <scheme val="minor"/>
      </rPr>
      <t>acrylic finish logo</t>
    </r>
    <r>
      <rPr>
        <sz val="11"/>
        <rFont val="Calibri"/>
        <family val="2"/>
        <scheme val="minor"/>
      </rPr>
      <t xml:space="preserve"> MDF CNC Cut deco Finish as per approved design and color including cost of fixing arrangements complete with all hardware as approved by the consultant and directed by the Architect.</t>
    </r>
  </si>
  <si>
    <t>EY Lahore - 4th Floor - HVAC</t>
  </si>
  <si>
    <t>EY Lahore - 4th Floor - Plumbing</t>
  </si>
  <si>
    <t>EY Lahore - 4th Floor - Fire</t>
  </si>
  <si>
    <t>EY Lahore - 4th Floor - Civil ID  Summary</t>
  </si>
  <si>
    <t xml:space="preserve">EY Lahore - 4th Floor - Electrical Summary </t>
  </si>
  <si>
    <t>Cordoning off - Curtain walls to be completely cordoned off as required by fitout guidelines. Provide and fix 3mm to 6mm thick hard board sheets over partal wood framing (600mmx600mm) covering at least 2400mm height supported in between RCC column providing a 300 mm to 600 mm adequate distance from the curtain glass</t>
  </si>
  <si>
    <t>WG-05 DUST BIN</t>
  </si>
  <si>
    <t>WG-11 FLOOR LAMP</t>
  </si>
  <si>
    <t>Providing floor lamp as approved by Architect</t>
  </si>
  <si>
    <t>18mm Thk. Formica Lamination with PVC Lipping with 18mm Deep 16mm Thk. Formica Lamination Base</t>
  </si>
  <si>
    <t>with shelves</t>
  </si>
  <si>
    <t>CUF-21  LOCKER BOOTH</t>
  </si>
  <si>
    <t>Providing and Installation of LOCKER BOOTH consist of following materials:</t>
  </si>
  <si>
    <t>19mm thick MDF base with rough wood frame</t>
  </si>
  <si>
    <t>75mm thick fabric cladded foam fixed with Velcro tabe</t>
  </si>
  <si>
    <t>CUF-22  OPEN SHELVE</t>
  </si>
  <si>
    <t>Providing and Installation of OPEN SHELVE consist of following materials:</t>
  </si>
  <si>
    <t xml:space="preserve">18mm thick MDF base with Formica pasted both sides </t>
  </si>
  <si>
    <t xml:space="preserve">18mm thick  MDF cabinet box with Formica pasted both side with pvc lipping </t>
  </si>
  <si>
    <t>18mm thick MDF shelf with Formica pasted both sides with pvc lipping</t>
  </si>
  <si>
    <t>Size =750mmX400mmX1800mm</t>
  </si>
  <si>
    <t>CUF-23  OPEN SHELVE</t>
  </si>
  <si>
    <t xml:space="preserve">16mm thick MDF base with Formica pasted both sides </t>
  </si>
  <si>
    <t xml:space="preserve">16mm thick  MDF cabinet box with Formica pasted both side with pvc lipping </t>
  </si>
  <si>
    <t>Size =1200mmX350mmX1200mm</t>
  </si>
  <si>
    <t>CUF-24  RACK STAND</t>
  </si>
  <si>
    <t>Providing and Installation of RACK STAND consist of following materials:</t>
  </si>
  <si>
    <t>19mm Dia 16swg powder coated MS pipe base frame</t>
  </si>
  <si>
    <t>19mm thick MDF shelf with Formica pasted both sides with 1mm thick pvc lipping</t>
  </si>
  <si>
    <t>Size =1050mmX300mmX1350mm</t>
  </si>
  <si>
    <t>CUF-25 BASE CABINETS</t>
  </si>
  <si>
    <t>Providing and Installation of CABINETS consist of following materials:</t>
  </si>
  <si>
    <t xml:space="preserve">100mm high 16mm thick MDF base with Formica pasted both sides </t>
  </si>
  <si>
    <t xml:space="preserve">16mm thick  MDF cabinet box with Formica pasted both side with 1mm pvc lipping </t>
  </si>
  <si>
    <t>16mm thick MDF shutter with Formica pasted both sides with pvc lipping</t>
  </si>
  <si>
    <t>Size =600mmX600mmX900mm</t>
  </si>
  <si>
    <t>Size =750mmX600mmX1200mm</t>
  </si>
  <si>
    <t>CUF-26 HANGING CABINETS</t>
  </si>
  <si>
    <t>Providing and Installation of HANGING CABINETS consist of following materials:</t>
  </si>
  <si>
    <t>16mm thick MDF shelf with Formica pasted both sides with 1mm pvc lipping</t>
  </si>
  <si>
    <t>Size =1400mmX350mmX900mm</t>
  </si>
  <si>
    <r>
      <t xml:space="preserve">Supply and Installation of Carpet Tiles flooring  with underlay backing with termite proofing as per manufacture specification complete in all respect and directed by the Architect.  </t>
    </r>
    <r>
      <rPr>
        <b/>
        <sz val="11"/>
        <color rgb="FFFF0000"/>
        <rFont val="Calibri"/>
        <family val="2"/>
        <scheme val="minor"/>
      </rPr>
      <t xml:space="preserve"> (As per approved code as mentioned in RFP)</t>
    </r>
  </si>
  <si>
    <r>
      <t xml:space="preserve">Supply and Installation of Carpet Tiles flooring  with underlay backing with termite proofing as per manufacture specification complete in all respect and directed by the Architect.   </t>
    </r>
    <r>
      <rPr>
        <b/>
        <sz val="11"/>
        <color rgb="FFFF0000"/>
        <rFont val="Calibri"/>
        <family val="2"/>
        <scheme val="minor"/>
      </rPr>
      <t>(As per approved code as mentioned in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</si>
  <si>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color rgb="FFFF0000"/>
        <rFont val="Calibri"/>
        <family val="2"/>
        <scheme val="minor"/>
      </rPr>
      <t xml:space="preserve"> (As per approved code as mentioned in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</si>
  <si>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color rgb="FFFF0000"/>
        <rFont val="Calibri"/>
        <family val="2"/>
        <scheme val="minor"/>
      </rPr>
      <t>(As per approved code as mentioned in RFP)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</si>
</sst>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_(* \(#,##0\);_(* &quot;-&quot;_);_(@_)"/>
    <numFmt numFmtId="170" formatCode="_(* #,##0.00_);_(* \(#,##0.00\);_(* &quot;-&quot;_);_(@_)"/>
    <numFmt numFmtId="171" formatCode="_-* #,##0.00_-;\-* #,##0.00_-;_-* &quot;-&quot;_-;_-@_-"/>
  </numFmts>
  <fonts count="41"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sz val="11"/>
      <name val="Arial"/>
      <family val="2"/>
    </font>
    <font>
      <sz val="12"/>
      <name val="Times New Roman"/>
      <family val="1"/>
    </font>
    <font>
      <sz val="10"/>
      <name val="Helv"/>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b/>
      <sz val="12"/>
      <name val="Century Gothic"/>
      <family val="2"/>
    </font>
    <font>
      <sz val="12"/>
      <name val="Century Gothic"/>
      <family val="2"/>
    </font>
    <font>
      <sz val="10"/>
      <name val="Arial"/>
      <family val="2"/>
    </font>
    <font>
      <sz val="10"/>
      <name val="Times New Roman"/>
      <family val="1"/>
    </font>
    <font>
      <b/>
      <sz val="11"/>
      <color theme="1"/>
      <name val="Century Gothic"/>
      <family val="2"/>
    </font>
    <font>
      <sz val="10"/>
      <name val="Arial"/>
    </font>
    <font>
      <sz val="11"/>
      <color rgb="FFFF0000"/>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Century Gothic"/>
      <family val="2"/>
    </font>
    <font>
      <i/>
      <sz val="11"/>
      <name val="Calibri"/>
      <family val="2"/>
      <scheme val="minor"/>
    </font>
    <font>
      <sz val="11"/>
      <name val="Calibri"/>
      <family val="2"/>
      <scheme val="minor"/>
    </font>
    <font>
      <b/>
      <sz val="11"/>
      <name val="Calibri"/>
      <family val="2"/>
      <scheme val="minor"/>
    </font>
    <font>
      <b/>
      <u/>
      <sz val="11"/>
      <name val="Calibri"/>
      <family val="2"/>
      <scheme val="minor"/>
    </font>
    <font>
      <sz val="11"/>
      <color indexed="8"/>
      <name val="Calibri"/>
      <family val="2"/>
      <scheme val="minor"/>
    </font>
    <font>
      <b/>
      <sz val="11"/>
      <color rgb="FFFF0000"/>
      <name val="Calibri"/>
      <family val="2"/>
      <scheme val="minor"/>
    </font>
    <font>
      <sz val="11"/>
      <color indexed="10"/>
      <name val="Calibri"/>
      <family val="2"/>
      <scheme val="minor"/>
    </font>
    <font>
      <b/>
      <sz val="11"/>
      <color indexed="8"/>
      <name val="Calibri"/>
      <family val="2"/>
      <scheme val="minor"/>
    </font>
    <font>
      <sz val="11"/>
      <color rgb="FF000000"/>
      <name val="Calibri"/>
      <family val="2"/>
      <scheme val="minor"/>
    </font>
    <font>
      <strike/>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theme="6" tint="0.59999389629810485"/>
        <bgColor indexed="64"/>
      </patternFill>
    </fill>
  </fills>
  <borders count="11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medium">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hair">
        <color auto="1"/>
      </left>
      <right style="thin">
        <color indexed="64"/>
      </right>
      <top style="medium">
        <color auto="1"/>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top/>
      <bottom style="medium">
        <color indexed="64"/>
      </bottom>
      <diagonal/>
    </border>
    <border>
      <left style="medium">
        <color indexed="64"/>
      </left>
      <right style="hair">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hair">
        <color indexed="64"/>
      </top>
      <bottom style="hair">
        <color indexed="64"/>
      </bottom>
      <diagonal/>
    </border>
    <border>
      <left/>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style="thin">
        <color indexed="64"/>
      </left>
      <right style="thin">
        <color indexed="64"/>
      </right>
      <top style="hair">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right style="medium">
        <color indexed="64"/>
      </right>
      <top style="double">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3">
    <xf numFmtId="0" fontId="0" fillId="0"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7" fillId="0" borderId="0"/>
    <xf numFmtId="9" fontId="9" fillId="0" borderId="0" applyFont="0" applyFill="0" applyBorder="0" applyAlignment="0" applyProtection="0"/>
    <xf numFmtId="0" fontId="9" fillId="0" borderId="0"/>
    <xf numFmtId="0" fontId="7" fillId="0" borderId="0"/>
    <xf numFmtId="0" fontId="7" fillId="0" borderId="0"/>
    <xf numFmtId="0" fontId="8" fillId="0" borderId="0">
      <alignment vertical="center"/>
    </xf>
    <xf numFmtId="164" fontId="10" fillId="0" borderId="0" applyFont="0" applyFill="0" applyBorder="0" applyAlignment="0" applyProtection="0"/>
    <xf numFmtId="0" fontId="6" fillId="0" borderId="0"/>
    <xf numFmtId="0" fontId="9" fillId="0" borderId="0"/>
    <xf numFmtId="0" fontId="11" fillId="0" borderId="0"/>
    <xf numFmtId="164" fontId="7" fillId="0" borderId="0" applyFont="0" applyFill="0" applyBorder="0" applyAlignment="0" applyProtection="0"/>
    <xf numFmtId="0" fontId="7" fillId="0" borderId="0"/>
    <xf numFmtId="0" fontId="5" fillId="0" borderId="0"/>
    <xf numFmtId="164" fontId="5" fillId="0" borderId="0" applyFont="0" applyFill="0" applyBorder="0" applyAlignment="0" applyProtection="0"/>
    <xf numFmtId="0" fontId="22" fillId="0" borderId="0"/>
    <xf numFmtId="16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0" fontId="23" fillId="0" borderId="0"/>
    <xf numFmtId="0" fontId="23" fillId="0" borderId="0"/>
    <xf numFmtId="9" fontId="23" fillId="0" borderId="0" applyFont="0" applyFill="0" applyBorder="0" applyAlignment="0" applyProtection="0"/>
    <xf numFmtId="0" fontId="25" fillId="0" borderId="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9"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7" fillId="0" borderId="0"/>
    <xf numFmtId="0" fontId="7" fillId="0" borderId="0">
      <alignment horizontal="justify"/>
    </xf>
    <xf numFmtId="0" fontId="2" fillId="0" borderId="0"/>
    <xf numFmtId="0" fontId="7" fillId="0" borderId="0"/>
    <xf numFmtId="0" fontId="7" fillId="0" borderId="0"/>
    <xf numFmtId="0" fontId="2" fillId="0" borderId="0"/>
    <xf numFmtId="168" fontId="7" fillId="0" borderId="0"/>
    <xf numFmtId="0" fontId="7" fillId="0" borderId="0"/>
    <xf numFmtId="0" fontId="23" fillId="0" borderId="0"/>
    <xf numFmtId="0" fontId="29" fillId="0" borderId="0"/>
    <xf numFmtId="0" fontId="30" fillId="0" borderId="0"/>
    <xf numFmtId="0" fontId="2" fillId="0" borderId="0"/>
    <xf numFmtId="0" fontId="2" fillId="0" borderId="0"/>
    <xf numFmtId="0" fontId="2" fillId="0" borderId="0"/>
    <xf numFmtId="0" fontId="23" fillId="0" borderId="0"/>
    <xf numFmtId="0" fontId="23" fillId="0" borderId="0"/>
    <xf numFmtId="0" fontId="9" fillId="0" borderId="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1"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0" fontId="2"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1" fillId="0" borderId="0" applyFont="0" applyFill="0" applyBorder="0" applyAlignment="0" applyProtection="0"/>
  </cellStyleXfs>
  <cellXfs count="874">
    <xf numFmtId="0" fontId="0" fillId="0" borderId="0" xfId="0"/>
    <xf numFmtId="0" fontId="7" fillId="0" borderId="0" xfId="15"/>
    <xf numFmtId="0" fontId="12" fillId="0" borderId="0" xfId="15" applyFont="1" applyAlignment="1">
      <alignment vertical="center"/>
    </xf>
    <xf numFmtId="165" fontId="13" fillId="0" borderId="0" xfId="15" applyNumberFormat="1" applyFont="1" applyAlignment="1">
      <alignment vertical="center"/>
    </xf>
    <xf numFmtId="0" fontId="15" fillId="0" borderId="0" xfId="15" applyFont="1"/>
    <xf numFmtId="165" fontId="18" fillId="0" borderId="0" xfId="15" applyNumberFormat="1" applyFont="1" applyAlignment="1">
      <alignment vertical="center" wrapText="1"/>
    </xf>
    <xf numFmtId="0" fontId="19" fillId="0" borderId="0" xfId="15" applyFont="1" applyAlignment="1">
      <alignment horizontal="left" vertical="center"/>
    </xf>
    <xf numFmtId="4" fontId="21" fillId="0" borderId="103" xfId="22" applyNumberFormat="1" applyFont="1" applyFill="1" applyBorder="1" applyAlignment="1">
      <alignment vertical="center" wrapText="1"/>
    </xf>
    <xf numFmtId="2" fontId="21" fillId="0" borderId="103" xfId="22" applyNumberFormat="1" applyFont="1" applyFill="1" applyBorder="1" applyAlignment="1">
      <alignment horizontal="right" vertical="center" wrapText="1"/>
    </xf>
    <xf numFmtId="0" fontId="21" fillId="0" borderId="0" xfId="15" applyFont="1" applyAlignment="1">
      <alignment vertical="center" wrapText="1"/>
    </xf>
    <xf numFmtId="0" fontId="24" fillId="0" borderId="0" xfId="15" applyFont="1" applyAlignment="1">
      <alignment horizontal="left" vertical="center"/>
    </xf>
    <xf numFmtId="3" fontId="32" fillId="0" borderId="0" xfId="3" applyNumberFormat="1" applyFont="1" applyAlignment="1">
      <alignment vertical="center"/>
    </xf>
    <xf numFmtId="0" fontId="31" fillId="0" borderId="0" xfId="3" applyFont="1" applyAlignment="1">
      <alignment horizontal="center" vertical="center"/>
    </xf>
    <xf numFmtId="0" fontId="32" fillId="0" borderId="0" xfId="3" applyFont="1" applyAlignment="1">
      <alignment vertical="center"/>
    </xf>
    <xf numFmtId="3" fontId="32" fillId="0" borderId="0" xfId="3" applyNumberFormat="1" applyFont="1" applyAlignment="1">
      <alignment horizontal="right" vertical="center"/>
    </xf>
    <xf numFmtId="0" fontId="33" fillId="0" borderId="98" xfId="3" applyFont="1" applyBorder="1" applyAlignment="1">
      <alignment horizontal="center" vertical="center"/>
    </xf>
    <xf numFmtId="165" fontId="33" fillId="0" borderId="16" xfId="3" applyNumberFormat="1" applyFont="1" applyBorder="1" applyAlignment="1">
      <alignment horizontal="center" vertical="center"/>
    </xf>
    <xf numFmtId="165" fontId="33" fillId="0" borderId="14" xfId="3" applyNumberFormat="1" applyFont="1" applyBorder="1" applyAlignment="1">
      <alignment horizontal="center" vertical="center"/>
    </xf>
    <xf numFmtId="3" fontId="33" fillId="0" borderId="16" xfId="3" applyNumberFormat="1" applyFont="1" applyBorder="1" applyAlignment="1">
      <alignment horizontal="center" vertical="center"/>
    </xf>
    <xf numFmtId="3" fontId="33" fillId="0" borderId="41" xfId="3" applyNumberFormat="1" applyFont="1" applyBorder="1" applyAlignment="1">
      <alignment horizontal="center" vertical="center"/>
    </xf>
    <xf numFmtId="3" fontId="33" fillId="0" borderId="42" xfId="3" applyNumberFormat="1" applyFont="1" applyBorder="1" applyAlignment="1">
      <alignment horizontal="center" vertical="center"/>
    </xf>
    <xf numFmtId="3" fontId="33" fillId="0" borderId="47" xfId="3" applyNumberFormat="1" applyFont="1" applyBorder="1" applyAlignment="1">
      <alignment horizontal="center" vertical="center"/>
    </xf>
    <xf numFmtId="0" fontId="33" fillId="0" borderId="0" xfId="3" applyFont="1" applyAlignment="1">
      <alignment vertical="center"/>
    </xf>
    <xf numFmtId="0" fontId="32" fillId="0" borderId="0" xfId="3" applyFont="1"/>
    <xf numFmtId="0" fontId="32" fillId="0" borderId="23" xfId="3" applyFont="1" applyBorder="1" applyAlignment="1">
      <alignment horizontal="center"/>
    </xf>
    <xf numFmtId="0" fontId="32" fillId="0" borderId="0" xfId="3" applyFont="1" applyAlignment="1">
      <alignment horizontal="center"/>
    </xf>
    <xf numFmtId="3" fontId="32" fillId="0" borderId="0" xfId="3" applyNumberFormat="1" applyFont="1"/>
    <xf numFmtId="0" fontId="32" fillId="0" borderId="75" xfId="3" applyFont="1" applyBorder="1"/>
    <xf numFmtId="165" fontId="33" fillId="0" borderId="0" xfId="3" applyNumberFormat="1" applyFont="1" applyAlignment="1">
      <alignment horizontal="left" vertical="center"/>
    </xf>
    <xf numFmtId="3" fontId="31" fillId="0" borderId="0" xfId="3" applyNumberFormat="1" applyFont="1" applyAlignment="1">
      <alignment horizontal="center" vertical="center"/>
    </xf>
    <xf numFmtId="3" fontId="32" fillId="0" borderId="0" xfId="3" applyNumberFormat="1" applyFont="1" applyAlignment="1">
      <alignment horizontal="center" vertical="center"/>
    </xf>
    <xf numFmtId="0" fontId="32" fillId="0" borderId="49" xfId="3" applyFont="1" applyBorder="1" applyAlignment="1">
      <alignment horizontal="justify" vertical="center"/>
    </xf>
    <xf numFmtId="0" fontId="32" fillId="0" borderId="1" xfId="3" applyFont="1" applyBorder="1" applyAlignment="1">
      <alignment horizontal="center"/>
    </xf>
    <xf numFmtId="3" fontId="32" fillId="0" borderId="5" xfId="3" applyNumberFormat="1" applyFont="1" applyBorder="1" applyAlignment="1">
      <alignment horizontal="center"/>
    </xf>
    <xf numFmtId="3" fontId="32" fillId="0" borderId="30" xfId="3" applyNumberFormat="1" applyFont="1" applyBorder="1"/>
    <xf numFmtId="3" fontId="32" fillId="0" borderId="31" xfId="3" applyNumberFormat="1" applyFont="1" applyBorder="1"/>
    <xf numFmtId="3" fontId="32" fillId="0" borderId="32" xfId="3" applyNumberFormat="1" applyFont="1" applyBorder="1"/>
    <xf numFmtId="3" fontId="32" fillId="0" borderId="8" xfId="3" applyNumberFormat="1" applyFont="1" applyBorder="1"/>
    <xf numFmtId="0" fontId="32" fillId="0" borderId="23" xfId="3" applyFont="1" applyBorder="1" applyAlignment="1">
      <alignment horizontal="center" vertical="top"/>
    </xf>
    <xf numFmtId="0" fontId="32" fillId="0" borderId="5" xfId="3" applyFont="1" applyBorder="1" applyAlignment="1">
      <alignment horizontal="justify" vertical="top"/>
    </xf>
    <xf numFmtId="0" fontId="32" fillId="0" borderId="1" xfId="3" applyFont="1" applyBorder="1" applyAlignment="1">
      <alignment horizontal="center" vertical="center"/>
    </xf>
    <xf numFmtId="3" fontId="32" fillId="0" borderId="5" xfId="3" applyNumberFormat="1" applyFont="1" applyBorder="1" applyAlignment="1">
      <alignment horizontal="center" vertical="center"/>
    </xf>
    <xf numFmtId="3" fontId="32" fillId="0" borderId="30" xfId="3" applyNumberFormat="1" applyFont="1" applyBorder="1" applyAlignment="1">
      <alignment vertical="center"/>
    </xf>
    <xf numFmtId="3" fontId="32" fillId="0" borderId="31" xfId="3" applyNumberFormat="1" applyFont="1" applyBorder="1" applyAlignment="1">
      <alignment vertical="center"/>
    </xf>
    <xf numFmtId="3" fontId="32" fillId="0" borderId="32" xfId="3" applyNumberFormat="1" applyFont="1" applyBorder="1" applyAlignment="1">
      <alignment vertical="center"/>
    </xf>
    <xf numFmtId="3" fontId="32" fillId="0" borderId="8" xfId="3" applyNumberFormat="1" applyFont="1" applyBorder="1" applyAlignment="1">
      <alignment vertical="center"/>
    </xf>
    <xf numFmtId="166" fontId="28" fillId="0" borderId="23" xfId="3" applyNumberFormat="1" applyFont="1" applyBorder="1" applyAlignment="1">
      <alignment horizontal="center" vertical="center"/>
    </xf>
    <xf numFmtId="0" fontId="32" fillId="0" borderId="6" xfId="3" applyFont="1" applyBorder="1" applyAlignment="1">
      <alignment vertical="center"/>
    </xf>
    <xf numFmtId="0" fontId="32" fillId="0" borderId="2" xfId="3" applyFont="1" applyBorder="1" applyAlignment="1">
      <alignment horizontal="center" vertical="center"/>
    </xf>
    <xf numFmtId="3" fontId="32" fillId="0" borderId="6" xfId="3" applyNumberFormat="1" applyFont="1" applyBorder="1" applyAlignment="1">
      <alignment horizontal="center" vertical="center"/>
    </xf>
    <xf numFmtId="3" fontId="32" fillId="0" borderId="33" xfId="3" applyNumberFormat="1" applyFont="1" applyBorder="1" applyAlignment="1">
      <alignment vertical="center"/>
    </xf>
    <xf numFmtId="3" fontId="32" fillId="0" borderId="34" xfId="3" applyNumberFormat="1" applyFont="1" applyBorder="1" applyAlignment="1">
      <alignment vertical="center"/>
    </xf>
    <xf numFmtId="3" fontId="32" fillId="0" borderId="35" xfId="3" applyNumberFormat="1" applyFont="1" applyBorder="1" applyAlignment="1">
      <alignment vertical="center"/>
    </xf>
    <xf numFmtId="3" fontId="32" fillId="0" borderId="10" xfId="3" applyNumberFormat="1" applyFont="1" applyBorder="1" applyAlignment="1">
      <alignment vertical="center"/>
    </xf>
    <xf numFmtId="0" fontId="32" fillId="0" borderId="23" xfId="3" applyFont="1" applyBorder="1" applyAlignment="1">
      <alignment horizontal="center" vertical="center"/>
    </xf>
    <xf numFmtId="0" fontId="32" fillId="0" borderId="5" xfId="3" applyFont="1" applyBorder="1" applyAlignment="1">
      <alignment vertical="center"/>
    </xf>
    <xf numFmtId="3" fontId="32" fillId="0" borderId="10" xfId="3" applyNumberFormat="1" applyFont="1" applyBorder="1" applyAlignment="1">
      <alignment horizontal="center" vertical="center"/>
    </xf>
    <xf numFmtId="0" fontId="32" fillId="0" borderId="9" xfId="3" applyFont="1" applyBorder="1" applyAlignment="1">
      <alignment vertical="center"/>
    </xf>
    <xf numFmtId="0" fontId="32" fillId="0" borderId="4" xfId="3" applyFont="1" applyBorder="1" applyAlignment="1">
      <alignment horizontal="center" vertical="center"/>
    </xf>
    <xf numFmtId="3" fontId="32" fillId="0" borderId="9" xfId="3" applyNumberFormat="1" applyFont="1" applyBorder="1" applyAlignment="1">
      <alignment horizontal="center" vertical="center"/>
    </xf>
    <xf numFmtId="3" fontId="32" fillId="0" borderId="27" xfId="3" applyNumberFormat="1" applyFont="1" applyBorder="1" applyAlignment="1">
      <alignment vertical="center"/>
    </xf>
    <xf numFmtId="3" fontId="32" fillId="0" borderId="28" xfId="3" applyNumberFormat="1" applyFont="1" applyBorder="1" applyAlignment="1">
      <alignment vertical="center"/>
    </xf>
    <xf numFmtId="3" fontId="32" fillId="0" borderId="29" xfId="3" applyNumberFormat="1" applyFont="1" applyBorder="1" applyAlignment="1">
      <alignment vertical="center"/>
    </xf>
    <xf numFmtId="3" fontId="32" fillId="0" borderId="12" xfId="3" applyNumberFormat="1" applyFont="1" applyBorder="1" applyAlignment="1">
      <alignment vertical="center"/>
    </xf>
    <xf numFmtId="0" fontId="32" fillId="2" borderId="23" xfId="3" applyFont="1" applyFill="1" applyBorder="1" applyAlignment="1">
      <alignment horizontal="center" vertical="center"/>
    </xf>
    <xf numFmtId="0" fontId="32" fillId="2" borderId="7" xfId="3" applyFont="1" applyFill="1" applyBorder="1" applyAlignment="1">
      <alignment horizontal="justify" vertical="center"/>
    </xf>
    <xf numFmtId="0" fontId="32" fillId="2" borderId="2" xfId="3" applyFont="1" applyFill="1" applyBorder="1" applyAlignment="1">
      <alignment horizontal="center" vertical="center"/>
    </xf>
    <xf numFmtId="3" fontId="32" fillId="2" borderId="5" xfId="3" applyNumberFormat="1" applyFont="1" applyFill="1" applyBorder="1" applyAlignment="1">
      <alignment horizontal="center" vertical="center"/>
    </xf>
    <xf numFmtId="3" fontId="32" fillId="2" borderId="36" xfId="3" applyNumberFormat="1" applyFont="1" applyFill="1" applyBorder="1" applyAlignment="1">
      <alignment vertical="center"/>
    </xf>
    <xf numFmtId="3" fontId="32" fillId="2" borderId="37" xfId="3" applyNumberFormat="1" applyFont="1" applyFill="1" applyBorder="1" applyAlignment="1">
      <alignment vertical="center"/>
    </xf>
    <xf numFmtId="3" fontId="32" fillId="2" borderId="38" xfId="3" applyNumberFormat="1" applyFont="1" applyFill="1" applyBorder="1" applyAlignment="1">
      <alignment vertical="center"/>
    </xf>
    <xf numFmtId="3" fontId="32" fillId="2" borderId="31" xfId="3" applyNumberFormat="1" applyFont="1" applyFill="1" applyBorder="1" applyAlignment="1">
      <alignment vertical="center"/>
    </xf>
    <xf numFmtId="3" fontId="32" fillId="2" borderId="8" xfId="3" applyNumberFormat="1" applyFont="1" applyFill="1" applyBorder="1" applyAlignment="1">
      <alignment vertical="center"/>
    </xf>
    <xf numFmtId="0" fontId="32" fillId="2" borderId="0" xfId="3" applyFont="1" applyFill="1" applyAlignment="1">
      <alignment vertical="center"/>
    </xf>
    <xf numFmtId="0" fontId="32" fillId="2" borderId="50" xfId="3" applyFont="1" applyFill="1" applyBorder="1" applyAlignment="1">
      <alignment horizontal="center" vertical="center"/>
    </xf>
    <xf numFmtId="0" fontId="32" fillId="2" borderId="52" xfId="3" applyFont="1" applyFill="1" applyBorder="1" applyAlignment="1">
      <alignment horizontal="justify" vertical="top"/>
    </xf>
    <xf numFmtId="0" fontId="32" fillId="2" borderId="66" xfId="3" applyFont="1" applyFill="1" applyBorder="1" applyAlignment="1">
      <alignment horizontal="center" vertical="center"/>
    </xf>
    <xf numFmtId="3" fontId="32" fillId="2" borderId="52" xfId="3" applyNumberFormat="1" applyFont="1" applyFill="1" applyBorder="1" applyAlignment="1">
      <alignment horizontal="center" vertical="center"/>
    </xf>
    <xf numFmtId="3" fontId="32" fillId="2" borderId="54" xfId="3" applyNumberFormat="1" applyFont="1" applyFill="1" applyBorder="1" applyAlignment="1">
      <alignment vertical="center"/>
    </xf>
    <xf numFmtId="3" fontId="32" fillId="2" borderId="55" xfId="3" applyNumberFormat="1" applyFont="1" applyFill="1" applyBorder="1" applyAlignment="1">
      <alignment vertical="center"/>
    </xf>
    <xf numFmtId="3" fontId="32" fillId="2" borderId="56" xfId="3" applyNumberFormat="1" applyFont="1" applyFill="1" applyBorder="1" applyAlignment="1">
      <alignment vertical="center"/>
    </xf>
    <xf numFmtId="3" fontId="32" fillId="2" borderId="57" xfId="3" applyNumberFormat="1" applyFont="1" applyFill="1" applyBorder="1" applyAlignment="1">
      <alignment vertical="center"/>
    </xf>
    <xf numFmtId="0" fontId="33" fillId="0" borderId="58" xfId="3" applyFont="1" applyBorder="1" applyAlignment="1">
      <alignment horizontal="center" vertical="center"/>
    </xf>
    <xf numFmtId="0" fontId="32" fillId="0" borderId="70" xfId="3" applyFont="1" applyBorder="1" applyAlignment="1">
      <alignment vertical="center"/>
    </xf>
    <xf numFmtId="0" fontId="33" fillId="0" borderId="71" xfId="3" applyFont="1" applyBorder="1" applyAlignment="1">
      <alignment horizontal="center" vertical="center"/>
    </xf>
    <xf numFmtId="3" fontId="32" fillId="0" borderId="70" xfId="3" applyNumberFormat="1" applyFont="1" applyBorder="1" applyAlignment="1">
      <alignment horizontal="center" vertical="center"/>
    </xf>
    <xf numFmtId="3" fontId="32" fillId="0" borderId="72" xfId="3" applyNumberFormat="1" applyFont="1" applyBorder="1" applyAlignment="1">
      <alignment vertical="center"/>
    </xf>
    <xf numFmtId="3" fontId="32" fillId="0" borderId="43" xfId="3" applyNumberFormat="1" applyFont="1" applyBorder="1" applyAlignment="1">
      <alignment vertical="center"/>
    </xf>
    <xf numFmtId="3" fontId="32" fillId="0" borderId="46" xfId="3" applyNumberFormat="1" applyFont="1" applyBorder="1" applyAlignment="1">
      <alignment vertical="center"/>
    </xf>
    <xf numFmtId="3" fontId="32" fillId="0" borderId="25" xfId="3" applyNumberFormat="1" applyFont="1" applyBorder="1" applyAlignment="1">
      <alignment vertical="center"/>
    </xf>
    <xf numFmtId="0" fontId="32" fillId="0" borderId="4" xfId="3" applyFont="1" applyBorder="1" applyAlignment="1">
      <alignment vertical="center"/>
    </xf>
    <xf numFmtId="0" fontId="33" fillId="0" borderId="23" xfId="3" applyFont="1" applyBorder="1" applyAlignment="1">
      <alignment horizontal="center" vertical="center"/>
    </xf>
    <xf numFmtId="0" fontId="32" fillId="0" borderId="7" xfId="3" applyFont="1" applyBorder="1" applyAlignment="1">
      <alignment horizontal="left" vertical="center" wrapText="1"/>
    </xf>
    <xf numFmtId="0" fontId="32" fillId="0" borderId="3" xfId="3" applyFont="1" applyBorder="1" applyAlignment="1">
      <alignment horizontal="center" vertical="center"/>
    </xf>
    <xf numFmtId="3" fontId="32" fillId="0" borderId="7" xfId="3" applyNumberFormat="1" applyFont="1" applyBorder="1" applyAlignment="1">
      <alignment horizontal="center" vertical="center"/>
    </xf>
    <xf numFmtId="3" fontId="32" fillId="0" borderId="36" xfId="3" applyNumberFormat="1" applyFont="1" applyBorder="1" applyAlignment="1">
      <alignment vertical="center"/>
    </xf>
    <xf numFmtId="3" fontId="32" fillId="0" borderId="37" xfId="3" applyNumberFormat="1" applyFont="1" applyBorder="1" applyAlignment="1">
      <alignment vertical="center"/>
    </xf>
    <xf numFmtId="3" fontId="32" fillId="0" borderId="38" xfId="3" applyNumberFormat="1" applyFont="1" applyBorder="1" applyAlignment="1">
      <alignment vertical="center"/>
    </xf>
    <xf numFmtId="3" fontId="32" fillId="0" borderId="11" xfId="3" applyNumberFormat="1" applyFont="1" applyBorder="1" applyAlignment="1">
      <alignment vertical="center"/>
    </xf>
    <xf numFmtId="0" fontId="32" fillId="0" borderId="2" xfId="3" applyFont="1" applyBorder="1" applyAlignment="1">
      <alignment vertical="center"/>
    </xf>
    <xf numFmtId="0" fontId="32" fillId="0" borderId="3" xfId="3" applyFont="1" applyBorder="1" applyAlignment="1">
      <alignment vertical="center"/>
    </xf>
    <xf numFmtId="3" fontId="32" fillId="0" borderId="11" xfId="3" applyNumberFormat="1" applyFont="1" applyBorder="1" applyAlignment="1">
      <alignment horizontal="center" vertical="center"/>
    </xf>
    <xf numFmtId="0" fontId="32" fillId="0" borderId="23" xfId="3" quotePrefix="1" applyFont="1" applyBorder="1" applyAlignment="1">
      <alignment horizontal="center" vertical="top"/>
    </xf>
    <xf numFmtId="3" fontId="32" fillId="0" borderId="33" xfId="3" applyNumberFormat="1" applyFont="1" applyBorder="1" applyAlignment="1">
      <alignment horizontal="right" vertical="center"/>
    </xf>
    <xf numFmtId="3" fontId="32" fillId="0" borderId="34" xfId="3" applyNumberFormat="1" applyFont="1" applyBorder="1" applyAlignment="1">
      <alignment horizontal="right" vertical="center"/>
    </xf>
    <xf numFmtId="3" fontId="32" fillId="0" borderId="35" xfId="3" applyNumberFormat="1" applyFont="1" applyBorder="1" applyAlignment="1">
      <alignment horizontal="right" vertical="center"/>
    </xf>
    <xf numFmtId="0" fontId="32" fillId="0" borderId="50" xfId="3" applyFont="1" applyBorder="1" applyAlignment="1">
      <alignment horizontal="center" vertical="center"/>
    </xf>
    <xf numFmtId="0" fontId="32" fillId="0" borderId="73" xfId="3" applyFont="1" applyBorder="1" applyAlignment="1">
      <alignment vertical="center"/>
    </xf>
    <xf numFmtId="0" fontId="32" fillId="0" borderId="53" xfId="3" applyFont="1" applyBorder="1" applyAlignment="1">
      <alignment horizontal="center" vertical="center"/>
    </xf>
    <xf numFmtId="3" fontId="32" fillId="0" borderId="73" xfId="3" applyNumberFormat="1" applyFont="1" applyBorder="1" applyAlignment="1">
      <alignment horizontal="center" vertical="center"/>
    </xf>
    <xf numFmtId="3" fontId="32" fillId="0" borderId="74" xfId="3" applyNumberFormat="1" applyFont="1" applyBorder="1" applyAlignment="1">
      <alignment horizontal="right" vertical="center"/>
    </xf>
    <xf numFmtId="3" fontId="32" fillId="0" borderId="68" xfId="3" applyNumberFormat="1" applyFont="1" applyBorder="1" applyAlignment="1">
      <alignment horizontal="right" vertical="center"/>
    </xf>
    <xf numFmtId="3" fontId="32" fillId="0" borderId="67" xfId="3" applyNumberFormat="1" applyFont="1" applyBorder="1" applyAlignment="1">
      <alignment horizontal="right" vertical="center"/>
    </xf>
    <xf numFmtId="3" fontId="32" fillId="0" borderId="69" xfId="3" applyNumberFormat="1" applyFont="1" applyBorder="1" applyAlignment="1">
      <alignment vertical="center"/>
    </xf>
    <xf numFmtId="0" fontId="32" fillId="0" borderId="58" xfId="3" applyFont="1" applyBorder="1" applyAlignment="1">
      <alignment horizontal="center" vertical="center"/>
    </xf>
    <xf numFmtId="0" fontId="32" fillId="0" borderId="60" xfId="3" applyFont="1" applyBorder="1" applyAlignment="1">
      <alignment vertical="center"/>
    </xf>
    <xf numFmtId="0" fontId="32" fillId="0" borderId="61" xfId="3" applyFont="1" applyBorder="1" applyAlignment="1">
      <alignment horizontal="center" vertical="center"/>
    </xf>
    <xf numFmtId="3" fontId="32" fillId="0" borderId="60" xfId="3" applyNumberFormat="1" applyFont="1" applyBorder="1" applyAlignment="1">
      <alignment horizontal="center" vertical="center"/>
    </xf>
    <xf numFmtId="3" fontId="32" fillId="0" borderId="62" xfId="3" applyNumberFormat="1" applyFont="1" applyBorder="1" applyAlignment="1">
      <alignment horizontal="right" vertical="center"/>
    </xf>
    <xf numFmtId="3" fontId="32" fillId="0" borderId="63" xfId="3" applyNumberFormat="1" applyFont="1" applyBorder="1" applyAlignment="1">
      <alignment horizontal="right" vertical="center"/>
    </xf>
    <xf numFmtId="3" fontId="32" fillId="0" borderId="64" xfId="3" applyNumberFormat="1" applyFont="1" applyBorder="1" applyAlignment="1">
      <alignment horizontal="right" vertical="center"/>
    </xf>
    <xf numFmtId="3" fontId="32" fillId="0" borderId="65" xfId="3" applyNumberFormat="1" applyFont="1" applyBorder="1" applyAlignment="1">
      <alignment vertical="center"/>
    </xf>
    <xf numFmtId="0" fontId="32" fillId="0" borderId="7" xfId="3" applyFont="1" applyBorder="1" applyAlignment="1">
      <alignment vertical="center"/>
    </xf>
    <xf numFmtId="3" fontId="32" fillId="0" borderId="36" xfId="3" applyNumberFormat="1" applyFont="1" applyBorder="1" applyAlignment="1">
      <alignment horizontal="right" vertical="center"/>
    </xf>
    <xf numFmtId="3" fontId="32" fillId="0" borderId="37" xfId="3" applyNumberFormat="1" applyFont="1" applyBorder="1" applyAlignment="1">
      <alignment horizontal="right" vertical="center"/>
    </xf>
    <xf numFmtId="3" fontId="32" fillId="0" borderId="38" xfId="3" applyNumberFormat="1" applyFont="1" applyBorder="1" applyAlignment="1">
      <alignment horizontal="right" vertical="center"/>
    </xf>
    <xf numFmtId="0" fontId="32" fillId="2" borderId="6" xfId="3" applyFont="1" applyFill="1" applyBorder="1" applyAlignment="1">
      <alignment vertical="center"/>
    </xf>
    <xf numFmtId="3" fontId="32" fillId="2" borderId="6" xfId="3" applyNumberFormat="1" applyFont="1" applyFill="1" applyBorder="1" applyAlignment="1">
      <alignment horizontal="center" vertical="center"/>
    </xf>
    <xf numFmtId="3" fontId="32" fillId="2" borderId="33" xfId="3" applyNumberFormat="1" applyFont="1" applyFill="1" applyBorder="1" applyAlignment="1">
      <alignment horizontal="right" vertical="center"/>
    </xf>
    <xf numFmtId="3" fontId="32" fillId="2" borderId="34" xfId="3" applyNumberFormat="1" applyFont="1" applyFill="1" applyBorder="1" applyAlignment="1">
      <alignment horizontal="right" vertical="center"/>
    </xf>
    <xf numFmtId="3" fontId="32" fillId="2" borderId="35" xfId="3" applyNumberFormat="1" applyFont="1" applyFill="1" applyBorder="1" applyAlignment="1">
      <alignment horizontal="right" vertical="center"/>
    </xf>
    <xf numFmtId="3" fontId="32" fillId="2" borderId="10" xfId="3" applyNumberFormat="1" applyFont="1" applyFill="1" applyBorder="1" applyAlignment="1">
      <alignment horizontal="right" vertical="center"/>
    </xf>
    <xf numFmtId="3" fontId="32" fillId="2" borderId="10" xfId="3" applyNumberFormat="1" applyFont="1" applyFill="1" applyBorder="1" applyAlignment="1">
      <alignment vertical="center"/>
    </xf>
    <xf numFmtId="0" fontId="32" fillId="2" borderId="7" xfId="3" applyFont="1" applyFill="1" applyBorder="1" applyAlignment="1">
      <alignment vertical="center"/>
    </xf>
    <xf numFmtId="3" fontId="32" fillId="2" borderId="7" xfId="3" applyNumberFormat="1" applyFont="1" applyFill="1" applyBorder="1" applyAlignment="1">
      <alignment horizontal="center" vertical="center"/>
    </xf>
    <xf numFmtId="3" fontId="32" fillId="2" borderId="36" xfId="3" applyNumberFormat="1" applyFont="1" applyFill="1" applyBorder="1" applyAlignment="1">
      <alignment horizontal="right" vertical="center"/>
    </xf>
    <xf numFmtId="3" fontId="32" fillId="2" borderId="37" xfId="3" applyNumberFormat="1" applyFont="1" applyFill="1" applyBorder="1" applyAlignment="1">
      <alignment horizontal="right" vertical="center"/>
    </xf>
    <xf numFmtId="3" fontId="32" fillId="2" borderId="38" xfId="3" applyNumberFormat="1" applyFont="1" applyFill="1" applyBorder="1" applyAlignment="1">
      <alignment horizontal="right" vertical="center"/>
    </xf>
    <xf numFmtId="3" fontId="32" fillId="2" borderId="11" xfId="3" applyNumberFormat="1" applyFont="1" applyFill="1" applyBorder="1" applyAlignment="1">
      <alignment horizontal="right" vertical="center"/>
    </xf>
    <xf numFmtId="3" fontId="32" fillId="2" borderId="11" xfId="3" applyNumberFormat="1" applyFont="1" applyFill="1" applyBorder="1" applyAlignment="1">
      <alignment vertical="center"/>
    </xf>
    <xf numFmtId="0" fontId="32" fillId="0" borderId="3" xfId="3" applyFont="1" applyBorder="1" applyAlignment="1">
      <alignment horizontal="justify" vertical="top"/>
    </xf>
    <xf numFmtId="0" fontId="32" fillId="0" borderId="3" xfId="3" applyFont="1" applyBorder="1" applyAlignment="1">
      <alignment horizontal="center"/>
    </xf>
    <xf numFmtId="3" fontId="32" fillId="0" borderId="7" xfId="3" applyNumberFormat="1" applyFont="1" applyBorder="1" applyAlignment="1">
      <alignment horizontal="center"/>
    </xf>
    <xf numFmtId="3" fontId="32" fillId="0" borderId="36" xfId="3" applyNumberFormat="1" applyFont="1" applyBorder="1"/>
    <xf numFmtId="3" fontId="32" fillId="0" borderId="37" xfId="3" applyNumberFormat="1" applyFont="1" applyBorder="1"/>
    <xf numFmtId="3" fontId="32" fillId="0" borderId="38" xfId="3" applyNumberFormat="1" applyFont="1" applyBorder="1"/>
    <xf numFmtId="3" fontId="32" fillId="0" borderId="11" xfId="3" applyNumberFormat="1" applyFont="1" applyBorder="1"/>
    <xf numFmtId="0" fontId="32" fillId="0" borderId="19" xfId="3" quotePrefix="1" applyFont="1" applyBorder="1" applyAlignment="1">
      <alignment horizontal="center" vertical="top"/>
    </xf>
    <xf numFmtId="0" fontId="32" fillId="0" borderId="1" xfId="3" applyFont="1" applyBorder="1" applyAlignment="1">
      <alignment horizontal="justify" vertical="top"/>
    </xf>
    <xf numFmtId="3" fontId="32" fillId="0" borderId="29" xfId="3" applyNumberFormat="1" applyFont="1" applyBorder="1"/>
    <xf numFmtId="3" fontId="32" fillId="0" borderId="28" xfId="3" applyNumberFormat="1" applyFont="1" applyBorder="1"/>
    <xf numFmtId="0" fontId="32" fillId="0" borderId="23" xfId="3" quotePrefix="1" applyFont="1" applyBorder="1" applyAlignment="1">
      <alignment horizontal="center" vertical="center"/>
    </xf>
    <xf numFmtId="0" fontId="32" fillId="0" borderId="19" xfId="3" quotePrefix="1" applyFont="1" applyBorder="1" applyAlignment="1">
      <alignment horizontal="center" vertical="center"/>
    </xf>
    <xf numFmtId="0" fontId="32" fillId="0" borderId="2" xfId="3" applyFont="1" applyBorder="1" applyAlignment="1">
      <alignment horizontal="justify" vertical="center"/>
    </xf>
    <xf numFmtId="0" fontId="32" fillId="0" borderId="19" xfId="3" applyFont="1" applyBorder="1" applyAlignment="1">
      <alignment horizontal="center" vertical="center"/>
    </xf>
    <xf numFmtId="0" fontId="32" fillId="0" borderId="7" xfId="3" applyFont="1" applyBorder="1" applyAlignment="1">
      <alignment horizontal="justify" vertical="top"/>
    </xf>
    <xf numFmtId="165" fontId="32" fillId="0" borderId="50" xfId="3" applyNumberFormat="1" applyFont="1" applyBorder="1" applyAlignment="1">
      <alignment horizontal="center" vertical="top"/>
    </xf>
    <xf numFmtId="165" fontId="32" fillId="0" borderId="52" xfId="3" applyNumberFormat="1" applyFont="1" applyBorder="1" applyAlignment="1">
      <alignment horizontal="justify" vertical="top"/>
    </xf>
    <xf numFmtId="0" fontId="32" fillId="0" borderId="66" xfId="3" applyFont="1" applyBorder="1" applyAlignment="1">
      <alignment horizontal="center"/>
    </xf>
    <xf numFmtId="3" fontId="32" fillId="0" borderId="52" xfId="3" applyNumberFormat="1" applyFont="1" applyBorder="1" applyAlignment="1">
      <alignment horizontal="center"/>
    </xf>
    <xf numFmtId="3" fontId="32" fillId="0" borderId="54" xfId="3" applyNumberFormat="1" applyFont="1" applyBorder="1" applyAlignment="1">
      <alignment horizontal="right"/>
    </xf>
    <xf numFmtId="3" fontId="32" fillId="0" borderId="55" xfId="3" applyNumberFormat="1" applyFont="1" applyBorder="1" applyAlignment="1">
      <alignment horizontal="right"/>
    </xf>
    <xf numFmtId="3" fontId="32" fillId="0" borderId="56" xfId="3" applyNumberFormat="1" applyFont="1" applyBorder="1" applyAlignment="1">
      <alignment horizontal="right"/>
    </xf>
    <xf numFmtId="3" fontId="32" fillId="0" borderId="57" xfId="3" applyNumberFormat="1" applyFont="1" applyBorder="1"/>
    <xf numFmtId="165" fontId="32" fillId="0" borderId="58" xfId="3" applyNumberFormat="1" applyFont="1" applyBorder="1" applyAlignment="1">
      <alignment horizontal="center" vertical="top"/>
    </xf>
    <xf numFmtId="165" fontId="32" fillId="0" borderId="60" xfId="3" applyNumberFormat="1" applyFont="1" applyBorder="1" applyAlignment="1">
      <alignment horizontal="justify" vertical="top"/>
    </xf>
    <xf numFmtId="0" fontId="32" fillId="0" borderId="61" xfId="3" applyFont="1" applyBorder="1" applyAlignment="1">
      <alignment horizontal="center"/>
    </xf>
    <xf numFmtId="3" fontId="32" fillId="0" borderId="60" xfId="3" applyNumberFormat="1" applyFont="1" applyBorder="1" applyAlignment="1">
      <alignment horizontal="center"/>
    </xf>
    <xf numFmtId="3" fontId="32" fillId="0" borderId="62" xfId="3" applyNumberFormat="1" applyFont="1" applyBorder="1" applyAlignment="1">
      <alignment horizontal="right"/>
    </xf>
    <xf numFmtId="3" fontId="32" fillId="0" borderId="63" xfId="3" applyNumberFormat="1" applyFont="1" applyBorder="1" applyAlignment="1">
      <alignment horizontal="right"/>
    </xf>
    <xf numFmtId="3" fontId="32" fillId="0" borderId="64" xfId="3" applyNumberFormat="1" applyFont="1" applyBorder="1" applyAlignment="1">
      <alignment horizontal="right"/>
    </xf>
    <xf numFmtId="3" fontId="32" fillId="0" borderId="65" xfId="3" applyNumberFormat="1" applyFont="1" applyBorder="1"/>
    <xf numFmtId="165" fontId="32" fillId="0" borderId="23" xfId="3" applyNumberFormat="1" applyFont="1" applyBorder="1" applyAlignment="1">
      <alignment horizontal="center" vertical="top"/>
    </xf>
    <xf numFmtId="165" fontId="32" fillId="0" borderId="5" xfId="3" applyNumberFormat="1" applyFont="1" applyBorder="1" applyAlignment="1">
      <alignment horizontal="justify" vertical="top"/>
    </xf>
    <xf numFmtId="0" fontId="32" fillId="0" borderId="4" xfId="3" applyFont="1" applyBorder="1" applyAlignment="1">
      <alignment horizontal="center"/>
    </xf>
    <xf numFmtId="3" fontId="32" fillId="2" borderId="5" xfId="3" applyNumberFormat="1" applyFont="1" applyFill="1" applyBorder="1" applyAlignment="1">
      <alignment horizontal="center"/>
    </xf>
    <xf numFmtId="3" fontId="32" fillId="0" borderId="30" xfId="3" applyNumberFormat="1" applyFont="1" applyBorder="1" applyAlignment="1">
      <alignment horizontal="right"/>
    </xf>
    <xf numFmtId="3" fontId="32" fillId="0" borderId="31" xfId="3" applyNumberFormat="1" applyFont="1" applyBorder="1" applyAlignment="1">
      <alignment horizontal="right"/>
    </xf>
    <xf numFmtId="3" fontId="32" fillId="0" borderId="32" xfId="3" applyNumberFormat="1" applyFont="1" applyBorder="1" applyAlignment="1">
      <alignment horizontal="right"/>
    </xf>
    <xf numFmtId="3" fontId="32" fillId="0" borderId="36" xfId="3" applyNumberFormat="1" applyFont="1" applyBorder="1" applyAlignment="1">
      <alignment horizontal="right"/>
    </xf>
    <xf numFmtId="3" fontId="32" fillId="0" borderId="37" xfId="3" applyNumberFormat="1" applyFont="1" applyBorder="1" applyAlignment="1">
      <alignment horizontal="right"/>
    </xf>
    <xf numFmtId="3" fontId="32" fillId="0" borderId="38" xfId="3" applyNumberFormat="1" applyFont="1" applyBorder="1" applyAlignment="1">
      <alignment horizontal="right"/>
    </xf>
    <xf numFmtId="165" fontId="32" fillId="0" borderId="23" xfId="3" applyNumberFormat="1" applyFont="1" applyBorder="1" applyAlignment="1">
      <alignment horizontal="center" vertical="center"/>
    </xf>
    <xf numFmtId="165" fontId="32" fillId="0" borderId="6" xfId="3" applyNumberFormat="1" applyFont="1" applyBorder="1" applyAlignment="1">
      <alignment horizontal="left" vertical="center"/>
    </xf>
    <xf numFmtId="165" fontId="32" fillId="0" borderId="2" xfId="3" applyNumberFormat="1" applyFont="1" applyBorder="1" applyAlignment="1">
      <alignment horizontal="center" vertical="center"/>
    </xf>
    <xf numFmtId="165" fontId="32" fillId="0" borderId="23" xfId="3" quotePrefix="1" applyNumberFormat="1" applyFont="1" applyBorder="1" applyAlignment="1">
      <alignment horizontal="center" vertical="top"/>
    </xf>
    <xf numFmtId="165" fontId="32" fillId="0" borderId="5" xfId="3" quotePrefix="1" applyNumberFormat="1" applyFont="1" applyBorder="1" applyAlignment="1">
      <alignment horizontal="justify" vertical="top"/>
    </xf>
    <xf numFmtId="165" fontId="32" fillId="0" borderId="5" xfId="3" applyNumberFormat="1" applyFont="1" applyBorder="1" applyAlignment="1">
      <alignment horizontal="left" vertical="center"/>
    </xf>
    <xf numFmtId="165" fontId="32" fillId="0" borderId="1" xfId="3" applyNumberFormat="1" applyFont="1" applyBorder="1" applyAlignment="1">
      <alignment horizontal="center" vertical="center"/>
    </xf>
    <xf numFmtId="167" fontId="32" fillId="0" borderId="5" xfId="3" applyNumberFormat="1" applyFont="1" applyBorder="1" applyAlignment="1">
      <alignment horizontal="center" vertical="center"/>
    </xf>
    <xf numFmtId="3" fontId="32" fillId="0" borderId="30" xfId="3" applyNumberFormat="1" applyFont="1" applyBorder="1" applyAlignment="1">
      <alignment horizontal="right" vertical="center"/>
    </xf>
    <xf numFmtId="3" fontId="32" fillId="0" borderId="31" xfId="3" applyNumberFormat="1" applyFont="1" applyBorder="1" applyAlignment="1">
      <alignment horizontal="right" vertical="center"/>
    </xf>
    <xf numFmtId="3" fontId="32" fillId="0" borderId="32" xfId="3" applyNumberFormat="1" applyFont="1" applyBorder="1" applyAlignment="1">
      <alignment horizontal="right" vertical="center"/>
    </xf>
    <xf numFmtId="165" fontId="32" fillId="0" borderId="9" xfId="3" applyNumberFormat="1" applyFont="1" applyBorder="1" applyAlignment="1">
      <alignment horizontal="left" vertical="center"/>
    </xf>
    <xf numFmtId="165" fontId="32" fillId="0" borderId="4" xfId="3" applyNumberFormat="1" applyFont="1" applyBorder="1" applyAlignment="1">
      <alignment horizontal="center" vertical="center"/>
    </xf>
    <xf numFmtId="3" fontId="32" fillId="0" borderId="27" xfId="3" applyNumberFormat="1" applyFont="1" applyBorder="1" applyAlignment="1">
      <alignment horizontal="right" vertical="center"/>
    </xf>
    <xf numFmtId="3" fontId="32" fillId="0" borderId="28" xfId="3" applyNumberFormat="1" applyFont="1" applyBorder="1" applyAlignment="1">
      <alignment horizontal="right" vertical="center"/>
    </xf>
    <xf numFmtId="3" fontId="32" fillId="0" borderId="29" xfId="3" applyNumberFormat="1" applyFont="1" applyBorder="1" applyAlignment="1">
      <alignment horizontal="right" vertical="center"/>
    </xf>
    <xf numFmtId="165" fontId="32" fillId="0" borderId="73" xfId="3" applyNumberFormat="1" applyFont="1" applyBorder="1" applyAlignment="1">
      <alignment horizontal="left" vertical="center"/>
    </xf>
    <xf numFmtId="165" fontId="32" fillId="0" borderId="53" xfId="3" applyNumberFormat="1" applyFont="1" applyBorder="1" applyAlignment="1">
      <alignment horizontal="center" vertical="center"/>
    </xf>
    <xf numFmtId="3" fontId="32" fillId="0" borderId="74" xfId="3" applyNumberFormat="1" applyFont="1" applyBorder="1" applyAlignment="1">
      <alignment vertical="center"/>
    </xf>
    <xf numFmtId="3" fontId="32" fillId="0" borderId="68" xfId="3" applyNumberFormat="1" applyFont="1" applyBorder="1" applyAlignment="1">
      <alignment vertical="center"/>
    </xf>
    <xf numFmtId="3" fontId="32" fillId="0" borderId="67" xfId="3" applyNumberFormat="1" applyFont="1" applyBorder="1" applyAlignment="1">
      <alignment vertical="center"/>
    </xf>
    <xf numFmtId="0" fontId="32" fillId="0" borderId="70" xfId="3" applyFont="1" applyBorder="1" applyAlignment="1">
      <alignment horizontal="justify" vertical="top" wrapText="1"/>
    </xf>
    <xf numFmtId="165" fontId="32" fillId="0" borderId="71" xfId="3" applyNumberFormat="1" applyFont="1" applyBorder="1" applyAlignment="1">
      <alignment horizontal="center" vertical="center"/>
    </xf>
    <xf numFmtId="0" fontId="32" fillId="0" borderId="4" xfId="3" applyFont="1" applyBorder="1" applyAlignment="1">
      <alignment horizontal="justify" vertical="top"/>
    </xf>
    <xf numFmtId="0" fontId="32" fillId="0" borderId="79" xfId="3" applyFont="1" applyBorder="1" applyAlignment="1">
      <alignment horizontal="justify" vertical="top"/>
    </xf>
    <xf numFmtId="165" fontId="32" fillId="0" borderId="3" xfId="3" applyNumberFormat="1" applyFont="1" applyBorder="1" applyAlignment="1">
      <alignment horizontal="center"/>
    </xf>
    <xf numFmtId="165" fontId="32" fillId="0" borderId="19" xfId="3" applyNumberFormat="1" applyFont="1" applyBorder="1" applyAlignment="1">
      <alignment horizontal="center" vertical="center"/>
    </xf>
    <xf numFmtId="0" fontId="32" fillId="0" borderId="9" xfId="3" applyFont="1" applyBorder="1" applyAlignment="1">
      <alignment horizontal="justify" vertical="top"/>
    </xf>
    <xf numFmtId="165" fontId="32" fillId="0" borderId="2" xfId="3" applyNumberFormat="1" applyFont="1" applyBorder="1" applyAlignment="1">
      <alignment horizontal="left" vertical="center"/>
    </xf>
    <xf numFmtId="165" fontId="32" fillId="0" borderId="50" xfId="3" applyNumberFormat="1" applyFont="1" applyBorder="1" applyAlignment="1">
      <alignment horizontal="center" vertical="center"/>
    </xf>
    <xf numFmtId="165" fontId="32" fillId="0" borderId="51" xfId="3" applyNumberFormat="1" applyFont="1" applyBorder="1" applyAlignment="1">
      <alignment horizontal="center" vertical="center"/>
    </xf>
    <xf numFmtId="3" fontId="32" fillId="0" borderId="69" xfId="3" applyNumberFormat="1" applyFont="1" applyBorder="1" applyAlignment="1">
      <alignment horizontal="center" vertical="center"/>
    </xf>
    <xf numFmtId="3" fontId="32" fillId="0" borderId="8" xfId="3" applyNumberFormat="1" applyFont="1" applyBorder="1" applyAlignment="1">
      <alignment horizontal="center"/>
    </xf>
    <xf numFmtId="3" fontId="32" fillId="0" borderId="33" xfId="3" applyNumberFormat="1" applyFont="1" applyBorder="1"/>
    <xf numFmtId="3" fontId="32" fillId="0" borderId="34" xfId="3" applyNumberFormat="1" applyFont="1" applyBorder="1"/>
    <xf numFmtId="3" fontId="32" fillId="0" borderId="35" xfId="3" applyNumberFormat="1" applyFont="1" applyBorder="1"/>
    <xf numFmtId="165" fontId="32" fillId="0" borderId="50" xfId="3" quotePrefix="1" applyNumberFormat="1" applyFont="1" applyBorder="1" applyAlignment="1">
      <alignment horizontal="center" vertical="top"/>
    </xf>
    <xf numFmtId="165" fontId="32" fillId="0" borderId="81" xfId="12" applyNumberFormat="1" applyFont="1" applyBorder="1" applyAlignment="1">
      <alignment horizontal="justify" vertical="top"/>
    </xf>
    <xf numFmtId="165" fontId="32" fillId="0" borderId="53" xfId="3" applyNumberFormat="1" applyFont="1" applyBorder="1" applyAlignment="1">
      <alignment horizontal="center"/>
    </xf>
    <xf numFmtId="3" fontId="32" fillId="0" borderId="73" xfId="3" applyNumberFormat="1" applyFont="1" applyBorder="1" applyAlignment="1">
      <alignment horizontal="center"/>
    </xf>
    <xf numFmtId="3" fontId="32" fillId="0" borderId="74" xfId="3" applyNumberFormat="1" applyFont="1" applyBorder="1"/>
    <xf numFmtId="3" fontId="32" fillId="0" borderId="68" xfId="3" applyNumberFormat="1" applyFont="1" applyBorder="1"/>
    <xf numFmtId="3" fontId="32" fillId="0" borderId="67" xfId="3" applyNumberFormat="1" applyFont="1" applyBorder="1"/>
    <xf numFmtId="3" fontId="32" fillId="0" borderId="69" xfId="3" applyNumberFormat="1" applyFont="1" applyBorder="1"/>
    <xf numFmtId="0" fontId="32" fillId="0" borderId="17" xfId="3" applyFont="1" applyBorder="1" applyAlignment="1">
      <alignment horizontal="center" vertical="center"/>
    </xf>
    <xf numFmtId="165" fontId="32" fillId="0" borderId="13" xfId="3" applyNumberFormat="1" applyFont="1" applyBorder="1" applyAlignment="1">
      <alignment horizontal="justify" vertical="center"/>
    </xf>
    <xf numFmtId="0" fontId="32" fillId="0" borderId="13" xfId="3" applyFont="1" applyBorder="1" applyAlignment="1">
      <alignment horizontal="center" vertical="center"/>
    </xf>
    <xf numFmtId="3" fontId="33" fillId="0" borderId="26" xfId="3" applyNumberFormat="1" applyFont="1" applyBorder="1" applyAlignment="1">
      <alignment horizontal="right" vertical="center"/>
    </xf>
    <xf numFmtId="3" fontId="33" fillId="0" borderId="44" xfId="3" applyNumberFormat="1" applyFont="1" applyBorder="1" applyAlignment="1">
      <alignment vertical="center"/>
    </xf>
    <xf numFmtId="3" fontId="33" fillId="0" borderId="45" xfId="3" applyNumberFormat="1" applyFont="1" applyBorder="1" applyAlignment="1">
      <alignment vertical="center"/>
    </xf>
    <xf numFmtId="3" fontId="33" fillId="0" borderId="48" xfId="3" applyNumberFormat="1" applyFont="1" applyBorder="1" applyAlignment="1">
      <alignment vertical="center"/>
    </xf>
    <xf numFmtId="3" fontId="33" fillId="0" borderId="18" xfId="3" applyNumberFormat="1" applyFont="1" applyBorder="1" applyAlignment="1">
      <alignment vertical="center"/>
    </xf>
    <xf numFmtId="3" fontId="32" fillId="0" borderId="0" xfId="3" applyNumberFormat="1" applyFont="1" applyAlignment="1">
      <alignment horizontal="center"/>
    </xf>
    <xf numFmtId="0" fontId="32" fillId="0" borderId="23" xfId="3" applyFont="1" applyBorder="1" applyAlignment="1">
      <alignment horizontal="left"/>
    </xf>
    <xf numFmtId="3" fontId="32" fillId="0" borderId="75" xfId="3" applyNumberFormat="1" applyFont="1" applyBorder="1"/>
    <xf numFmtId="0" fontId="32" fillId="0" borderId="50" xfId="3" applyFont="1" applyBorder="1" applyAlignment="1">
      <alignment horizontal="center" vertical="top"/>
    </xf>
    <xf numFmtId="165" fontId="32" fillId="0" borderId="0" xfId="3" applyNumberFormat="1" applyFont="1" applyAlignment="1">
      <alignment horizontal="left"/>
    </xf>
    <xf numFmtId="165" fontId="33" fillId="0" borderId="0" xfId="3" applyNumberFormat="1" applyFont="1" applyAlignment="1">
      <alignment horizontal="left"/>
    </xf>
    <xf numFmtId="0" fontId="31" fillId="0" borderId="0" xfId="3" applyFont="1" applyAlignment="1">
      <alignment horizontal="center"/>
    </xf>
    <xf numFmtId="14" fontId="32" fillId="0" borderId="0" xfId="3" applyNumberFormat="1" applyFont="1" applyAlignment="1">
      <alignment horizontal="right"/>
    </xf>
    <xf numFmtId="0" fontId="33" fillId="0" borderId="0" xfId="3" applyFont="1" applyAlignment="1">
      <alignment horizontal="center"/>
    </xf>
    <xf numFmtId="165" fontId="33" fillId="0" borderId="25" xfId="3" applyNumberFormat="1" applyFont="1" applyBorder="1" applyAlignment="1">
      <alignment horizontal="center" vertical="center" wrapText="1"/>
    </xf>
    <xf numFmtId="165" fontId="33" fillId="0" borderId="87" xfId="13" applyNumberFormat="1" applyFont="1" applyBorder="1" applyAlignment="1">
      <alignment horizontal="center" vertical="center"/>
    </xf>
    <xf numFmtId="165" fontId="33" fillId="0" borderId="86" xfId="13" applyNumberFormat="1" applyFont="1" applyBorder="1" applyAlignment="1">
      <alignment horizontal="center" vertical="center"/>
    </xf>
    <xf numFmtId="165" fontId="33" fillId="0" borderId="88" xfId="13" applyNumberFormat="1" applyFont="1" applyBorder="1" applyAlignment="1">
      <alignment horizontal="center" vertical="center"/>
    </xf>
    <xf numFmtId="165" fontId="32" fillId="0" borderId="89" xfId="3" applyNumberFormat="1" applyFont="1" applyBorder="1" applyAlignment="1">
      <alignment horizontal="center"/>
    </xf>
    <xf numFmtId="165" fontId="32" fillId="0" borderId="90" xfId="3" applyNumberFormat="1" applyFont="1" applyBorder="1" applyAlignment="1">
      <alignment horizontal="center"/>
    </xf>
    <xf numFmtId="165" fontId="33" fillId="0" borderId="1" xfId="3" applyNumberFormat="1" applyFont="1" applyBorder="1" applyAlignment="1">
      <alignment horizontal="justify" vertical="top" wrapText="1"/>
    </xf>
    <xf numFmtId="165" fontId="32" fillId="0" borderId="1" xfId="3" applyNumberFormat="1" applyFont="1" applyBorder="1" applyAlignment="1">
      <alignment horizontal="center"/>
    </xf>
    <xf numFmtId="0" fontId="32" fillId="0" borderId="49" xfId="3" applyFont="1" applyBorder="1"/>
    <xf numFmtId="0" fontId="32" fillId="0" borderId="91" xfId="3" applyFont="1" applyBorder="1"/>
    <xf numFmtId="0" fontId="32" fillId="0" borderId="92" xfId="3" applyFont="1" applyBorder="1"/>
    <xf numFmtId="0" fontId="32" fillId="0" borderId="19" xfId="3" applyFont="1" applyBorder="1" applyAlignment="1">
      <alignment horizontal="center" vertical="top"/>
    </xf>
    <xf numFmtId="0" fontId="32" fillId="0" borderId="2" xfId="3" applyFont="1" applyBorder="1" applyAlignment="1">
      <alignment horizontal="justify" vertical="top"/>
    </xf>
    <xf numFmtId="0" fontId="32" fillId="0" borderId="1" xfId="3" applyFont="1" applyBorder="1" applyAlignment="1">
      <alignment horizontal="left" vertical="top"/>
    </xf>
    <xf numFmtId="0" fontId="32" fillId="0" borderId="5" xfId="3" applyFont="1" applyBorder="1" applyAlignment="1">
      <alignment horizontal="left" vertical="top"/>
    </xf>
    <xf numFmtId="0" fontId="32" fillId="0" borderId="8" xfId="3" applyFont="1" applyBorder="1" applyAlignment="1">
      <alignment horizontal="left" vertical="top"/>
    </xf>
    <xf numFmtId="0" fontId="32" fillId="0" borderId="0" xfId="3" applyFont="1" applyAlignment="1">
      <alignment horizontal="left" vertical="top"/>
    </xf>
    <xf numFmtId="166" fontId="32" fillId="0" borderId="23" xfId="3" applyNumberFormat="1" applyFont="1" applyBorder="1" applyAlignment="1">
      <alignment horizontal="center" vertical="top"/>
    </xf>
    <xf numFmtId="0" fontId="32" fillId="0" borderId="19" xfId="3" applyFont="1" applyBorder="1" applyAlignment="1">
      <alignment horizontal="right" vertical="top"/>
    </xf>
    <xf numFmtId="0" fontId="32" fillId="0" borderId="2" xfId="3" applyFont="1" applyBorder="1" applyAlignment="1">
      <alignment horizontal="left" vertical="top"/>
    </xf>
    <xf numFmtId="168" fontId="32" fillId="0" borderId="2" xfId="14" applyNumberFormat="1" applyFont="1" applyBorder="1" applyAlignment="1">
      <alignment horizontal="center"/>
    </xf>
    <xf numFmtId="0" fontId="32" fillId="0" borderId="2" xfId="14" applyNumberFormat="1" applyFont="1" applyBorder="1" applyAlignment="1">
      <alignment horizontal="center"/>
    </xf>
    <xf numFmtId="168" fontId="32" fillId="0" borderId="2" xfId="14" applyNumberFormat="1" applyFont="1" applyBorder="1" applyAlignment="1">
      <alignment horizontal="left"/>
    </xf>
    <xf numFmtId="168" fontId="32" fillId="0" borderId="6" xfId="14" applyNumberFormat="1" applyFont="1" applyBorder="1"/>
    <xf numFmtId="168" fontId="32" fillId="0" borderId="10" xfId="14" applyNumberFormat="1" applyFont="1" applyBorder="1"/>
    <xf numFmtId="168" fontId="32" fillId="0" borderId="1" xfId="14" applyNumberFormat="1" applyFont="1" applyBorder="1" applyAlignment="1">
      <alignment horizontal="center"/>
    </xf>
    <xf numFmtId="0" fontId="32" fillId="0" borderId="1" xfId="14" applyNumberFormat="1" applyFont="1" applyBorder="1" applyAlignment="1">
      <alignment horizontal="center"/>
    </xf>
    <xf numFmtId="168" fontId="32" fillId="0" borderId="5" xfId="14" applyNumberFormat="1" applyFont="1" applyBorder="1" applyAlignment="1">
      <alignment horizontal="center"/>
    </xf>
    <xf numFmtId="0" fontId="32" fillId="0" borderId="19" xfId="3" applyFont="1" applyBorder="1" applyAlignment="1">
      <alignment horizontal="right" vertical="center"/>
    </xf>
    <xf numFmtId="166" fontId="32" fillId="0" borderId="19" xfId="3" quotePrefix="1" applyNumberFormat="1" applyFont="1" applyBorder="1" applyAlignment="1">
      <alignment horizontal="right" vertical="top"/>
    </xf>
    <xf numFmtId="168" fontId="32" fillId="0" borderId="1" xfId="14" applyNumberFormat="1" applyFont="1" applyBorder="1" applyAlignment="1">
      <alignment horizontal="left" vertical="top"/>
    </xf>
    <xf numFmtId="168" fontId="32" fillId="0" borderId="5" xfId="14" applyNumberFormat="1" applyFont="1" applyBorder="1" applyAlignment="1">
      <alignment horizontal="left" vertical="top"/>
    </xf>
    <xf numFmtId="168" fontId="32" fillId="0" borderId="8" xfId="14" applyNumberFormat="1" applyFont="1" applyBorder="1" applyAlignment="1">
      <alignment horizontal="left" vertical="top"/>
    </xf>
    <xf numFmtId="2" fontId="32" fillId="0" borderId="23" xfId="3" applyNumberFormat="1" applyFont="1" applyBorder="1" applyAlignment="1">
      <alignment horizontal="center" vertical="top"/>
    </xf>
    <xf numFmtId="166" fontId="32" fillId="0" borderId="19" xfId="3" applyNumberFormat="1" applyFont="1" applyBorder="1" applyAlignment="1">
      <alignment horizontal="right" vertical="center"/>
    </xf>
    <xf numFmtId="166" fontId="32" fillId="0" borderId="23" xfId="3" quotePrefix="1" applyNumberFormat="1" applyFont="1" applyBorder="1" applyAlignment="1">
      <alignment horizontal="center" vertical="top"/>
    </xf>
    <xf numFmtId="168" fontId="32" fillId="0" borderId="4" xfId="14" applyNumberFormat="1" applyFont="1" applyBorder="1" applyAlignment="1">
      <alignment horizontal="center"/>
    </xf>
    <xf numFmtId="0" fontId="32" fillId="0" borderId="4" xfId="14" applyNumberFormat="1" applyFont="1" applyBorder="1" applyAlignment="1">
      <alignment horizontal="center"/>
    </xf>
    <xf numFmtId="168" fontId="32" fillId="0" borderId="4" xfId="14" applyNumberFormat="1" applyFont="1" applyBorder="1" applyAlignment="1">
      <alignment horizontal="left" vertical="top"/>
    </xf>
    <xf numFmtId="168" fontId="32" fillId="0" borderId="9" xfId="14" applyNumberFormat="1" applyFont="1" applyBorder="1" applyAlignment="1">
      <alignment horizontal="left" vertical="top"/>
    </xf>
    <xf numFmtId="168" fontId="32" fillId="0" borderId="12" xfId="14" applyNumberFormat="1" applyFont="1" applyBorder="1" applyAlignment="1">
      <alignment horizontal="left" vertical="top"/>
    </xf>
    <xf numFmtId="166" fontId="32" fillId="0" borderId="19" xfId="3" applyNumberFormat="1" applyFont="1" applyBorder="1" applyAlignment="1">
      <alignment horizontal="right" vertical="top"/>
    </xf>
    <xf numFmtId="0" fontId="32" fillId="0" borderId="1" xfId="3" applyFont="1" applyBorder="1" applyAlignment="1">
      <alignment horizontal="justify" vertical="top" wrapText="1"/>
    </xf>
    <xf numFmtId="2" fontId="32" fillId="0" borderId="23" xfId="3" quotePrefix="1" applyNumberFormat="1" applyFont="1" applyBorder="1" applyAlignment="1">
      <alignment horizontal="center" vertical="top"/>
    </xf>
    <xf numFmtId="166" fontId="32" fillId="0" borderId="19" xfId="3" quotePrefix="1" applyNumberFormat="1" applyFont="1" applyBorder="1" applyAlignment="1">
      <alignment horizontal="right" vertical="center"/>
    </xf>
    <xf numFmtId="0" fontId="32" fillId="0" borderId="51" xfId="3" applyFont="1" applyBorder="1" applyAlignment="1">
      <alignment horizontal="right"/>
    </xf>
    <xf numFmtId="0" fontId="32" fillId="0" borderId="53" xfId="3" applyFont="1" applyBorder="1" applyAlignment="1">
      <alignment vertical="top"/>
    </xf>
    <xf numFmtId="0" fontId="32" fillId="0" borderId="53" xfId="3" applyFont="1" applyBorder="1" applyAlignment="1">
      <alignment horizontal="center"/>
    </xf>
    <xf numFmtId="168" fontId="32" fillId="0" borderId="53" xfId="14" applyNumberFormat="1" applyFont="1" applyBorder="1" applyAlignment="1">
      <alignment horizontal="left"/>
    </xf>
    <xf numFmtId="168" fontId="32" fillId="0" borderId="73" xfId="14" applyNumberFormat="1" applyFont="1" applyBorder="1" applyAlignment="1">
      <alignment horizontal="center"/>
    </xf>
    <xf numFmtId="168" fontId="32" fillId="0" borderId="53" xfId="14" applyNumberFormat="1" applyFont="1" applyBorder="1" applyAlignment="1">
      <alignment horizontal="center"/>
    </xf>
    <xf numFmtId="168" fontId="32" fillId="0" borderId="77" xfId="14" applyNumberFormat="1" applyFont="1" applyBorder="1" applyAlignment="1">
      <alignment horizontal="center"/>
    </xf>
    <xf numFmtId="2" fontId="32" fillId="0" borderId="19" xfId="3" applyNumberFormat="1" applyFont="1" applyBorder="1" applyAlignment="1">
      <alignment horizontal="right" vertical="top"/>
    </xf>
    <xf numFmtId="168" fontId="32" fillId="0" borderId="2" xfId="14" applyNumberFormat="1" applyFont="1" applyBorder="1" applyAlignment="1">
      <alignment horizontal="left" vertical="top"/>
    </xf>
    <xf numFmtId="0" fontId="32" fillId="0" borderId="3" xfId="3" applyFont="1" applyBorder="1" applyAlignment="1">
      <alignment horizontal="left" vertical="top"/>
    </xf>
    <xf numFmtId="168" fontId="32" fillId="0" borderId="3" xfId="14" applyNumberFormat="1" applyFont="1" applyBorder="1" applyAlignment="1">
      <alignment horizontal="center"/>
    </xf>
    <xf numFmtId="0" fontId="32" fillId="0" borderId="3" xfId="3" applyFont="1" applyBorder="1" applyAlignment="1">
      <alignment horizontal="left" vertical="center"/>
    </xf>
    <xf numFmtId="0" fontId="32" fillId="0" borderId="3" xfId="14" applyNumberFormat="1" applyFont="1" applyBorder="1" applyAlignment="1">
      <alignment horizontal="center"/>
    </xf>
    <xf numFmtId="168" fontId="32" fillId="0" borderId="3" xfId="14" applyNumberFormat="1" applyFont="1" applyBorder="1" applyAlignment="1">
      <alignment horizontal="left" vertical="top"/>
    </xf>
    <xf numFmtId="2" fontId="32" fillId="0" borderId="19" xfId="3" applyNumberFormat="1" applyFont="1" applyBorder="1" applyAlignment="1">
      <alignment horizontal="right" vertical="center"/>
    </xf>
    <xf numFmtId="0" fontId="32" fillId="0" borderId="93" xfId="3" applyFont="1" applyBorder="1" applyAlignment="1">
      <alignment horizontal="left" vertical="top"/>
    </xf>
    <xf numFmtId="168" fontId="32" fillId="0" borderId="93" xfId="14" applyNumberFormat="1" applyFont="1" applyBorder="1" applyAlignment="1">
      <alignment horizontal="center"/>
    </xf>
    <xf numFmtId="0" fontId="33" fillId="0" borderId="17" xfId="3" applyFont="1" applyBorder="1" applyAlignment="1">
      <alignment horizontal="center"/>
    </xf>
    <xf numFmtId="0" fontId="33" fillId="0" borderId="20" xfId="3" applyFont="1" applyBorder="1" applyAlignment="1">
      <alignment horizontal="center"/>
    </xf>
    <xf numFmtId="168" fontId="33" fillId="0" borderId="13" xfId="14" applyNumberFormat="1" applyFont="1" applyBorder="1" applyAlignment="1">
      <alignment horizontal="right" vertical="center"/>
    </xf>
    <xf numFmtId="168" fontId="33" fillId="0" borderId="13" xfId="14" applyNumberFormat="1" applyFont="1" applyBorder="1" applyAlignment="1">
      <alignment horizontal="center"/>
    </xf>
    <xf numFmtId="168" fontId="33" fillId="0" borderId="13" xfId="14" quotePrefix="1" applyNumberFormat="1" applyFont="1" applyBorder="1" applyAlignment="1">
      <alignment horizontal="center"/>
    </xf>
    <xf numFmtId="168" fontId="33" fillId="0" borderId="13" xfId="14" applyNumberFormat="1" applyFont="1" applyBorder="1"/>
    <xf numFmtId="168" fontId="33" fillId="0" borderId="26" xfId="14" applyNumberFormat="1" applyFont="1" applyBorder="1"/>
    <xf numFmtId="168" fontId="33" fillId="0" borderId="18" xfId="14" applyNumberFormat="1" applyFont="1" applyBorder="1"/>
    <xf numFmtId="0" fontId="33" fillId="0" borderId="23" xfId="3" quotePrefix="1" applyFont="1" applyBorder="1" applyAlignment="1">
      <alignment horizontal="center"/>
    </xf>
    <xf numFmtId="0" fontId="33" fillId="0" borderId="19" xfId="3" quotePrefix="1" applyFont="1" applyBorder="1" applyAlignment="1">
      <alignment horizontal="center"/>
    </xf>
    <xf numFmtId="0" fontId="33" fillId="0" borderId="71" xfId="3" applyFont="1" applyBorder="1" applyAlignment="1">
      <alignment horizontal="left" vertical="center"/>
    </xf>
    <xf numFmtId="168" fontId="32" fillId="0" borderId="71" xfId="14" applyNumberFormat="1" applyFont="1" applyBorder="1" applyAlignment="1">
      <alignment horizontal="center"/>
    </xf>
    <xf numFmtId="168" fontId="32" fillId="0" borderId="71" xfId="14" applyNumberFormat="1" applyFont="1" applyBorder="1"/>
    <xf numFmtId="168" fontId="32" fillId="0" borderId="70" xfId="14" applyNumberFormat="1" applyFont="1" applyBorder="1"/>
    <xf numFmtId="168" fontId="32" fillId="0" borderId="25" xfId="14" applyNumberFormat="1" applyFont="1" applyBorder="1"/>
    <xf numFmtId="0" fontId="32" fillId="0" borderId="19" xfId="3" applyFont="1" applyBorder="1" applyAlignment="1">
      <alignment horizontal="center"/>
    </xf>
    <xf numFmtId="168" fontId="32" fillId="0" borderId="1" xfId="14" applyNumberFormat="1" applyFont="1" applyBorder="1"/>
    <xf numFmtId="168" fontId="32" fillId="0" borderId="5" xfId="14" applyNumberFormat="1" applyFont="1" applyBorder="1"/>
    <xf numFmtId="168" fontId="32" fillId="0" borderId="8" xfId="14" applyNumberFormat="1" applyFont="1" applyBorder="1"/>
    <xf numFmtId="0" fontId="32" fillId="0" borderId="2" xfId="3" applyFont="1" applyBorder="1" applyAlignment="1">
      <alignment horizontal="left" vertical="center"/>
    </xf>
    <xf numFmtId="168" fontId="32" fillId="0" borderId="2" xfId="14" applyNumberFormat="1" applyFont="1" applyBorder="1" applyAlignment="1">
      <alignment horizontal="center" vertical="center"/>
    </xf>
    <xf numFmtId="168" fontId="32" fillId="0" borderId="3" xfId="14" applyNumberFormat="1" applyFont="1" applyBorder="1" applyAlignment="1">
      <alignment horizontal="center" vertical="center"/>
    </xf>
    <xf numFmtId="168" fontId="32" fillId="0" borderId="7" xfId="14" applyNumberFormat="1" applyFont="1" applyBorder="1"/>
    <xf numFmtId="168" fontId="32" fillId="0" borderId="11" xfId="14" applyNumberFormat="1" applyFont="1" applyBorder="1"/>
    <xf numFmtId="1" fontId="32" fillId="0" borderId="1" xfId="3" applyNumberFormat="1" applyFont="1" applyBorder="1" applyAlignment="1">
      <alignment horizontal="center" vertical="center"/>
    </xf>
    <xf numFmtId="168" fontId="32" fillId="0" borderId="19" xfId="14" applyNumberFormat="1" applyFont="1" applyFill="1" applyBorder="1" applyAlignment="1">
      <alignment horizontal="right" vertical="center"/>
    </xf>
    <xf numFmtId="168" fontId="32" fillId="0" borderId="8" xfId="3" applyNumberFormat="1" applyFont="1" applyBorder="1" applyAlignment="1">
      <alignment horizontal="right"/>
    </xf>
    <xf numFmtId="0" fontId="32" fillId="0" borderId="23" xfId="3" applyFont="1" applyBorder="1" applyAlignment="1">
      <alignment horizontal="right" vertical="center"/>
    </xf>
    <xf numFmtId="0" fontId="32" fillId="0" borderId="0" xfId="3" applyFont="1" applyAlignment="1">
      <alignment horizontal="right" vertical="center"/>
    </xf>
    <xf numFmtId="0" fontId="32" fillId="0" borderId="2" xfId="3" applyFont="1" applyBorder="1" applyAlignment="1">
      <alignment horizontal="center"/>
    </xf>
    <xf numFmtId="1" fontId="32" fillId="0" borderId="2" xfId="3" applyNumberFormat="1" applyFont="1" applyBorder="1" applyAlignment="1">
      <alignment horizontal="center"/>
    </xf>
    <xf numFmtId="168" fontId="32" fillId="0" borderId="94" xfId="14" applyNumberFormat="1" applyFont="1" applyFill="1" applyBorder="1" applyAlignment="1">
      <alignment horizontal="right"/>
    </xf>
    <xf numFmtId="168" fontId="32" fillId="0" borderId="10" xfId="14" applyNumberFormat="1" applyFont="1" applyFill="1" applyBorder="1" applyAlignment="1">
      <alignment horizontal="right"/>
    </xf>
    <xf numFmtId="0" fontId="32" fillId="0" borderId="50" xfId="3" applyFont="1" applyBorder="1" applyAlignment="1">
      <alignment horizontal="right" vertical="center"/>
    </xf>
    <xf numFmtId="0" fontId="32" fillId="0" borderId="51" xfId="3" applyFont="1" applyBorder="1" applyAlignment="1">
      <alignment horizontal="right" vertical="center"/>
    </xf>
    <xf numFmtId="0" fontId="32" fillId="0" borderId="66" xfId="3" applyFont="1" applyBorder="1" applyAlignment="1">
      <alignment horizontal="left" vertical="center"/>
    </xf>
    <xf numFmtId="1" fontId="32" fillId="0" borderId="66" xfId="3" applyNumberFormat="1" applyFont="1" applyBorder="1" applyAlignment="1">
      <alignment horizontal="center"/>
    </xf>
    <xf numFmtId="168" fontId="32" fillId="0" borderId="95" xfId="14" applyNumberFormat="1" applyFont="1" applyFill="1" applyBorder="1" applyAlignment="1">
      <alignment horizontal="right"/>
    </xf>
    <xf numFmtId="168" fontId="32" fillId="0" borderId="57" xfId="14" applyNumberFormat="1" applyFont="1" applyFill="1" applyBorder="1" applyAlignment="1">
      <alignment horizontal="right"/>
    </xf>
    <xf numFmtId="166" fontId="32" fillId="0" borderId="19" xfId="3" applyNumberFormat="1" applyFont="1" applyBorder="1" applyAlignment="1">
      <alignment horizontal="center" vertical="top"/>
    </xf>
    <xf numFmtId="0" fontId="32" fillId="0" borderId="1" xfId="3" applyFont="1" applyBorder="1" applyAlignment="1">
      <alignment horizontal="justify" vertical="center"/>
    </xf>
    <xf numFmtId="1" fontId="32" fillId="0" borderId="3" xfId="3" applyNumberFormat="1" applyFont="1" applyBorder="1" applyAlignment="1">
      <alignment horizontal="center"/>
    </xf>
    <xf numFmtId="168" fontId="32" fillId="0" borderId="96" xfId="14" applyNumberFormat="1" applyFont="1" applyFill="1" applyBorder="1" applyAlignment="1">
      <alignment horizontal="right"/>
    </xf>
    <xf numFmtId="168" fontId="32" fillId="0" borderId="11" xfId="14" applyNumberFormat="1" applyFont="1" applyFill="1" applyBorder="1" applyAlignment="1">
      <alignment horizontal="right"/>
    </xf>
    <xf numFmtId="0" fontId="32" fillId="0" borderId="1" xfId="3" applyFont="1" applyBorder="1" applyAlignment="1">
      <alignment horizontal="left"/>
    </xf>
    <xf numFmtId="0" fontId="32" fillId="0" borderId="2" xfId="3" applyFont="1" applyBorder="1" applyAlignment="1">
      <alignment horizontal="left"/>
    </xf>
    <xf numFmtId="168" fontId="32" fillId="0" borderId="2" xfId="14" applyNumberFormat="1" applyFont="1" applyBorder="1"/>
    <xf numFmtId="0" fontId="32" fillId="0" borderId="3" xfId="3" applyFont="1" applyBorder="1" applyAlignment="1">
      <alignment horizontal="left"/>
    </xf>
    <xf numFmtId="168" fontId="32" fillId="0" borderId="3" xfId="14" applyNumberFormat="1" applyFont="1" applyBorder="1"/>
    <xf numFmtId="0" fontId="32" fillId="0" borderId="51" xfId="3" applyFont="1" applyBorder="1" applyAlignment="1">
      <alignment horizontal="right" vertical="top"/>
    </xf>
    <xf numFmtId="0" fontId="32" fillId="0" borderId="53" xfId="3" applyFont="1" applyBorder="1" applyAlignment="1">
      <alignment horizontal="justify" vertical="top"/>
    </xf>
    <xf numFmtId="0" fontId="32" fillId="0" borderId="53" xfId="14" applyNumberFormat="1" applyFont="1" applyBorder="1" applyAlignment="1">
      <alignment horizontal="center"/>
    </xf>
    <xf numFmtId="168" fontId="32" fillId="0" borderId="53" xfId="14" applyNumberFormat="1" applyFont="1" applyBorder="1"/>
    <xf numFmtId="168" fontId="32" fillId="0" borderId="73" xfId="14" applyNumberFormat="1" applyFont="1" applyBorder="1"/>
    <xf numFmtId="168" fontId="32" fillId="0" borderId="69" xfId="14" applyNumberFormat="1" applyFont="1" applyBorder="1"/>
    <xf numFmtId="168" fontId="33" fillId="0" borderId="13" xfId="14" applyNumberFormat="1" applyFont="1" applyBorder="1" applyAlignment="1"/>
    <xf numFmtId="168" fontId="33" fillId="0" borderId="13" xfId="14" quotePrefix="1" applyNumberFormat="1" applyFont="1" applyBorder="1" applyAlignment="1"/>
    <xf numFmtId="168" fontId="33" fillId="0" borderId="18" xfId="14" quotePrefix="1" applyNumberFormat="1" applyFont="1" applyBorder="1" applyAlignment="1">
      <alignment horizontal="center"/>
    </xf>
    <xf numFmtId="0" fontId="33" fillId="0" borderId="1" xfId="3" applyFont="1" applyBorder="1" applyAlignment="1">
      <alignment horizontal="justify" vertical="top" wrapText="1"/>
    </xf>
    <xf numFmtId="0" fontId="32" fillId="0" borderId="2" xfId="3" applyFont="1" applyBorder="1" applyAlignment="1">
      <alignment horizontal="justify" vertical="top" wrapText="1"/>
    </xf>
    <xf numFmtId="2" fontId="32" fillId="0" borderId="51" xfId="3" applyNumberFormat="1" applyFont="1" applyBorder="1" applyAlignment="1">
      <alignment horizontal="right" vertical="top"/>
    </xf>
    <xf numFmtId="0" fontId="32" fillId="0" borderId="53" xfId="3" applyFont="1" applyBorder="1" applyAlignment="1">
      <alignment horizontal="left"/>
    </xf>
    <xf numFmtId="0" fontId="32" fillId="0" borderId="1" xfId="3" quotePrefix="1" applyFont="1" applyBorder="1" applyAlignment="1">
      <alignment horizontal="justify" vertical="top" wrapText="1"/>
    </xf>
    <xf numFmtId="168" fontId="32" fillId="0" borderId="1" xfId="14" applyNumberFormat="1" applyFont="1" applyBorder="1" applyAlignment="1"/>
    <xf numFmtId="168" fontId="32" fillId="0" borderId="5" xfId="14" applyNumberFormat="1" applyFont="1" applyBorder="1" applyAlignment="1"/>
    <xf numFmtId="0" fontId="32" fillId="2" borderId="2" xfId="3" applyFont="1" applyFill="1" applyBorder="1" applyAlignment="1">
      <alignment horizontal="left"/>
    </xf>
    <xf numFmtId="0" fontId="32" fillId="0" borderId="1" xfId="3" quotePrefix="1" applyFont="1" applyBorder="1" applyAlignment="1">
      <alignment horizontal="left"/>
    </xf>
    <xf numFmtId="0" fontId="32" fillId="0" borderId="51" xfId="3" applyFont="1" applyBorder="1" applyAlignment="1">
      <alignment horizontal="center" vertical="top"/>
    </xf>
    <xf numFmtId="168" fontId="33" fillId="0" borderId="26" xfId="14" applyNumberFormat="1" applyFont="1" applyBorder="1" applyAlignment="1">
      <alignment horizontal="right" vertical="center"/>
    </xf>
    <xf numFmtId="168" fontId="33" fillId="0" borderId="26" xfId="14" applyNumberFormat="1" applyFont="1" applyBorder="1" applyAlignment="1"/>
    <xf numFmtId="168" fontId="33" fillId="0" borderId="20" xfId="14" applyNumberFormat="1" applyFont="1" applyBorder="1" applyAlignment="1">
      <alignment horizontal="center"/>
    </xf>
    <xf numFmtId="168" fontId="32" fillId="0" borderId="13" xfId="14" applyNumberFormat="1" applyFont="1" applyBorder="1"/>
    <xf numFmtId="168" fontId="33" fillId="0" borderId="97" xfId="14" applyNumberFormat="1" applyFont="1" applyBorder="1" applyAlignment="1">
      <alignment horizontal="center"/>
    </xf>
    <xf numFmtId="0" fontId="33" fillId="0" borderId="71" xfId="3" applyFont="1" applyBorder="1" applyAlignment="1">
      <alignment horizontal="justify"/>
    </xf>
    <xf numFmtId="165" fontId="32" fillId="0" borderId="2" xfId="3" applyNumberFormat="1" applyFont="1" applyBorder="1" applyAlignment="1">
      <alignment horizontal="justify" vertical="top"/>
    </xf>
    <xf numFmtId="0" fontId="32" fillId="0" borderId="0" xfId="3" applyFont="1" applyAlignment="1">
      <alignment horizontal="left"/>
    </xf>
    <xf numFmtId="0" fontId="32" fillId="0" borderId="17" xfId="3" applyFont="1" applyBorder="1" applyAlignment="1">
      <alignment horizontal="center"/>
    </xf>
    <xf numFmtId="0" fontId="32" fillId="0" borderId="80" xfId="3" applyFont="1" applyBorder="1" applyAlignment="1">
      <alignment horizontal="center"/>
    </xf>
    <xf numFmtId="0" fontId="33" fillId="0" borderId="80" xfId="3" quotePrefix="1" applyFont="1" applyBorder="1" applyAlignment="1">
      <alignment horizontal="right" vertical="center"/>
    </xf>
    <xf numFmtId="0" fontId="33" fillId="0" borderId="13" xfId="3" quotePrefix="1" applyFont="1" applyBorder="1" applyAlignment="1">
      <alignment horizontal="right" vertical="center"/>
    </xf>
    <xf numFmtId="0" fontId="32" fillId="0" borderId="80" xfId="3" quotePrefix="1" applyFont="1" applyBorder="1" applyAlignment="1">
      <alignment vertical="center"/>
    </xf>
    <xf numFmtId="168" fontId="32" fillId="0" borderId="13" xfId="14" quotePrefix="1" applyNumberFormat="1" applyFont="1" applyBorder="1" applyAlignment="1">
      <alignment vertical="center"/>
    </xf>
    <xf numFmtId="168" fontId="33" fillId="0" borderId="20" xfId="14" quotePrefix="1" applyNumberFormat="1" applyFont="1" applyBorder="1" applyAlignment="1">
      <alignment vertical="center"/>
    </xf>
    <xf numFmtId="168" fontId="32" fillId="0" borderId="20" xfId="14" quotePrefix="1" applyNumberFormat="1" applyFont="1" applyBorder="1" applyAlignment="1">
      <alignment vertical="center"/>
    </xf>
    <xf numFmtId="168" fontId="33" fillId="0" borderId="18" xfId="14" quotePrefix="1" applyNumberFormat="1" applyFont="1" applyBorder="1" applyAlignment="1">
      <alignment vertical="center"/>
    </xf>
    <xf numFmtId="3" fontId="32" fillId="0" borderId="12" xfId="3" applyNumberFormat="1" applyFont="1" applyBorder="1"/>
    <xf numFmtId="165" fontId="32" fillId="0" borderId="0" xfId="3" applyNumberFormat="1" applyFont="1" applyAlignment="1">
      <alignment horizontal="right"/>
    </xf>
    <xf numFmtId="0" fontId="32" fillId="2" borderId="0" xfId="3" applyFont="1" applyFill="1"/>
    <xf numFmtId="0" fontId="32" fillId="0" borderId="0" xfId="3" applyFont="1" applyAlignment="1">
      <alignment horizontal="center" vertical="center"/>
    </xf>
    <xf numFmtId="165" fontId="32" fillId="2" borderId="0" xfId="13" applyNumberFormat="1" applyFont="1" applyFill="1"/>
    <xf numFmtId="0" fontId="32" fillId="3" borderId="0" xfId="3" applyFont="1" applyFill="1" applyAlignment="1">
      <alignment vertical="center"/>
    </xf>
    <xf numFmtId="0" fontId="33" fillId="0" borderId="26" xfId="3" applyFont="1" applyBorder="1" applyAlignment="1">
      <alignment horizontal="right" vertical="center"/>
    </xf>
    <xf numFmtId="0" fontId="33" fillId="0" borderId="13" xfId="3" applyFont="1" applyBorder="1" applyAlignment="1">
      <alignment horizontal="center" vertical="center"/>
    </xf>
    <xf numFmtId="0" fontId="33" fillId="0" borderId="80" xfId="3" applyFont="1" applyBorder="1" applyAlignment="1">
      <alignment horizontal="center" vertical="center"/>
    </xf>
    <xf numFmtId="168" fontId="33" fillId="0" borderId="13" xfId="3" applyNumberFormat="1" applyFont="1" applyBorder="1" applyAlignment="1">
      <alignment vertical="center"/>
    </xf>
    <xf numFmtId="168" fontId="33" fillId="0" borderId="26" xfId="3" applyNumberFormat="1" applyFont="1" applyBorder="1" applyAlignment="1">
      <alignment vertical="center"/>
    </xf>
    <xf numFmtId="168" fontId="33" fillId="0" borderId="18" xfId="3" applyNumberFormat="1" applyFont="1" applyBorder="1" applyAlignment="1">
      <alignment vertical="center"/>
    </xf>
    <xf numFmtId="0" fontId="32" fillId="4" borderId="0" xfId="3" applyFont="1" applyFill="1" applyAlignment="1">
      <alignment horizontal="center" vertical="center"/>
    </xf>
    <xf numFmtId="0" fontId="32" fillId="4" borderId="0" xfId="3" applyFont="1" applyFill="1" applyAlignment="1">
      <alignment horizontal="right"/>
    </xf>
    <xf numFmtId="0" fontId="32" fillId="4" borderId="0" xfId="3" applyFont="1" applyFill="1"/>
    <xf numFmtId="0" fontId="32" fillId="4" borderId="0" xfId="3" applyFont="1" applyFill="1" applyAlignment="1">
      <alignment horizontal="center"/>
    </xf>
    <xf numFmtId="165" fontId="32" fillId="0" borderId="0" xfId="3" applyNumberFormat="1" applyFont="1"/>
    <xf numFmtId="165" fontId="33" fillId="0" borderId="14" xfId="13" applyNumberFormat="1" applyFont="1" applyBorder="1" applyAlignment="1">
      <alignment horizontal="center" vertical="center" wrapText="1"/>
    </xf>
    <xf numFmtId="165" fontId="33" fillId="0" borderId="16" xfId="13" applyNumberFormat="1" applyFont="1" applyBorder="1" applyAlignment="1">
      <alignment horizontal="center" vertical="center"/>
    </xf>
    <xf numFmtId="165" fontId="33" fillId="0" borderId="15" xfId="13" applyNumberFormat="1" applyFont="1" applyBorder="1" applyAlignment="1">
      <alignment horizontal="center" vertical="center" wrapText="1"/>
    </xf>
    <xf numFmtId="0" fontId="33" fillId="0" borderId="23" xfId="3" quotePrefix="1" applyFont="1" applyBorder="1" applyAlignment="1">
      <alignment horizontal="center" vertical="center"/>
    </xf>
    <xf numFmtId="0" fontId="33" fillId="0" borderId="19" xfId="3" quotePrefix="1" applyFont="1" applyBorder="1" applyAlignment="1">
      <alignment horizontal="right"/>
    </xf>
    <xf numFmtId="165" fontId="33" fillId="0" borderId="1" xfId="3" applyNumberFormat="1" applyFont="1" applyBorder="1" applyAlignment="1">
      <alignment horizontal="left" vertical="center" wrapText="1"/>
    </xf>
    <xf numFmtId="165" fontId="34" fillId="0" borderId="1" xfId="3" applyNumberFormat="1" applyFont="1" applyBorder="1" applyAlignment="1">
      <alignment horizontal="left" vertical="center"/>
    </xf>
    <xf numFmtId="3" fontId="32" fillId="0" borderId="1" xfId="3" applyNumberFormat="1" applyFont="1" applyBorder="1" applyAlignment="1">
      <alignment horizontal="center" vertical="center"/>
    </xf>
    <xf numFmtId="3" fontId="32" fillId="0" borderId="92" xfId="3" applyNumberFormat="1" applyFont="1" applyBorder="1" applyAlignment="1">
      <alignment horizontal="center" vertical="center"/>
    </xf>
    <xf numFmtId="165" fontId="32" fillId="0" borderId="19" xfId="3" applyNumberFormat="1" applyFont="1" applyBorder="1" applyAlignment="1">
      <alignment horizontal="right" vertical="top"/>
    </xf>
    <xf numFmtId="165" fontId="32" fillId="0" borderId="2" xfId="3" applyNumberFormat="1" applyFont="1" applyBorder="1" applyAlignment="1">
      <alignment horizontal="justify" vertical="top" wrapText="1"/>
    </xf>
    <xf numFmtId="3" fontId="32" fillId="0" borderId="8" xfId="3" applyNumberFormat="1" applyFont="1" applyBorder="1" applyAlignment="1">
      <alignment horizontal="center" vertical="center"/>
    </xf>
    <xf numFmtId="168" fontId="32" fillId="0" borderId="1" xfId="3" applyNumberFormat="1" applyFont="1" applyBorder="1" applyAlignment="1">
      <alignment horizontal="center"/>
    </xf>
    <xf numFmtId="3" fontId="32" fillId="0" borderId="1" xfId="3" applyNumberFormat="1" applyFont="1" applyBorder="1" applyAlignment="1">
      <alignment horizontal="center"/>
    </xf>
    <xf numFmtId="168" fontId="32" fillId="0" borderId="1" xfId="14" applyNumberFormat="1" applyFont="1" applyFill="1" applyBorder="1" applyAlignment="1">
      <alignment horizontal="right"/>
    </xf>
    <xf numFmtId="168" fontId="32" fillId="0" borderId="5" xfId="3" applyNumberFormat="1" applyFont="1" applyBorder="1"/>
    <xf numFmtId="168" fontId="32" fillId="0" borderId="1" xfId="3" applyNumberFormat="1" applyFont="1" applyBorder="1"/>
    <xf numFmtId="168" fontId="32" fillId="0" borderId="8" xfId="3" applyNumberFormat="1" applyFont="1" applyBorder="1"/>
    <xf numFmtId="0" fontId="32" fillId="0" borderId="2" xfId="3" applyFont="1" applyBorder="1" applyAlignment="1">
      <alignment horizontal="justify" vertical="center" wrapText="1"/>
    </xf>
    <xf numFmtId="168" fontId="32" fillId="0" borderId="2" xfId="3" applyNumberFormat="1" applyFont="1" applyBorder="1" applyAlignment="1">
      <alignment horizontal="center"/>
    </xf>
    <xf numFmtId="3" fontId="32" fillId="0" borderId="2" xfId="3" applyNumberFormat="1" applyFont="1" applyBorder="1" applyAlignment="1">
      <alignment horizontal="center"/>
    </xf>
    <xf numFmtId="168" fontId="32" fillId="0" borderId="2" xfId="14" applyNumberFormat="1" applyFont="1" applyFill="1" applyBorder="1" applyAlignment="1">
      <alignment horizontal="right"/>
    </xf>
    <xf numFmtId="168" fontId="32" fillId="0" borderId="6" xfId="14" applyNumberFormat="1" applyFont="1" applyFill="1" applyBorder="1" applyAlignment="1">
      <alignment horizontal="right"/>
    </xf>
    <xf numFmtId="0" fontId="32" fillId="0" borderId="1" xfId="3" applyFont="1" applyBorder="1" applyAlignment="1">
      <alignment horizontal="justify" vertical="center" wrapText="1"/>
    </xf>
    <xf numFmtId="168" fontId="32" fillId="0" borderId="3" xfId="3" applyNumberFormat="1" applyFont="1" applyBorder="1" applyAlignment="1">
      <alignment horizontal="center"/>
    </xf>
    <xf numFmtId="0" fontId="32" fillId="0" borderId="3" xfId="3" applyFont="1" applyBorder="1" applyAlignment="1">
      <alignment horizontal="justify" vertical="center" wrapText="1"/>
    </xf>
    <xf numFmtId="3" fontId="32" fillId="0" borderId="3" xfId="3" applyNumberFormat="1" applyFont="1" applyBorder="1" applyAlignment="1">
      <alignment horizontal="center"/>
    </xf>
    <xf numFmtId="168" fontId="32" fillId="0" borderId="3" xfId="14" applyNumberFormat="1" applyFont="1" applyFill="1" applyBorder="1" applyAlignment="1">
      <alignment horizontal="right"/>
    </xf>
    <xf numFmtId="168" fontId="32" fillId="0" borderId="7" xfId="14" applyNumberFormat="1" applyFont="1" applyFill="1" applyBorder="1" applyAlignment="1">
      <alignment horizontal="right"/>
    </xf>
    <xf numFmtId="0" fontId="33" fillId="0" borderId="1" xfId="3" applyFont="1" applyBorder="1" applyAlignment="1">
      <alignment horizontal="justify" vertical="center" wrapText="1"/>
    </xf>
    <xf numFmtId="168" fontId="32" fillId="0" borderId="5" xfId="14" applyNumberFormat="1" applyFont="1" applyFill="1" applyBorder="1" applyAlignment="1">
      <alignment horizontal="right"/>
    </xf>
    <xf numFmtId="168" fontId="32" fillId="0" borderId="8" xfId="14" applyNumberFormat="1" applyFont="1" applyFill="1" applyBorder="1" applyAlignment="1">
      <alignment horizontal="right"/>
    </xf>
    <xf numFmtId="0" fontId="32" fillId="0" borderId="2" xfId="3" applyFont="1" applyBorder="1" applyAlignment="1">
      <alignment vertical="top" wrapText="1"/>
    </xf>
    <xf numFmtId="0" fontId="32" fillId="0" borderId="2" xfId="3" applyFont="1" applyBorder="1" applyAlignment="1">
      <alignment vertical="center" wrapText="1"/>
    </xf>
    <xf numFmtId="0" fontId="32" fillId="0" borderId="3" xfId="3" applyFont="1" applyBorder="1" applyAlignment="1">
      <alignment vertical="top" wrapText="1"/>
    </xf>
    <xf numFmtId="1" fontId="32" fillId="0" borderId="19" xfId="3" applyNumberFormat="1" applyFont="1" applyBorder="1" applyAlignment="1">
      <alignment horizontal="right" vertical="center"/>
    </xf>
    <xf numFmtId="168" fontId="32" fillId="0" borderId="4" xfId="3" applyNumberFormat="1" applyFont="1" applyBorder="1" applyAlignment="1">
      <alignment horizontal="center" vertical="center"/>
    </xf>
    <xf numFmtId="168" fontId="32" fillId="0" borderId="4" xfId="14" applyNumberFormat="1" applyFont="1" applyFill="1" applyBorder="1" applyAlignment="1">
      <alignment horizontal="right" vertical="center"/>
    </xf>
    <xf numFmtId="168" fontId="32" fillId="0" borderId="9" xfId="14" applyNumberFormat="1" applyFont="1" applyFill="1" applyBorder="1" applyAlignment="1">
      <alignment horizontal="right"/>
    </xf>
    <xf numFmtId="0" fontId="32" fillId="0" borderId="2" xfId="3" applyFont="1" applyBorder="1" applyAlignment="1">
      <alignment horizontal="justify" wrapText="1"/>
    </xf>
    <xf numFmtId="166" fontId="32" fillId="0" borderId="19" xfId="3" applyNumberFormat="1" applyFont="1" applyBorder="1" applyAlignment="1">
      <alignment horizontal="right"/>
    </xf>
    <xf numFmtId="168" fontId="32" fillId="0" borderId="4" xfId="3" applyNumberFormat="1" applyFont="1" applyBorder="1" applyAlignment="1">
      <alignment horizontal="center"/>
    </xf>
    <xf numFmtId="168" fontId="32" fillId="0" borderId="4" xfId="14" applyNumberFormat="1" applyFont="1" applyFill="1" applyBorder="1" applyAlignment="1">
      <alignment horizontal="right"/>
    </xf>
    <xf numFmtId="168" fontId="32" fillId="0" borderId="12" xfId="14" applyNumberFormat="1" applyFont="1" applyFill="1" applyBorder="1" applyAlignment="1">
      <alignment horizontal="right"/>
    </xf>
    <xf numFmtId="166" fontId="32" fillId="0" borderId="51" xfId="3" applyNumberFormat="1" applyFont="1" applyBorder="1" applyAlignment="1">
      <alignment horizontal="right" vertical="center"/>
    </xf>
    <xf numFmtId="0" fontId="32" fillId="0" borderId="53" xfId="3" applyFont="1" applyBorder="1" applyAlignment="1">
      <alignment horizontal="justify" vertical="center" wrapText="1"/>
    </xf>
    <xf numFmtId="3" fontId="32" fillId="0" borderId="53" xfId="3" applyNumberFormat="1" applyFont="1" applyBorder="1" applyAlignment="1">
      <alignment horizontal="center" vertical="center"/>
    </xf>
    <xf numFmtId="168" fontId="32" fillId="0" borderId="53" xfId="3" applyNumberFormat="1" applyFont="1" applyBorder="1" applyAlignment="1">
      <alignment horizontal="center" vertical="center"/>
    </xf>
    <xf numFmtId="168" fontId="32" fillId="0" borderId="53" xfId="14" applyNumberFormat="1" applyFont="1" applyFill="1" applyBorder="1" applyAlignment="1">
      <alignment horizontal="right" vertical="center"/>
    </xf>
    <xf numFmtId="168" fontId="32" fillId="0" borderId="69" xfId="14" applyNumberFormat="1" applyFont="1" applyFill="1" applyBorder="1" applyAlignment="1">
      <alignment horizontal="right" vertical="center"/>
    </xf>
    <xf numFmtId="0" fontId="32" fillId="0" borderId="4" xfId="3" applyFont="1" applyBorder="1" applyAlignment="1">
      <alignment horizontal="justify" vertical="top" wrapText="1"/>
    </xf>
    <xf numFmtId="3" fontId="32" fillId="0" borderId="4" xfId="3" applyNumberFormat="1" applyFont="1" applyBorder="1" applyAlignment="1">
      <alignment horizontal="center"/>
    </xf>
    <xf numFmtId="0" fontId="32" fillId="0" borderId="20" xfId="3" applyFont="1" applyBorder="1" applyAlignment="1">
      <alignment horizontal="right" vertical="top"/>
    </xf>
    <xf numFmtId="168" fontId="32" fillId="0" borderId="10" xfId="14" applyNumberFormat="1" applyFont="1" applyBorder="1" applyAlignment="1">
      <alignment horizontal="right"/>
    </xf>
    <xf numFmtId="168" fontId="32" fillId="0" borderId="11" xfId="14" applyNumberFormat="1" applyFont="1" applyBorder="1" applyAlignment="1">
      <alignment horizontal="right"/>
    </xf>
    <xf numFmtId="168" fontId="32" fillId="0" borderId="8" xfId="14" applyNumberFormat="1" applyFont="1" applyBorder="1" applyAlignment="1">
      <alignment horizontal="right"/>
    </xf>
    <xf numFmtId="168" fontId="32" fillId="0" borderId="12" xfId="14" applyNumberFormat="1" applyFont="1" applyBorder="1" applyAlignment="1">
      <alignment horizontal="right"/>
    </xf>
    <xf numFmtId="168" fontId="32" fillId="0" borderId="69" xfId="14" applyNumberFormat="1" applyFont="1" applyBorder="1" applyAlignment="1">
      <alignment horizontal="right" vertical="center"/>
    </xf>
    <xf numFmtId="0" fontId="33" fillId="0" borderId="103" xfId="29" applyFont="1" applyBorder="1" applyAlignment="1">
      <alignment horizontal="center" vertical="center"/>
    </xf>
    <xf numFmtId="3" fontId="33" fillId="0" borderId="103" xfId="29" applyNumberFormat="1" applyFont="1" applyBorder="1" applyAlignment="1">
      <alignment horizontal="center" vertical="center" wrapText="1"/>
    </xf>
    <xf numFmtId="3" fontId="33" fillId="0" borderId="108" xfId="29" applyNumberFormat="1" applyFont="1" applyBorder="1" applyAlignment="1">
      <alignment horizontal="center" vertical="center" wrapText="1"/>
    </xf>
    <xf numFmtId="0" fontId="32" fillId="0" borderId="108" xfId="29" applyFont="1" applyBorder="1" applyAlignment="1">
      <alignment horizontal="center" vertical="center"/>
    </xf>
    <xf numFmtId="0" fontId="33" fillId="0" borderId="108" xfId="29" applyFont="1" applyBorder="1" applyAlignment="1">
      <alignment horizontal="left" vertical="center" wrapText="1" indent="1"/>
    </xf>
    <xf numFmtId="3" fontId="32" fillId="0" borderId="108" xfId="29" applyNumberFormat="1" applyFont="1" applyBorder="1" applyAlignment="1">
      <alignment horizontal="center" vertical="center"/>
    </xf>
    <xf numFmtId="0" fontId="32" fillId="0" borderId="108" xfId="29" applyFont="1" applyBorder="1" applyAlignment="1">
      <alignment horizontal="center" vertical="center" wrapText="1"/>
    </xf>
    <xf numFmtId="3" fontId="32" fillId="0" borderId="108" xfId="29" applyNumberFormat="1" applyFont="1" applyBorder="1" applyAlignment="1">
      <alignment horizontal="center" vertical="center" wrapText="1"/>
    </xf>
    <xf numFmtId="0" fontId="33" fillId="0" borderId="103" xfId="29" applyFont="1" applyBorder="1" applyAlignment="1">
      <alignment horizontal="left" vertical="center" wrapText="1" indent="1"/>
    </xf>
    <xf numFmtId="3" fontId="32" fillId="0" borderId="103" xfId="29" applyNumberFormat="1" applyFont="1" applyBorder="1" applyAlignment="1">
      <alignment horizontal="center" vertical="center" wrapText="1"/>
    </xf>
    <xf numFmtId="0" fontId="33" fillId="0" borderId="108" xfId="30" applyFont="1" applyBorder="1" applyAlignment="1">
      <alignment horizontal="left" vertical="center" wrapText="1" indent="1"/>
    </xf>
    <xf numFmtId="3" fontId="32" fillId="0" borderId="103" xfId="29" applyNumberFormat="1" applyFont="1" applyBorder="1" applyAlignment="1">
      <alignment horizontal="center" vertical="center"/>
    </xf>
    <xf numFmtId="0" fontId="32" fillId="0" borderId="103" xfId="29" applyFont="1" applyBorder="1" applyAlignment="1">
      <alignment horizontal="center" vertical="center"/>
    </xf>
    <xf numFmtId="0" fontId="33" fillId="0" borderId="103" xfId="29" applyFont="1" applyBorder="1" applyAlignment="1">
      <alignment horizontal="center" vertical="center" wrapText="1"/>
    </xf>
    <xf numFmtId="3" fontId="33" fillId="0" borderId="103" xfId="29" applyNumberFormat="1" applyFont="1" applyBorder="1" applyAlignment="1">
      <alignment horizontal="center" vertical="center"/>
    </xf>
    <xf numFmtId="0" fontId="32" fillId="0" borderId="0" xfId="29" applyFont="1" applyAlignment="1">
      <alignment horizontal="center" vertical="center"/>
    </xf>
    <xf numFmtId="0" fontId="32" fillId="0" borderId="0" xfId="29" applyFont="1" applyAlignment="1">
      <alignment vertical="center"/>
    </xf>
    <xf numFmtId="3" fontId="32" fillId="0" borderId="0" xfId="29" applyNumberFormat="1" applyFont="1" applyAlignment="1">
      <alignment horizontal="center" vertical="center"/>
    </xf>
    <xf numFmtId="0" fontId="32" fillId="0" borderId="0" xfId="29" applyFont="1" applyAlignment="1">
      <alignment vertical="center" wrapText="1"/>
    </xf>
    <xf numFmtId="0" fontId="33" fillId="0" borderId="0" xfId="29" applyFont="1" applyAlignment="1">
      <alignment vertical="center" wrapText="1"/>
    </xf>
    <xf numFmtId="0" fontId="27" fillId="0" borderId="0" xfId="29" applyFont="1" applyAlignment="1">
      <alignment vertical="center"/>
    </xf>
    <xf numFmtId="0" fontId="33" fillId="0" borderId="0" xfId="29" applyFont="1" applyAlignment="1">
      <alignment vertical="center"/>
    </xf>
    <xf numFmtId="0" fontId="26" fillId="0" borderId="0" xfId="29" applyFont="1" applyAlignment="1">
      <alignment horizontal="left" vertical="center"/>
    </xf>
    <xf numFmtId="0" fontId="26" fillId="0" borderId="0" xfId="29" applyFont="1" applyAlignment="1">
      <alignment vertical="center"/>
    </xf>
    <xf numFmtId="3" fontId="36" fillId="0" borderId="0" xfId="29" applyNumberFormat="1" applyFont="1" applyAlignment="1">
      <alignment horizontal="center" vertical="center" wrapText="1"/>
    </xf>
    <xf numFmtId="0" fontId="36" fillId="0" borderId="0" xfId="29" applyFont="1" applyAlignment="1">
      <alignment horizontal="center" vertical="center" wrapText="1"/>
    </xf>
    <xf numFmtId="0" fontId="26" fillId="0" borderId="0" xfId="29" applyFont="1" applyAlignment="1">
      <alignment horizontal="center" vertical="center"/>
    </xf>
    <xf numFmtId="0" fontId="36" fillId="0" borderId="0" xfId="29" applyFont="1" applyAlignment="1">
      <alignment horizontal="left" vertical="center"/>
    </xf>
    <xf numFmtId="0" fontId="36" fillId="0" borderId="0" xfId="29" applyFont="1" applyAlignment="1">
      <alignment horizontal="center" vertical="center"/>
    </xf>
    <xf numFmtId="0" fontId="36" fillId="0" borderId="0" xfId="29" applyFont="1" applyAlignment="1">
      <alignment horizontal="left" vertical="center" wrapText="1"/>
    </xf>
    <xf numFmtId="3" fontId="33" fillId="0" borderId="0" xfId="29" applyNumberFormat="1" applyFont="1" applyAlignment="1">
      <alignment horizontal="center" vertical="center" wrapText="1"/>
    </xf>
    <xf numFmtId="3" fontId="32" fillId="0" borderId="0" xfId="29" applyNumberFormat="1" applyFont="1" applyAlignment="1">
      <alignment vertical="center"/>
    </xf>
    <xf numFmtId="0" fontId="33" fillId="0" borderId="109" xfId="29" applyFont="1" applyBorder="1" applyAlignment="1">
      <alignment horizontal="center" vertical="center"/>
    </xf>
    <xf numFmtId="3" fontId="36" fillId="0" borderId="0" xfId="29" applyNumberFormat="1" applyFont="1" applyAlignment="1">
      <alignment horizontal="center" vertical="center"/>
    </xf>
    <xf numFmtId="9" fontId="36" fillId="0" borderId="0" xfId="31" applyFont="1" applyFill="1" applyBorder="1" applyAlignment="1">
      <alignment horizontal="center" vertical="center" wrapText="1"/>
    </xf>
    <xf numFmtId="0" fontId="33" fillId="0" borderId="103" xfId="29" applyFont="1" applyBorder="1" applyAlignment="1">
      <alignment horizontal="justify" vertical="center" wrapText="1"/>
    </xf>
    <xf numFmtId="0" fontId="32" fillId="0" borderId="103" xfId="29" applyFont="1" applyBorder="1" applyAlignment="1">
      <alignment horizontal="center" vertical="center" wrapText="1"/>
    </xf>
    <xf numFmtId="3" fontId="26" fillId="0" borderId="0" xfId="29" applyNumberFormat="1" applyFont="1" applyAlignment="1">
      <alignment horizontal="center" vertical="center"/>
    </xf>
    <xf numFmtId="1" fontId="32" fillId="0" borderId="103" xfId="29" applyNumberFormat="1" applyFont="1" applyBorder="1" applyAlignment="1">
      <alignment horizontal="center" vertical="center"/>
    </xf>
    <xf numFmtId="0" fontId="32" fillId="0" borderId="103" xfId="29" applyFont="1" applyBorder="1" applyAlignment="1">
      <alignment horizontal="justify" vertical="center" wrapText="1"/>
    </xf>
    <xf numFmtId="3" fontId="26" fillId="7" borderId="0" xfId="29" applyNumberFormat="1" applyFont="1" applyFill="1" applyAlignment="1">
      <alignment horizontal="center" vertical="center"/>
    </xf>
    <xf numFmtId="3" fontId="36" fillId="7" borderId="0" xfId="29" applyNumberFormat="1" applyFont="1" applyFill="1" applyAlignment="1">
      <alignment horizontal="center" vertical="center"/>
    </xf>
    <xf numFmtId="0" fontId="26" fillId="7" borderId="0" xfId="29" applyFont="1" applyFill="1" applyAlignment="1">
      <alignment vertical="center"/>
    </xf>
    <xf numFmtId="0" fontId="32" fillId="0" borderId="103" xfId="29" applyFont="1" applyBorder="1" applyAlignment="1">
      <alignment horizontal="left" vertical="center" wrapText="1"/>
    </xf>
    <xf numFmtId="0" fontId="32" fillId="0" borderId="103" xfId="29" applyFont="1" applyBorder="1" applyAlignment="1">
      <alignment horizontal="left" vertical="center"/>
    </xf>
    <xf numFmtId="0" fontId="32" fillId="0" borderId="103" xfId="29" applyFont="1" applyBorder="1" applyAlignment="1">
      <alignment horizontal="justify" vertical="center"/>
    </xf>
    <xf numFmtId="0" fontId="26" fillId="3" borderId="0" xfId="29" applyFont="1" applyFill="1" applyAlignment="1">
      <alignment vertical="center"/>
    </xf>
    <xf numFmtId="0" fontId="26" fillId="2" borderId="0" xfId="29" applyFont="1" applyFill="1" applyAlignment="1">
      <alignment vertical="center"/>
    </xf>
    <xf numFmtId="0" fontId="32" fillId="0" borderId="103" xfId="29" applyFont="1" applyBorder="1" applyAlignment="1">
      <alignment vertical="center" wrapText="1"/>
    </xf>
    <xf numFmtId="0" fontId="32" fillId="0" borderId="103" xfId="32" applyFont="1" applyBorder="1" applyAlignment="1">
      <alignment horizontal="justify" vertical="center" wrapText="1"/>
    </xf>
    <xf numFmtId="1" fontId="32" fillId="0" borderId="103" xfId="32" applyNumberFormat="1" applyFont="1" applyBorder="1" applyAlignment="1">
      <alignment horizontal="center" vertical="center"/>
    </xf>
    <xf numFmtId="0" fontId="32" fillId="0" borderId="103" xfId="32" applyFont="1" applyBorder="1" applyAlignment="1">
      <alignment horizontal="center" vertical="center"/>
    </xf>
    <xf numFmtId="3" fontId="32" fillId="0" borderId="103" xfId="32" applyNumberFormat="1" applyFont="1" applyBorder="1" applyAlignment="1">
      <alignment horizontal="center" vertical="center"/>
    </xf>
    <xf numFmtId="3" fontId="32" fillId="0" borderId="105" xfId="32" applyNumberFormat="1" applyFont="1" applyBorder="1" applyAlignment="1">
      <alignment horizontal="center" vertical="center"/>
    </xf>
    <xf numFmtId="0" fontId="26" fillId="0" borderId="0" xfId="29" applyFont="1" applyAlignment="1">
      <alignment vertical="center" wrapText="1"/>
    </xf>
    <xf numFmtId="0" fontId="33" fillId="0" borderId="103" xfId="29" applyFont="1" applyBorder="1" applyAlignment="1">
      <alignment horizontal="left" vertical="center" wrapText="1"/>
    </xf>
    <xf numFmtId="0" fontId="36" fillId="0" borderId="0" xfId="29" applyFont="1" applyAlignment="1">
      <alignment horizontal="justify" vertical="center" wrapText="1"/>
    </xf>
    <xf numFmtId="0" fontId="26" fillId="0" borderId="0" xfId="29" applyFont="1" applyAlignment="1">
      <alignment horizontal="center" vertical="center" wrapText="1"/>
    </xf>
    <xf numFmtId="0" fontId="32" fillId="2" borderId="103" xfId="29" applyFont="1" applyFill="1" applyBorder="1" applyAlignment="1">
      <alignment vertical="center" wrapText="1"/>
    </xf>
    <xf numFmtId="0" fontId="33" fillId="0" borderId="103" xfId="29" applyFont="1" applyBorder="1" applyAlignment="1">
      <alignment horizontal="justify" vertical="center"/>
    </xf>
    <xf numFmtId="0" fontId="32" fillId="0" borderId="103" xfId="30" applyFont="1" applyBorder="1" applyAlignment="1">
      <alignment horizontal="justify" vertical="center" wrapText="1"/>
    </xf>
    <xf numFmtId="0" fontId="38" fillId="0" borderId="103" xfId="29" applyFont="1" applyBorder="1" applyAlignment="1">
      <alignment horizontal="justify" vertical="center" wrapText="1"/>
    </xf>
    <xf numFmtId="3" fontId="32" fillId="0" borderId="103" xfId="30" applyNumberFormat="1" applyFont="1" applyBorder="1" applyAlignment="1">
      <alignment horizontal="center" vertical="center"/>
    </xf>
    <xf numFmtId="0" fontId="32" fillId="0" borderId="103" xfId="30" applyFont="1" applyBorder="1" applyAlignment="1">
      <alignment horizontal="center" vertical="center"/>
    </xf>
    <xf numFmtId="3" fontId="33" fillId="0" borderId="103" xfId="29" applyNumberFormat="1" applyFont="1" applyBorder="1" applyAlignment="1">
      <alignment vertical="center"/>
    </xf>
    <xf numFmtId="0" fontId="26" fillId="0" borderId="0" xfId="29" applyFont="1"/>
    <xf numFmtId="3" fontId="26" fillId="0" borderId="0" xfId="32" applyNumberFormat="1" applyFont="1" applyAlignment="1">
      <alignment horizontal="center" vertical="center"/>
    </xf>
    <xf numFmtId="3" fontId="36" fillId="0" borderId="0" xfId="32" applyNumberFormat="1" applyFont="1" applyAlignment="1">
      <alignment horizontal="center" vertical="center"/>
    </xf>
    <xf numFmtId="0" fontId="26" fillId="0" borderId="0" xfId="32" applyFont="1" applyAlignment="1">
      <alignment horizontal="center" vertical="center"/>
    </xf>
    <xf numFmtId="0" fontId="26" fillId="0" borderId="0" xfId="32" applyFont="1" applyAlignment="1">
      <alignment vertical="center"/>
    </xf>
    <xf numFmtId="3" fontId="36" fillId="0" borderId="0" xfId="30" applyNumberFormat="1" applyFont="1" applyAlignment="1">
      <alignment horizontal="center" vertical="center"/>
    </xf>
    <xf numFmtId="3" fontId="26" fillId="0" borderId="0" xfId="30" applyNumberFormat="1" applyFont="1" applyAlignment="1">
      <alignment horizontal="center" vertical="center"/>
    </xf>
    <xf numFmtId="0" fontId="26" fillId="0" borderId="0" xfId="30" applyFont="1" applyAlignment="1">
      <alignment horizontal="center" vertical="center"/>
    </xf>
    <xf numFmtId="0" fontId="36" fillId="0" borderId="0" xfId="30" applyFont="1" applyAlignment="1">
      <alignment horizontal="center" vertical="center" wrapText="1"/>
    </xf>
    <xf numFmtId="0" fontId="26" fillId="0" borderId="0" xfId="30" applyFont="1" applyAlignment="1">
      <alignment vertical="center"/>
    </xf>
    <xf numFmtId="0" fontId="1" fillId="0" borderId="0" xfId="81"/>
    <xf numFmtId="0" fontId="1" fillId="0" borderId="0" xfId="81" applyAlignment="1">
      <alignment horizontal="center" vertical="center"/>
    </xf>
    <xf numFmtId="0" fontId="33" fillId="0" borderId="0" xfId="81" applyFont="1" applyAlignment="1">
      <alignment horizontal="left"/>
    </xf>
    <xf numFmtId="0" fontId="1" fillId="0" borderId="0" xfId="81" applyAlignment="1">
      <alignment horizontal="right"/>
    </xf>
    <xf numFmtId="0" fontId="33" fillId="5" borderId="103" xfId="81" applyFont="1" applyFill="1" applyBorder="1" applyAlignment="1">
      <alignment horizontal="center" vertical="center"/>
    </xf>
    <xf numFmtId="0" fontId="32" fillId="0" borderId="103" xfId="81" applyFont="1" applyBorder="1" applyAlignment="1">
      <alignment horizontal="center" vertical="center"/>
    </xf>
    <xf numFmtId="0" fontId="32" fillId="0" borderId="103" xfId="81" applyFont="1" applyBorder="1" applyAlignment="1">
      <alignment horizontal="center" vertical="center" wrapText="1"/>
    </xf>
    <xf numFmtId="164" fontId="32" fillId="0" borderId="103" xfId="81" applyNumberFormat="1" applyFont="1" applyBorder="1" applyAlignment="1">
      <alignment horizontal="center" vertical="center"/>
    </xf>
    <xf numFmtId="164" fontId="32" fillId="0" borderId="103" xfId="82" applyNumberFormat="1" applyFont="1" applyBorder="1" applyAlignment="1">
      <alignment horizontal="center" vertical="center"/>
    </xf>
    <xf numFmtId="0" fontId="33" fillId="0" borderId="103" xfId="81" applyFont="1" applyBorder="1" applyAlignment="1">
      <alignment horizontal="right" vertical="center" wrapText="1"/>
    </xf>
    <xf numFmtId="164" fontId="33" fillId="0" borderId="103" xfId="82" applyNumberFormat="1" applyFont="1" applyBorder="1"/>
    <xf numFmtId="164" fontId="33" fillId="5" borderId="103" xfId="81" applyNumberFormat="1" applyFont="1" applyFill="1" applyBorder="1"/>
    <xf numFmtId="0" fontId="32" fillId="0" borderId="0" xfId="81" applyFont="1" applyAlignment="1">
      <alignment horizontal="left"/>
    </xf>
    <xf numFmtId="0" fontId="32" fillId="0" borderId="0" xfId="81" applyFont="1"/>
    <xf numFmtId="0" fontId="33" fillId="0" borderId="0" xfId="81" applyFont="1"/>
    <xf numFmtId="0" fontId="33" fillId="0" borderId="0" xfId="81" applyFont="1" applyAlignment="1">
      <alignment horizontal="center" wrapText="1"/>
    </xf>
    <xf numFmtId="0" fontId="32" fillId="0" borderId="0" xfId="81" applyFont="1" applyAlignment="1">
      <alignment wrapText="1"/>
    </xf>
    <xf numFmtId="164" fontId="1" fillId="0" borderId="0" xfId="81" applyNumberFormat="1"/>
    <xf numFmtId="43" fontId="1" fillId="0" borderId="0" xfId="81" applyNumberFormat="1"/>
    <xf numFmtId="0" fontId="32" fillId="0" borderId="0" xfId="81" applyFont="1" applyAlignment="1">
      <alignment horizontal="right"/>
    </xf>
    <xf numFmtId="0" fontId="32" fillId="0" borderId="0" xfId="81" applyFont="1" applyAlignment="1">
      <alignment horizontal="right" wrapText="1"/>
    </xf>
    <xf numFmtId="0" fontId="32" fillId="0" borderId="0" xfId="81" applyFont="1" applyAlignment="1">
      <alignment horizontal="center"/>
    </xf>
    <xf numFmtId="0" fontId="33" fillId="0" borderId="0" xfId="81" applyFont="1" applyAlignment="1">
      <alignment horizontal="right" wrapText="1"/>
    </xf>
    <xf numFmtId="0" fontId="1" fillId="0" borderId="103" xfId="32" applyFont="1" applyBorder="1" applyAlignment="1">
      <alignment vertical="center"/>
    </xf>
    <xf numFmtId="0" fontId="1" fillId="0" borderId="103" xfId="29" applyFont="1" applyBorder="1" applyAlignment="1">
      <alignment horizontal="center" vertical="center"/>
    </xf>
    <xf numFmtId="0" fontId="1" fillId="0" borderId="103" xfId="29" applyFont="1" applyBorder="1" applyAlignment="1">
      <alignment horizontal="center" vertical="center" wrapText="1"/>
    </xf>
    <xf numFmtId="0" fontId="1" fillId="0" borderId="0" xfId="29" applyFont="1"/>
    <xf numFmtId="0" fontId="1" fillId="0" borderId="0" xfId="29" applyFont="1" applyAlignment="1">
      <alignment vertical="center"/>
    </xf>
    <xf numFmtId="165" fontId="1" fillId="0" borderId="0" xfId="3" applyNumberFormat="1" applyFont="1" applyAlignment="1">
      <alignment horizontal="center" vertical="center"/>
    </xf>
    <xf numFmtId="0" fontId="1" fillId="0" borderId="24" xfId="3" applyFont="1" applyBorder="1" applyAlignment="1">
      <alignment horizontal="center"/>
    </xf>
    <xf numFmtId="0" fontId="1" fillId="0" borderId="19" xfId="3" applyFont="1" applyBorder="1" applyAlignment="1">
      <alignment horizontal="center" vertical="top"/>
    </xf>
    <xf numFmtId="0" fontId="1" fillId="0" borderId="19" xfId="3" applyFont="1" applyBorder="1" applyAlignment="1">
      <alignment horizontal="center" vertical="center"/>
    </xf>
    <xf numFmtId="0" fontId="1" fillId="2" borderId="19" xfId="3" applyFont="1" applyFill="1" applyBorder="1" applyAlignment="1">
      <alignment horizontal="center" vertical="center"/>
    </xf>
    <xf numFmtId="0" fontId="1" fillId="2" borderId="51" xfId="3" applyFont="1" applyFill="1" applyBorder="1" applyAlignment="1">
      <alignment horizontal="center" vertical="center"/>
    </xf>
    <xf numFmtId="0" fontId="1" fillId="0" borderId="59" xfId="3" applyFont="1" applyBorder="1" applyAlignment="1">
      <alignment horizontal="center" vertical="center"/>
    </xf>
    <xf numFmtId="166" fontId="1" fillId="0" borderId="19" xfId="3" applyNumberFormat="1" applyFont="1" applyBorder="1" applyAlignment="1">
      <alignment horizontal="center" vertical="top"/>
    </xf>
    <xf numFmtId="0" fontId="1" fillId="0" borderId="0" xfId="3" applyFont="1" applyAlignment="1">
      <alignment horizontal="center" vertical="center"/>
    </xf>
    <xf numFmtId="0" fontId="1" fillId="0" borderId="19" xfId="3" quotePrefix="1" applyFont="1" applyBorder="1" applyAlignment="1">
      <alignment horizontal="center" vertical="top"/>
    </xf>
    <xf numFmtId="0" fontId="1" fillId="0" borderId="51" xfId="3" applyFont="1" applyBorder="1" applyAlignment="1">
      <alignment horizontal="center" vertical="center"/>
    </xf>
    <xf numFmtId="0" fontId="1" fillId="0" borderId="0" xfId="3" quotePrefix="1" applyFont="1" applyAlignment="1">
      <alignment horizontal="center" vertical="top"/>
    </xf>
    <xf numFmtId="165" fontId="1" fillId="0" borderId="51" xfId="3" applyNumberFormat="1" applyFont="1" applyBorder="1" applyAlignment="1">
      <alignment horizontal="center" vertical="top"/>
    </xf>
    <xf numFmtId="165" fontId="1" fillId="0" borderId="59" xfId="3" applyNumberFormat="1" applyFont="1" applyBorder="1" applyAlignment="1">
      <alignment horizontal="center" vertical="top"/>
    </xf>
    <xf numFmtId="165" fontId="1" fillId="0" borderId="19" xfId="3" applyNumberFormat="1" applyFont="1" applyBorder="1" applyAlignment="1">
      <alignment horizontal="center" vertical="top"/>
    </xf>
    <xf numFmtId="165" fontId="1" fillId="0" borderId="0" xfId="3" applyNumberFormat="1" applyFont="1" applyAlignment="1">
      <alignment horizontal="center" vertical="top"/>
    </xf>
    <xf numFmtId="165" fontId="1" fillId="0" borderId="19" xfId="3" applyNumberFormat="1" applyFont="1" applyBorder="1" applyAlignment="1">
      <alignment horizontal="center" vertical="center"/>
    </xf>
    <xf numFmtId="165" fontId="1" fillId="0" borderId="19" xfId="3" quotePrefix="1" applyNumberFormat="1" applyFont="1" applyBorder="1" applyAlignment="1">
      <alignment horizontal="center" vertical="top"/>
    </xf>
    <xf numFmtId="165" fontId="1" fillId="0" borderId="0" xfId="3" quotePrefix="1" applyNumberFormat="1" applyFont="1" applyAlignment="1">
      <alignment horizontal="center" vertical="top"/>
    </xf>
    <xf numFmtId="165" fontId="1" fillId="0" borderId="51" xfId="3" quotePrefix="1" applyNumberFormat="1" applyFont="1" applyBorder="1" applyAlignment="1">
      <alignment horizontal="center" vertical="center"/>
    </xf>
    <xf numFmtId="0" fontId="1" fillId="0" borderId="20" xfId="3" applyFont="1" applyBorder="1" applyAlignment="1">
      <alignment horizontal="center" vertical="center"/>
    </xf>
    <xf numFmtId="0" fontId="1" fillId="0" borderId="0" xfId="3" applyFont="1" applyAlignment="1">
      <alignment horizontal="center"/>
    </xf>
    <xf numFmtId="0" fontId="32" fillId="0" borderId="0" xfId="15" applyFont="1" applyAlignment="1">
      <alignment horizontal="left" vertical="center" wrapText="1"/>
    </xf>
    <xf numFmtId="0" fontId="32" fillId="0" borderId="0" xfId="15" applyFont="1" applyAlignment="1">
      <alignment vertical="center" wrapText="1"/>
    </xf>
    <xf numFmtId="0" fontId="33" fillId="0" borderId="103" xfId="15" applyFont="1" applyBorder="1" applyAlignment="1">
      <alignment horizontal="center" vertical="center" wrapText="1"/>
    </xf>
    <xf numFmtId="0" fontId="33" fillId="0" borderId="105" xfId="15" applyFont="1" applyBorder="1" applyAlignment="1">
      <alignment horizontal="left" vertical="center" wrapText="1"/>
    </xf>
    <xf numFmtId="0" fontId="33" fillId="0" borderId="106" xfId="15" applyFont="1" applyBorder="1" applyAlignment="1">
      <alignment horizontal="left" vertical="center" wrapText="1"/>
    </xf>
    <xf numFmtId="0" fontId="33" fillId="0" borderId="106" xfId="18" applyFont="1" applyBorder="1" applyAlignment="1">
      <alignment horizontal="center" vertical="center" wrapText="1"/>
    </xf>
    <xf numFmtId="168" fontId="33" fillId="0" borderId="103" xfId="21" applyNumberFormat="1" applyFont="1" applyFill="1" applyBorder="1" applyAlignment="1">
      <alignment horizontal="center" vertical="center" wrapText="1"/>
    </xf>
    <xf numFmtId="0" fontId="33" fillId="0" borderId="103" xfId="15" applyFont="1" applyBorder="1" applyAlignment="1">
      <alignment horizontal="justify" vertical="center" wrapText="1"/>
    </xf>
    <xf numFmtId="2" fontId="32" fillId="0" borderId="103" xfId="21" applyNumberFormat="1" applyFont="1" applyFill="1" applyBorder="1" applyAlignment="1">
      <alignment horizontal="right" vertical="center" wrapText="1"/>
    </xf>
    <xf numFmtId="0" fontId="32" fillId="0" borderId="103" xfId="15" applyFont="1" applyBorder="1" applyAlignment="1">
      <alignment horizontal="center" vertical="center" wrapText="1"/>
    </xf>
    <xf numFmtId="4" fontId="32" fillId="0" borderId="103" xfId="15" applyNumberFormat="1" applyFont="1" applyBorder="1" applyAlignment="1">
      <alignment vertical="center" wrapText="1"/>
    </xf>
    <xf numFmtId="4" fontId="32" fillId="0" borderId="103" xfId="21" applyNumberFormat="1" applyFont="1" applyFill="1" applyBorder="1" applyAlignment="1">
      <alignment vertical="center" wrapText="1"/>
    </xf>
    <xf numFmtId="0" fontId="33" fillId="0" borderId="107" xfId="15" applyFont="1" applyBorder="1" applyAlignment="1">
      <alignment horizontal="justify" vertical="center" wrapText="1"/>
    </xf>
    <xf numFmtId="0" fontId="33" fillId="0" borderId="108" xfId="15" applyFont="1" applyBorder="1" applyAlignment="1">
      <alignment horizontal="center" vertical="center" wrapText="1"/>
    </xf>
    <xf numFmtId="0" fontId="32" fillId="0" borderId="108" xfId="15" applyFont="1" applyBorder="1" applyAlignment="1">
      <alignment horizontal="justify" vertical="center" wrapText="1"/>
    </xf>
    <xf numFmtId="0" fontId="33" fillId="0" borderId="1" xfId="15" applyFont="1" applyBorder="1" applyAlignment="1">
      <alignment horizontal="center" vertical="center" wrapText="1"/>
    </xf>
    <xf numFmtId="0" fontId="32" fillId="0" borderId="1" xfId="15" applyFont="1" applyBorder="1" applyAlignment="1">
      <alignment horizontal="justify" vertical="center" wrapText="1"/>
    </xf>
    <xf numFmtId="0" fontId="32" fillId="0" borderId="1" xfId="18" applyFont="1" applyBorder="1" applyAlignment="1">
      <alignment horizontal="justify" vertical="center" wrapText="1"/>
    </xf>
    <xf numFmtId="0" fontId="33" fillId="0" borderId="109" xfId="15" applyFont="1" applyBorder="1" applyAlignment="1">
      <alignment horizontal="center" vertical="center" wrapText="1"/>
    </xf>
    <xf numFmtId="0" fontId="32" fillId="0" borderId="109" xfId="15" applyFont="1" applyBorder="1" applyAlignment="1">
      <alignment horizontal="justify" vertical="center" wrapText="1"/>
    </xf>
    <xf numFmtId="0" fontId="26" fillId="0" borderId="1" xfId="15" applyFont="1" applyBorder="1" applyAlignment="1">
      <alignment horizontal="justify" vertical="center" wrapText="1"/>
    </xf>
    <xf numFmtId="2" fontId="26" fillId="0" borderId="104" xfId="22" applyNumberFormat="1" applyFont="1" applyFill="1" applyBorder="1" applyAlignment="1">
      <alignment horizontal="center" vertical="center" wrapText="1"/>
    </xf>
    <xf numFmtId="0" fontId="26" fillId="0" borderId="104" xfId="15" applyFont="1" applyBorder="1" applyAlignment="1">
      <alignment horizontal="center" vertical="center" wrapText="1"/>
    </xf>
    <xf numFmtId="4" fontId="26" fillId="0" borderId="110" xfId="15" applyNumberFormat="1" applyFont="1" applyBorder="1" applyAlignment="1">
      <alignment horizontal="center" vertical="center" wrapText="1"/>
    </xf>
    <xf numFmtId="4" fontId="26" fillId="0" borderId="109" xfId="22" applyNumberFormat="1" applyFont="1" applyFill="1" applyBorder="1" applyAlignment="1">
      <alignment horizontal="center" vertical="center" wrapText="1"/>
    </xf>
    <xf numFmtId="164" fontId="32" fillId="0" borderId="0" xfId="21" applyFont="1" applyAlignment="1">
      <alignment vertical="center" wrapText="1"/>
    </xf>
    <xf numFmtId="0" fontId="26" fillId="0" borderId="1" xfId="18" applyFont="1" applyBorder="1" applyAlignment="1">
      <alignment horizontal="justify" vertical="center" wrapText="1"/>
    </xf>
    <xf numFmtId="0" fontId="26" fillId="0" borderId="103" xfId="18" applyFont="1" applyBorder="1" applyAlignment="1">
      <alignment horizontal="center" vertical="center" wrapText="1"/>
    </xf>
    <xf numFmtId="2" fontId="26" fillId="2" borderId="106" xfId="27" applyNumberFormat="1" applyFont="1" applyFill="1" applyBorder="1" applyAlignment="1">
      <alignment horizontal="right" vertical="center" wrapText="1"/>
    </xf>
    <xf numFmtId="0" fontId="26" fillId="0" borderId="106" xfId="18" applyFont="1" applyBorder="1" applyAlignment="1">
      <alignment horizontal="center" vertical="center" wrapText="1"/>
    </xf>
    <xf numFmtId="4" fontId="33" fillId="0" borderId="103" xfId="21" applyNumberFormat="1" applyFont="1" applyFill="1" applyBorder="1" applyAlignment="1">
      <alignment horizontal="left" vertical="center" wrapText="1"/>
    </xf>
    <xf numFmtId="0" fontId="33" fillId="0" borderId="0" xfId="15" applyFont="1" applyAlignment="1">
      <alignment horizontal="center" vertical="center" wrapText="1"/>
    </xf>
    <xf numFmtId="0" fontId="33" fillId="0" borderId="0" xfId="15" applyFont="1" applyAlignment="1">
      <alignment horizontal="right" vertical="center" wrapText="1"/>
    </xf>
    <xf numFmtId="0" fontId="33" fillId="0" borderId="0" xfId="15" applyFont="1" applyAlignment="1">
      <alignment vertical="center" wrapText="1"/>
    </xf>
    <xf numFmtId="168" fontId="33" fillId="0" borderId="0" xfId="21" applyNumberFormat="1" applyFont="1" applyFill="1" applyBorder="1" applyAlignment="1">
      <alignment horizontal="center" vertical="center" wrapText="1"/>
    </xf>
    <xf numFmtId="168" fontId="33" fillId="0" borderId="0" xfId="21" applyNumberFormat="1" applyFont="1" applyFill="1" applyBorder="1" applyAlignment="1">
      <alignment vertical="center" wrapText="1"/>
    </xf>
    <xf numFmtId="0" fontId="32" fillId="0" borderId="0" xfId="18" applyFont="1" applyAlignment="1">
      <alignment horizontal="left" vertical="center" wrapText="1"/>
    </xf>
    <xf numFmtId="0" fontId="32" fillId="0" borderId="0" xfId="18" applyFont="1" applyAlignment="1">
      <alignment horizontal="center" vertical="center" wrapText="1"/>
    </xf>
    <xf numFmtId="168" fontId="32" fillId="0" borderId="0" xfId="27" applyNumberFormat="1" applyFont="1" applyFill="1" applyBorder="1" applyAlignment="1">
      <alignment horizontal="center" vertical="center" wrapText="1"/>
    </xf>
    <xf numFmtId="170" fontId="32" fillId="0" borderId="0" xfId="19" applyNumberFormat="1" applyFont="1" applyFill="1" applyAlignment="1">
      <alignment horizontal="center" vertical="center" wrapText="1"/>
    </xf>
    <xf numFmtId="170" fontId="32" fillId="0" borderId="0" xfId="19" applyNumberFormat="1" applyFont="1" applyFill="1" applyBorder="1" applyAlignment="1">
      <alignment horizontal="left" vertical="center" wrapText="1"/>
    </xf>
    <xf numFmtId="0" fontId="32" fillId="0" borderId="0" xfId="18" applyFont="1" applyAlignment="1">
      <alignment horizontal="left" vertical="center"/>
    </xf>
    <xf numFmtId="168" fontId="32" fillId="0" borderId="0" xfId="27" applyNumberFormat="1" applyFont="1" applyFill="1" applyBorder="1" applyAlignment="1">
      <alignment horizontal="left" vertical="center" wrapText="1"/>
    </xf>
    <xf numFmtId="0" fontId="32" fillId="0" borderId="0" xfId="18" applyFont="1" applyAlignment="1">
      <alignment vertical="center" wrapText="1"/>
    </xf>
    <xf numFmtId="168" fontId="32" fillId="0" borderId="0" xfId="27" applyNumberFormat="1" applyFont="1" applyFill="1" applyAlignment="1">
      <alignment horizontal="center" vertical="center" wrapText="1"/>
    </xf>
    <xf numFmtId="170" fontId="32" fillId="0" borderId="0" xfId="19" applyNumberFormat="1" applyFont="1" applyFill="1" applyAlignment="1">
      <alignment vertical="center" wrapText="1"/>
    </xf>
    <xf numFmtId="168" fontId="32" fillId="0" borderId="0" xfId="21" applyNumberFormat="1" applyFont="1" applyFill="1" applyAlignment="1">
      <alignment horizontal="center" vertical="center" wrapText="1"/>
    </xf>
    <xf numFmtId="168" fontId="32" fillId="0" borderId="0" xfId="21" applyNumberFormat="1" applyFont="1" applyFill="1" applyAlignment="1">
      <alignment vertical="center" wrapText="1"/>
    </xf>
    <xf numFmtId="170" fontId="32" fillId="0" borderId="103" xfId="19" applyNumberFormat="1" applyFont="1" applyFill="1" applyBorder="1" applyAlignment="1">
      <alignment horizontal="right" vertical="center" wrapText="1"/>
    </xf>
    <xf numFmtId="2" fontId="32" fillId="0" borderId="103" xfId="26" applyNumberFormat="1" applyFont="1" applyFill="1" applyBorder="1" applyAlignment="1">
      <alignment horizontal="right" vertical="center" wrapText="1"/>
    </xf>
    <xf numFmtId="170" fontId="32" fillId="0" borderId="103" xfId="19" applyNumberFormat="1" applyFont="1" applyBorder="1" applyAlignment="1">
      <alignment vertical="center"/>
    </xf>
    <xf numFmtId="0" fontId="32" fillId="0" borderId="103" xfId="18" applyFont="1" applyBorder="1" applyAlignment="1">
      <alignment horizontal="center" vertical="center"/>
    </xf>
    <xf numFmtId="0" fontId="32" fillId="0" borderId="103" xfId="18" applyFont="1" applyBorder="1" applyAlignment="1">
      <alignment vertical="center"/>
    </xf>
    <xf numFmtId="168" fontId="32" fillId="0" borderId="103" xfId="18" applyNumberFormat="1" applyFont="1" applyBorder="1" applyAlignment="1">
      <alignment vertical="center"/>
    </xf>
    <xf numFmtId="0" fontId="33" fillId="0" borderId="103" xfId="18" applyFont="1" applyBorder="1" applyAlignment="1">
      <alignment horizontal="center" vertical="center" wrapText="1"/>
    </xf>
    <xf numFmtId="0" fontId="33" fillId="0" borderId="105" xfId="18" applyFont="1" applyBorder="1" applyAlignment="1">
      <alignment vertical="center" wrapText="1"/>
    </xf>
    <xf numFmtId="170" fontId="33" fillId="0" borderId="106" xfId="19" applyNumberFormat="1" applyFont="1" applyBorder="1" applyAlignment="1">
      <alignment horizontal="center" vertical="center" wrapText="1"/>
    </xf>
    <xf numFmtId="0" fontId="33" fillId="0" borderId="103" xfId="18" applyFont="1" applyBorder="1" applyAlignment="1">
      <alignment horizontal="center" wrapText="1"/>
    </xf>
    <xf numFmtId="170" fontId="33" fillId="0" borderId="103" xfId="19" applyNumberFormat="1" applyFont="1" applyFill="1" applyBorder="1" applyAlignment="1">
      <alignment horizontal="center" vertical="center" wrapText="1"/>
    </xf>
    <xf numFmtId="168" fontId="33" fillId="0" borderId="103" xfId="14" applyNumberFormat="1" applyFont="1" applyFill="1" applyBorder="1" applyAlignment="1">
      <alignment horizontal="center" wrapText="1"/>
    </xf>
    <xf numFmtId="0" fontId="32" fillId="0" borderId="0" xfId="18" applyFont="1" applyAlignment="1">
      <alignment wrapText="1"/>
    </xf>
    <xf numFmtId="1" fontId="33" fillId="0" borderId="103" xfId="18" applyNumberFormat="1" applyFont="1" applyBorder="1" applyAlignment="1">
      <alignment horizontal="center" vertical="center"/>
    </xf>
    <xf numFmtId="0" fontId="33" fillId="0" borderId="103" xfId="18" applyFont="1" applyBorder="1" applyAlignment="1">
      <alignment vertical="center"/>
    </xf>
    <xf numFmtId="170" fontId="32" fillId="0" borderId="103" xfId="19" applyNumberFormat="1" applyFont="1" applyFill="1" applyBorder="1" applyAlignment="1">
      <alignment horizontal="center" vertical="center"/>
    </xf>
    <xf numFmtId="0" fontId="34" fillId="0" borderId="103" xfId="18" applyFont="1" applyBorder="1" applyAlignment="1">
      <alignment horizontal="center" vertical="center"/>
    </xf>
    <xf numFmtId="168" fontId="32" fillId="0" borderId="103" xfId="20" applyNumberFormat="1" applyFont="1" applyFill="1" applyBorder="1" applyAlignment="1">
      <alignment vertical="center"/>
    </xf>
    <xf numFmtId="0" fontId="32" fillId="0" borderId="0" xfId="18" applyFont="1" applyAlignment="1">
      <alignment vertical="center"/>
    </xf>
    <xf numFmtId="0" fontId="32" fillId="0" borderId="103" xfId="15" applyFont="1" applyBorder="1" applyAlignment="1">
      <alignment horizontal="justify" vertical="center" wrapText="1"/>
    </xf>
    <xf numFmtId="170" fontId="32" fillId="0" borderId="103" xfId="19" applyNumberFormat="1" applyFont="1" applyBorder="1" applyAlignment="1">
      <alignment horizontal="center" vertical="center"/>
    </xf>
    <xf numFmtId="0" fontId="32" fillId="0" borderId="103" xfId="18" applyFont="1" applyBorder="1" applyAlignment="1">
      <alignment horizontal="center" vertical="center" wrapText="1"/>
    </xf>
    <xf numFmtId="170" fontId="32" fillId="0" borderId="103" xfId="19" applyNumberFormat="1" applyFont="1" applyFill="1" applyBorder="1" applyAlignment="1">
      <alignment horizontal="center" vertical="center" wrapText="1"/>
    </xf>
    <xf numFmtId="4" fontId="32" fillId="0" borderId="103" xfId="18" applyNumberFormat="1" applyFont="1" applyBorder="1" applyAlignment="1">
      <alignment vertical="center" wrapText="1"/>
    </xf>
    <xf numFmtId="4" fontId="32" fillId="0" borderId="103" xfId="20" applyNumberFormat="1" applyFont="1" applyFill="1" applyBorder="1" applyAlignment="1">
      <alignment vertical="center" wrapText="1"/>
    </xf>
    <xf numFmtId="0" fontId="33" fillId="0" borderId="103" xfId="18" applyFont="1" applyBorder="1" applyAlignment="1">
      <alignment horizontal="justify" vertical="center" wrapText="1"/>
    </xf>
    <xf numFmtId="0" fontId="33" fillId="0" borderId="103" xfId="18" applyFont="1" applyBorder="1" applyAlignment="1">
      <alignment horizontal="left" vertical="center"/>
    </xf>
    <xf numFmtId="0" fontId="34" fillId="0" borderId="103" xfId="18" applyFont="1" applyBorder="1" applyAlignment="1">
      <alignment horizontal="center" vertical="center" wrapText="1"/>
    </xf>
    <xf numFmtId="0" fontId="32" fillId="0" borderId="103" xfId="18" applyFont="1" applyBorder="1" applyAlignment="1">
      <alignment vertical="center" wrapText="1"/>
    </xf>
    <xf numFmtId="168" fontId="32" fillId="0" borderId="103" xfId="14" applyNumberFormat="1" applyFont="1" applyFill="1" applyBorder="1" applyAlignment="1">
      <alignment vertical="center" wrapText="1"/>
    </xf>
    <xf numFmtId="0" fontId="32" fillId="0" borderId="103" xfId="18" applyFont="1" applyBorder="1" applyAlignment="1">
      <alignment horizontal="justify" vertical="center" wrapText="1"/>
    </xf>
    <xf numFmtId="4" fontId="32" fillId="0" borderId="103" xfId="14" applyNumberFormat="1" applyFont="1" applyFill="1" applyBorder="1" applyAlignment="1">
      <alignment vertical="center" wrapText="1"/>
    </xf>
    <xf numFmtId="0" fontId="32" fillId="0" borderId="103" xfId="18" applyFont="1" applyBorder="1" applyAlignment="1">
      <alignment horizontal="left" vertical="center" wrapText="1"/>
    </xf>
    <xf numFmtId="2" fontId="32" fillId="2" borderId="103" xfId="22" applyNumberFormat="1" applyFont="1" applyFill="1" applyBorder="1" applyAlignment="1">
      <alignment horizontal="center" vertical="center" wrapText="1"/>
    </xf>
    <xf numFmtId="4" fontId="32" fillId="0" borderId="103" xfId="22" applyNumberFormat="1" applyFont="1" applyFill="1" applyBorder="1" applyAlignment="1">
      <alignment vertical="center" wrapText="1"/>
    </xf>
    <xf numFmtId="170" fontId="32" fillId="0" borderId="103" xfId="19" applyNumberFormat="1" applyFont="1" applyFill="1" applyBorder="1" applyAlignment="1">
      <alignment vertical="center" wrapText="1"/>
    </xf>
    <xf numFmtId="168" fontId="32" fillId="0" borderId="103" xfId="23" applyNumberFormat="1" applyFont="1" applyFill="1" applyBorder="1" applyAlignment="1">
      <alignment vertical="center" wrapText="1"/>
    </xf>
    <xf numFmtId="4" fontId="32" fillId="0" borderId="103" xfId="23" applyNumberFormat="1" applyFont="1" applyFill="1" applyBorder="1" applyAlignment="1">
      <alignment vertical="center" wrapText="1"/>
    </xf>
    <xf numFmtId="171" fontId="32" fillId="0" borderId="103" xfId="19" applyNumberFormat="1" applyFont="1" applyFill="1" applyBorder="1" applyAlignment="1">
      <alignment horizontal="center" vertical="center"/>
    </xf>
    <xf numFmtId="4" fontId="26" fillId="0" borderId="103" xfId="14" applyNumberFormat="1" applyFont="1" applyFill="1" applyBorder="1" applyAlignment="1">
      <alignment vertical="center" wrapText="1"/>
    </xf>
    <xf numFmtId="0" fontId="33" fillId="0" borderId="103" xfId="18" applyFont="1" applyBorder="1" applyAlignment="1">
      <alignment horizontal="center" vertical="center"/>
    </xf>
    <xf numFmtId="4" fontId="26" fillId="0" borderId="103" xfId="22" applyNumberFormat="1" applyFont="1" applyFill="1" applyBorder="1" applyAlignment="1">
      <alignment vertical="center" wrapText="1"/>
    </xf>
    <xf numFmtId="166" fontId="33" fillId="0" borderId="103" xfId="18" applyNumberFormat="1" applyFont="1" applyBorder="1" applyAlignment="1">
      <alignment horizontal="center" vertical="center" wrapText="1"/>
    </xf>
    <xf numFmtId="4" fontId="32" fillId="0" borderId="103" xfId="24" applyNumberFormat="1" applyFont="1" applyFill="1" applyBorder="1" applyAlignment="1">
      <alignment vertical="center" wrapText="1"/>
    </xf>
    <xf numFmtId="4" fontId="26" fillId="0" borderId="103" xfId="24" applyNumberFormat="1" applyFont="1" applyFill="1" applyBorder="1" applyAlignment="1">
      <alignment vertical="center" wrapText="1"/>
    </xf>
    <xf numFmtId="170" fontId="32" fillId="0" borderId="103" xfId="19" applyNumberFormat="1" applyFont="1" applyFill="1" applyBorder="1" applyAlignment="1">
      <alignment horizontal="right" vertical="center"/>
    </xf>
    <xf numFmtId="4" fontId="32" fillId="0" borderId="103" xfId="18" applyNumberFormat="1" applyFont="1" applyBorder="1" applyAlignment="1">
      <alignment vertical="center"/>
    </xf>
    <xf numFmtId="171" fontId="26" fillId="0" borderId="103" xfId="19" applyNumberFormat="1" applyFont="1" applyFill="1" applyBorder="1" applyAlignment="1">
      <alignment horizontal="center" vertical="center" wrapText="1"/>
    </xf>
    <xf numFmtId="171" fontId="32" fillId="0" borderId="103" xfId="25" applyNumberFormat="1" applyFont="1" applyFill="1" applyBorder="1" applyAlignment="1">
      <alignment horizontal="center" vertical="center"/>
    </xf>
    <xf numFmtId="2" fontId="33" fillId="0" borderId="103" xfId="18" applyNumberFormat="1" applyFont="1" applyBorder="1" applyAlignment="1">
      <alignment horizontal="center" vertical="center" wrapText="1"/>
    </xf>
    <xf numFmtId="0" fontId="33" fillId="6" borderId="103" xfId="18" applyFont="1" applyFill="1" applyBorder="1" applyAlignment="1">
      <alignment horizontal="justify" vertical="center" wrapText="1"/>
    </xf>
    <xf numFmtId="170" fontId="32" fillId="6" borderId="103" xfId="19" applyNumberFormat="1" applyFont="1" applyFill="1" applyBorder="1" applyAlignment="1">
      <alignment horizontal="center" vertical="center" wrapText="1"/>
    </xf>
    <xf numFmtId="0" fontId="32" fillId="6" borderId="103" xfId="18" applyFont="1" applyFill="1" applyBorder="1" applyAlignment="1">
      <alignment horizontal="center" vertical="center" wrapText="1"/>
    </xf>
    <xf numFmtId="4" fontId="32" fillId="6" borderId="103" xfId="18" applyNumberFormat="1" applyFont="1" applyFill="1" applyBorder="1" applyAlignment="1">
      <alignment vertical="center" wrapText="1"/>
    </xf>
    <xf numFmtId="4" fontId="32" fillId="6" borderId="103" xfId="22" applyNumberFormat="1" applyFont="1" applyFill="1" applyBorder="1" applyAlignment="1">
      <alignment vertical="center" wrapText="1"/>
    </xf>
    <xf numFmtId="171" fontId="26" fillId="0" borderId="103" xfId="25" applyNumberFormat="1" applyFont="1" applyFill="1" applyBorder="1" applyAlignment="1">
      <alignment horizontal="center" vertical="center" wrapText="1"/>
    </xf>
    <xf numFmtId="2" fontId="32" fillId="0" borderId="103" xfId="22" applyNumberFormat="1" applyFont="1" applyFill="1" applyBorder="1" applyAlignment="1">
      <alignment horizontal="center" vertical="center" wrapText="1"/>
    </xf>
    <xf numFmtId="0" fontId="32" fillId="0" borderId="0" xfId="15" applyFont="1" applyAlignment="1">
      <alignment vertical="center"/>
    </xf>
    <xf numFmtId="166" fontId="33" fillId="0" borderId="103" xfId="15" applyNumberFormat="1" applyFont="1" applyBorder="1" applyAlignment="1">
      <alignment horizontal="center" vertical="center" wrapText="1"/>
    </xf>
    <xf numFmtId="170" fontId="32" fillId="0" borderId="103" xfId="19" applyNumberFormat="1" applyFont="1" applyBorder="1" applyAlignment="1">
      <alignment horizontal="center" vertical="center" wrapText="1"/>
    </xf>
    <xf numFmtId="4" fontId="32" fillId="0" borderId="103" xfId="15" applyNumberFormat="1" applyFont="1" applyBorder="1" applyAlignment="1">
      <alignment horizontal="center" vertical="center" wrapText="1"/>
    </xf>
    <xf numFmtId="0" fontId="33" fillId="0" borderId="103" xfId="15" applyFont="1" applyBorder="1" applyAlignment="1">
      <alignment vertical="center"/>
    </xf>
    <xf numFmtId="170" fontId="32" fillId="0" borderId="103" xfId="19" applyNumberFormat="1" applyFont="1" applyFill="1" applyBorder="1" applyAlignment="1">
      <alignment vertical="center"/>
    </xf>
    <xf numFmtId="0" fontId="33" fillId="0" borderId="103" xfId="73" applyFont="1" applyBorder="1" applyAlignment="1">
      <alignment horizontal="justify" vertical="center" wrapText="1"/>
    </xf>
    <xf numFmtId="4" fontId="32" fillId="0" borderId="103" xfId="26" applyNumberFormat="1" applyFont="1" applyFill="1" applyBorder="1" applyAlignment="1">
      <alignment vertical="center" wrapText="1"/>
    </xf>
    <xf numFmtId="0" fontId="32" fillId="0" borderId="103" xfId="73" applyFont="1" applyBorder="1" applyAlignment="1">
      <alignment horizontal="justify" vertical="center" wrapText="1"/>
    </xf>
    <xf numFmtId="4" fontId="26" fillId="0" borderId="103" xfId="26" applyNumberFormat="1" applyFont="1" applyFill="1" applyBorder="1" applyAlignment="1">
      <alignment vertical="center" wrapText="1"/>
    </xf>
    <xf numFmtId="4" fontId="32" fillId="0" borderId="103" xfId="15" applyNumberFormat="1" applyFont="1" applyBorder="1" applyAlignment="1">
      <alignment vertical="center"/>
    </xf>
    <xf numFmtId="2" fontId="32" fillId="0" borderId="103" xfId="21" applyNumberFormat="1" applyFont="1" applyFill="1" applyBorder="1" applyAlignment="1">
      <alignment horizontal="center" vertical="center"/>
    </xf>
    <xf numFmtId="0" fontId="33" fillId="0" borderId="103" xfId="15" applyFont="1" applyBorder="1" applyAlignment="1">
      <alignment horizontal="center" vertical="center"/>
    </xf>
    <xf numFmtId="0" fontId="32" fillId="0" borderId="103" xfId="15" applyFont="1" applyBorder="1" applyAlignment="1">
      <alignment horizontal="justify" vertical="top" wrapText="1"/>
    </xf>
    <xf numFmtId="4" fontId="32" fillId="0" borderId="103" xfId="15" applyNumberFormat="1" applyFont="1" applyBorder="1" applyAlignment="1">
      <alignment horizontal="center" vertical="center"/>
    </xf>
    <xf numFmtId="2" fontId="32" fillId="0" borderId="103" xfId="21" applyNumberFormat="1" applyFont="1" applyFill="1" applyBorder="1" applyAlignment="1">
      <alignment horizontal="center" vertical="center" wrapText="1"/>
    </xf>
    <xf numFmtId="0" fontId="33" fillId="0" borderId="103" xfId="15" applyFont="1" applyBorder="1" applyAlignment="1">
      <alignment horizontal="left" vertical="center"/>
    </xf>
    <xf numFmtId="2" fontId="26" fillId="0" borderId="103" xfId="14" applyNumberFormat="1" applyFont="1" applyBorder="1" applyAlignment="1">
      <alignment horizontal="center" vertical="center" wrapText="1"/>
    </xf>
    <xf numFmtId="4" fontId="32" fillId="0" borderId="103" xfId="22" applyNumberFormat="1" applyFont="1" applyBorder="1" applyAlignment="1">
      <alignment vertical="center" wrapText="1"/>
    </xf>
    <xf numFmtId="0" fontId="33" fillId="0" borderId="103" xfId="16" applyFont="1" applyBorder="1" applyAlignment="1">
      <alignment horizontal="left" vertical="center"/>
    </xf>
    <xf numFmtId="0" fontId="32" fillId="0" borderId="103" xfId="16" applyFont="1" applyBorder="1" applyAlignment="1">
      <alignment horizontal="justify" vertical="center" wrapText="1"/>
    </xf>
    <xf numFmtId="0" fontId="36" fillId="0" borderId="103" xfId="15" applyFont="1" applyBorder="1" applyAlignment="1">
      <alignment horizontal="center" vertical="center" wrapText="1"/>
    </xf>
    <xf numFmtId="0" fontId="33" fillId="2" borderId="103" xfId="15" applyFont="1" applyFill="1" applyBorder="1" applyAlignment="1">
      <alignment horizontal="justify" vertical="center" wrapText="1"/>
    </xf>
    <xf numFmtId="2" fontId="32" fillId="0" borderId="103" xfId="22" applyNumberFormat="1" applyFont="1" applyFill="1" applyBorder="1" applyAlignment="1">
      <alignment horizontal="right" vertical="center" wrapText="1"/>
    </xf>
    <xf numFmtId="0" fontId="32" fillId="2" borderId="103" xfId="15" applyFont="1" applyFill="1" applyBorder="1" applyAlignment="1">
      <alignment horizontal="justify" vertical="center" wrapText="1"/>
    </xf>
    <xf numFmtId="170" fontId="32" fillId="0" borderId="103" xfId="19" applyNumberFormat="1" applyFont="1" applyBorder="1" applyAlignment="1">
      <alignment vertical="center" wrapText="1"/>
    </xf>
    <xf numFmtId="1" fontId="33" fillId="0" borderId="103" xfId="18" applyNumberFormat="1" applyFont="1" applyBorder="1" applyAlignment="1">
      <alignment horizontal="center" vertical="center" wrapText="1"/>
    </xf>
    <xf numFmtId="0" fontId="32" fillId="0" borderId="103" xfId="18" applyFont="1" applyBorder="1" applyAlignment="1">
      <alignment horizontal="center" vertical="top" wrapText="1"/>
    </xf>
    <xf numFmtId="2" fontId="32" fillId="0" borderId="103" xfId="22" applyNumberFormat="1" applyFont="1" applyBorder="1" applyAlignment="1">
      <alignment horizontal="center" vertical="center" wrapText="1"/>
    </xf>
    <xf numFmtId="0" fontId="33" fillId="0" borderId="103" xfId="18" applyFont="1" applyBorder="1" applyAlignment="1">
      <alignment horizontal="left" vertical="center" wrapText="1"/>
    </xf>
    <xf numFmtId="4" fontId="26" fillId="0" borderId="103" xfId="20" applyNumberFormat="1" applyFont="1" applyFill="1" applyBorder="1" applyAlignment="1">
      <alignment vertical="center" wrapText="1"/>
    </xf>
    <xf numFmtId="0" fontId="32" fillId="2" borderId="103" xfId="18" applyFont="1" applyFill="1" applyBorder="1" applyAlignment="1">
      <alignment horizontal="justify" vertical="center" wrapText="1"/>
    </xf>
    <xf numFmtId="0" fontId="33" fillId="0" borderId="107" xfId="18" applyFont="1" applyBorder="1" applyAlignment="1">
      <alignment horizontal="justify" vertical="center" wrapText="1"/>
    </xf>
    <xf numFmtId="4" fontId="32" fillId="0" borderId="103" xfId="27" applyNumberFormat="1" applyFont="1" applyFill="1" applyBorder="1" applyAlignment="1">
      <alignment vertical="center" wrapText="1"/>
    </xf>
    <xf numFmtId="0" fontId="33" fillId="0" borderId="108" xfId="18" applyFont="1" applyBorder="1" applyAlignment="1">
      <alignment horizontal="center" vertical="center" wrapText="1"/>
    </xf>
    <xf numFmtId="0" fontId="33" fillId="0" borderId="1" xfId="18" applyFont="1" applyBorder="1" applyAlignment="1">
      <alignment horizontal="center" vertical="center" wrapText="1"/>
    </xf>
    <xf numFmtId="0" fontId="32" fillId="0" borderId="19" xfId="15" applyFont="1" applyBorder="1" applyAlignment="1">
      <alignment vertical="center" wrapText="1"/>
    </xf>
    <xf numFmtId="0" fontId="33" fillId="0" borderId="109" xfId="28" applyFont="1" applyBorder="1" applyAlignment="1">
      <alignment horizontal="center" vertical="center" wrapText="1"/>
    </xf>
    <xf numFmtId="0" fontId="32" fillId="0" borderId="109" xfId="70" applyFont="1" applyBorder="1" applyAlignment="1">
      <alignment horizontal="justify" vertical="center" wrapText="1"/>
    </xf>
    <xf numFmtId="0" fontId="32" fillId="0" borderId="105" xfId="18" applyFont="1" applyBorder="1" applyAlignment="1">
      <alignment horizontal="center" vertical="center" wrapText="1"/>
    </xf>
    <xf numFmtId="0" fontId="32" fillId="0" borderId="106" xfId="18" applyFont="1" applyBorder="1" applyAlignment="1">
      <alignment horizontal="center" vertical="center" wrapText="1"/>
    </xf>
    <xf numFmtId="4" fontId="32" fillId="0" borderId="103" xfId="18" applyNumberFormat="1" applyFont="1" applyBorder="1" applyAlignment="1">
      <alignment horizontal="center" vertical="center" wrapText="1"/>
    </xf>
    <xf numFmtId="4" fontId="33" fillId="0" borderId="103" xfId="14" applyNumberFormat="1" applyFont="1" applyFill="1" applyBorder="1" applyAlignment="1">
      <alignment horizontal="right" vertical="center" wrapText="1"/>
    </xf>
    <xf numFmtId="0" fontId="33" fillId="0" borderId="0" xfId="18" applyFont="1" applyAlignment="1">
      <alignment horizontal="center" vertical="center" wrapText="1"/>
    </xf>
    <xf numFmtId="0" fontId="33" fillId="0" borderId="0" xfId="18" applyFont="1" applyAlignment="1">
      <alignment horizontal="right" vertical="center" wrapText="1"/>
    </xf>
    <xf numFmtId="170" fontId="33" fillId="0" borderId="0" xfId="19" applyNumberFormat="1" applyFont="1" applyAlignment="1">
      <alignment horizontal="center" vertical="center" wrapText="1"/>
    </xf>
    <xf numFmtId="168" fontId="33" fillId="0" borderId="0" xfId="14" applyNumberFormat="1" applyFont="1" applyFill="1" applyBorder="1" applyAlignment="1">
      <alignment horizontal="center" vertical="center" wrapText="1"/>
    </xf>
    <xf numFmtId="0" fontId="33" fillId="0" borderId="0" xfId="18" applyFont="1" applyAlignment="1">
      <alignment vertical="center" wrapText="1"/>
    </xf>
    <xf numFmtId="168" fontId="33" fillId="0" borderId="0" xfId="14" applyNumberFormat="1" applyFont="1" applyFill="1" applyBorder="1" applyAlignment="1">
      <alignment vertical="center" wrapText="1"/>
    </xf>
    <xf numFmtId="170" fontId="32" fillId="0" borderId="0" xfId="19" applyNumberFormat="1" applyFont="1" applyAlignment="1">
      <alignment horizontal="center" vertical="center"/>
    </xf>
    <xf numFmtId="168" fontId="32" fillId="0" borderId="0" xfId="21" applyNumberFormat="1" applyFont="1" applyFill="1" applyBorder="1" applyAlignment="1">
      <alignment horizontal="center" vertical="center"/>
    </xf>
    <xf numFmtId="0" fontId="32" fillId="0" borderId="0" xfId="15" applyFont="1" applyAlignment="1">
      <alignment horizontal="center" vertical="center"/>
    </xf>
    <xf numFmtId="168" fontId="32" fillId="0" borderId="0" xfId="21" applyNumberFormat="1" applyFont="1" applyFill="1" applyBorder="1" applyAlignment="1">
      <alignment horizontal="left" vertical="center"/>
    </xf>
    <xf numFmtId="0" fontId="32" fillId="0" borderId="0" xfId="15" applyFont="1" applyAlignment="1">
      <alignment horizontal="left" vertical="center"/>
    </xf>
    <xf numFmtId="3" fontId="32" fillId="0" borderId="0" xfId="18" applyNumberFormat="1" applyFont="1" applyAlignment="1">
      <alignment horizontal="center" vertical="center" wrapText="1"/>
    </xf>
    <xf numFmtId="170" fontId="32" fillId="0" borderId="0" xfId="19" applyNumberFormat="1" applyFont="1" applyAlignment="1">
      <alignment horizontal="center" vertical="center" wrapText="1"/>
    </xf>
    <xf numFmtId="168" fontId="32" fillId="0" borderId="0" xfId="14" applyNumberFormat="1" applyFont="1" applyFill="1" applyAlignment="1">
      <alignment horizontal="center" vertical="center" wrapText="1"/>
    </xf>
    <xf numFmtId="168" fontId="32" fillId="0" borderId="0" xfId="14" applyNumberFormat="1" applyFont="1" applyFill="1" applyAlignment="1">
      <alignment vertical="center" wrapText="1"/>
    </xf>
    <xf numFmtId="0" fontId="33" fillId="2" borderId="107" xfId="18" applyFont="1" applyFill="1" applyBorder="1" applyAlignment="1">
      <alignment horizontal="justify" vertical="center" wrapText="1"/>
    </xf>
    <xf numFmtId="2" fontId="32" fillId="2" borderId="106" xfId="27" applyNumberFormat="1" applyFont="1" applyFill="1" applyBorder="1" applyAlignment="1">
      <alignment horizontal="right" vertical="center" wrapText="1"/>
    </xf>
    <xf numFmtId="2" fontId="32" fillId="2" borderId="103" xfId="27" applyNumberFormat="1" applyFont="1" applyFill="1" applyBorder="1" applyAlignment="1">
      <alignment horizontal="right" vertical="center" wrapText="1"/>
    </xf>
    <xf numFmtId="0" fontId="21" fillId="0" borderId="103" xfId="70" applyFont="1" applyBorder="1" applyAlignment="1">
      <alignment horizontal="center" vertical="center" wrapText="1"/>
    </xf>
    <xf numFmtId="4" fontId="21" fillId="0" borderId="103" xfId="70" applyNumberFormat="1" applyFont="1" applyBorder="1" applyAlignment="1">
      <alignment vertical="center" wrapText="1"/>
    </xf>
    <xf numFmtId="0" fontId="20" fillId="0" borderId="108" xfId="70" applyFont="1" applyBorder="1" applyAlignment="1">
      <alignment horizontal="center" vertical="center" wrapText="1"/>
    </xf>
    <xf numFmtId="0" fontId="20" fillId="0" borderId="1" xfId="70" applyFont="1" applyBorder="1" applyAlignment="1">
      <alignment horizontal="center" vertical="center" wrapText="1"/>
    </xf>
    <xf numFmtId="0" fontId="20" fillId="0" borderId="109" xfId="70" applyFont="1" applyBorder="1" applyAlignment="1">
      <alignment horizontal="center" vertical="center" wrapText="1"/>
    </xf>
    <xf numFmtId="2" fontId="21" fillId="0" borderId="103" xfId="22" applyNumberFormat="1" applyFont="1" applyFill="1" applyBorder="1" applyAlignment="1">
      <alignment vertical="center" wrapText="1"/>
    </xf>
    <xf numFmtId="0" fontId="21" fillId="0" borderId="103" xfId="70" applyFont="1" applyBorder="1" applyAlignment="1">
      <alignment vertical="center" wrapText="1"/>
    </xf>
    <xf numFmtId="0" fontId="12" fillId="0" borderId="0" xfId="15" applyFont="1" applyAlignment="1">
      <alignment horizontal="center" vertical="center"/>
    </xf>
    <xf numFmtId="165" fontId="13" fillId="0" borderId="0" xfId="15" applyNumberFormat="1" applyFont="1" applyAlignment="1">
      <alignment horizontal="center" vertical="center"/>
    </xf>
    <xf numFmtId="0" fontId="14" fillId="0" borderId="0" xfId="15" applyFont="1" applyAlignment="1">
      <alignment horizontal="center"/>
    </xf>
    <xf numFmtId="0" fontId="16" fillId="0" borderId="0" xfId="15" applyFont="1" applyAlignment="1">
      <alignment horizontal="center" wrapText="1"/>
    </xf>
    <xf numFmtId="0" fontId="16" fillId="0" borderId="0" xfId="15" applyFont="1" applyAlignment="1">
      <alignment horizontal="center"/>
    </xf>
    <xf numFmtId="165" fontId="17" fillId="0" borderId="0" xfId="15" applyNumberFormat="1" applyFont="1" applyAlignment="1">
      <alignment horizontal="center" vertical="center" wrapText="1"/>
    </xf>
    <xf numFmtId="0" fontId="24" fillId="0" borderId="0" xfId="15" applyFont="1" applyAlignment="1">
      <alignment horizontal="left" vertical="center" wrapText="1"/>
    </xf>
    <xf numFmtId="0" fontId="33" fillId="0" borderId="112" xfId="81" applyFont="1" applyBorder="1" applyAlignment="1">
      <alignment horizontal="left" vertical="center"/>
    </xf>
    <xf numFmtId="0" fontId="33" fillId="0" borderId="111" xfId="81" applyFont="1" applyBorder="1" applyAlignment="1">
      <alignment horizontal="left" vertical="center"/>
    </xf>
    <xf numFmtId="0" fontId="33" fillId="0" borderId="113" xfId="81" applyFont="1" applyBorder="1" applyAlignment="1">
      <alignment horizontal="left" vertical="center"/>
    </xf>
    <xf numFmtId="0" fontId="33" fillId="0" borderId="5" xfId="81" applyFont="1" applyBorder="1" applyAlignment="1">
      <alignment horizontal="left" vertical="center"/>
    </xf>
    <xf numFmtId="0" fontId="33" fillId="0" borderId="0" xfId="81" applyFont="1" applyAlignment="1">
      <alignment horizontal="left" vertical="center"/>
    </xf>
    <xf numFmtId="0" fontId="33" fillId="0" borderId="19" xfId="81" applyFont="1" applyBorder="1" applyAlignment="1">
      <alignment horizontal="left" vertical="center"/>
    </xf>
    <xf numFmtId="0" fontId="33" fillId="0" borderId="114" xfId="81" applyFont="1" applyBorder="1" applyAlignment="1">
      <alignment horizontal="left" vertical="center"/>
    </xf>
    <xf numFmtId="0" fontId="33" fillId="0" borderId="104" xfId="81" applyFont="1" applyBorder="1" applyAlignment="1">
      <alignment horizontal="left" vertical="center"/>
    </xf>
    <xf numFmtId="0" fontId="33" fillId="0" borderId="110" xfId="81" applyFont="1" applyBorder="1" applyAlignment="1">
      <alignment horizontal="left" vertical="center"/>
    </xf>
    <xf numFmtId="0" fontId="33" fillId="5" borderId="103" xfId="81" applyFont="1" applyFill="1" applyBorder="1" applyAlignment="1">
      <alignment horizontal="right" vertical="center" wrapText="1"/>
    </xf>
    <xf numFmtId="0" fontId="33" fillId="5" borderId="103" xfId="81" applyFont="1" applyFill="1" applyBorder="1" applyAlignment="1">
      <alignment horizontal="center" vertical="center" wrapText="1"/>
    </xf>
    <xf numFmtId="168" fontId="33" fillId="0" borderId="108" xfId="14" applyNumberFormat="1" applyFont="1" applyFill="1" applyBorder="1" applyAlignment="1">
      <alignment horizontal="center" vertical="center" wrapText="1"/>
    </xf>
    <xf numFmtId="168" fontId="33" fillId="0" borderId="109" xfId="14" applyNumberFormat="1" applyFont="1" applyFill="1" applyBorder="1" applyAlignment="1">
      <alignment horizontal="center" vertical="center" wrapText="1"/>
    </xf>
    <xf numFmtId="4" fontId="32" fillId="0" borderId="108" xfId="27" applyNumberFormat="1" applyFont="1" applyFill="1" applyBorder="1" applyAlignment="1">
      <alignment horizontal="center" vertical="center" wrapText="1"/>
    </xf>
    <xf numFmtId="3" fontId="32" fillId="0" borderId="0" xfId="15" applyNumberFormat="1" applyFont="1" applyAlignment="1">
      <alignment horizontal="left" vertical="center"/>
    </xf>
    <xf numFmtId="0" fontId="32" fillId="0" borderId="0" xfId="15" applyFont="1" applyAlignment="1">
      <alignment horizontal="left" vertical="center" wrapText="1"/>
    </xf>
    <xf numFmtId="170" fontId="32" fillId="0" borderId="108" xfId="19" applyNumberFormat="1" applyFont="1" applyFill="1" applyBorder="1" applyAlignment="1">
      <alignment horizontal="center" vertical="center" wrapText="1"/>
    </xf>
    <xf numFmtId="2" fontId="32" fillId="0" borderId="108" xfId="27" applyNumberFormat="1" applyFont="1" applyFill="1" applyBorder="1" applyAlignment="1">
      <alignment horizontal="center" vertical="center" wrapText="1"/>
    </xf>
    <xf numFmtId="4" fontId="32" fillId="0" borderId="108" xfId="18" applyNumberFormat="1" applyFont="1" applyBorder="1" applyAlignment="1">
      <alignment horizontal="center" vertical="center" wrapText="1"/>
    </xf>
    <xf numFmtId="0" fontId="33" fillId="0" borderId="105" xfId="18" applyFont="1" applyBorder="1" applyAlignment="1">
      <alignment horizontal="center" vertical="center" wrapText="1"/>
    </xf>
    <xf numFmtId="0" fontId="33" fillId="0" borderId="106" xfId="18" applyFont="1" applyBorder="1" applyAlignment="1">
      <alignment horizontal="center" vertical="center" wrapText="1"/>
    </xf>
    <xf numFmtId="0" fontId="33" fillId="0" borderId="107" xfId="18" applyFont="1" applyBorder="1" applyAlignment="1">
      <alignment horizontal="center" vertical="center" wrapText="1"/>
    </xf>
    <xf numFmtId="0" fontId="33" fillId="0" borderId="0" xfId="16" applyFont="1" applyAlignment="1">
      <alignment horizontal="left" vertical="center"/>
    </xf>
    <xf numFmtId="0" fontId="33" fillId="0" borderId="104" xfId="16" applyFont="1" applyBorder="1" applyAlignment="1">
      <alignment horizontal="left" vertical="center"/>
    </xf>
    <xf numFmtId="2" fontId="32" fillId="0" borderId="103" xfId="21" applyNumberFormat="1" applyFont="1" applyFill="1" applyBorder="1" applyAlignment="1">
      <alignment horizontal="center" vertical="center" wrapText="1"/>
    </xf>
    <xf numFmtId="4" fontId="21" fillId="0" borderId="108" xfId="70" applyNumberFormat="1" applyFont="1" applyBorder="1" applyAlignment="1">
      <alignment horizontal="center" vertical="center" wrapText="1"/>
    </xf>
    <xf numFmtId="4" fontId="21" fillId="0" borderId="1" xfId="70" applyNumberFormat="1" applyFont="1" applyBorder="1" applyAlignment="1">
      <alignment horizontal="center" vertical="center" wrapText="1"/>
    </xf>
    <xf numFmtId="4" fontId="21" fillId="0" borderId="109" xfId="70" applyNumberFormat="1" applyFont="1" applyBorder="1" applyAlignment="1">
      <alignment horizontal="center" vertical="center" wrapText="1"/>
    </xf>
    <xf numFmtId="4" fontId="21" fillId="0" borderId="108" xfId="22" applyNumberFormat="1" applyFont="1" applyFill="1" applyBorder="1" applyAlignment="1">
      <alignment horizontal="center" vertical="center" wrapText="1"/>
    </xf>
    <xf numFmtId="4" fontId="21" fillId="0" borderId="1" xfId="22" applyNumberFormat="1" applyFont="1" applyFill="1" applyBorder="1" applyAlignment="1">
      <alignment horizontal="center" vertical="center" wrapText="1"/>
    </xf>
    <xf numFmtId="4" fontId="21" fillId="0" borderId="109" xfId="22" applyNumberFormat="1" applyFont="1" applyFill="1" applyBorder="1" applyAlignment="1">
      <alignment horizontal="center" vertical="center" wrapText="1"/>
    </xf>
    <xf numFmtId="2" fontId="32" fillId="0" borderId="108" xfId="21" applyNumberFormat="1" applyFont="1" applyFill="1" applyBorder="1" applyAlignment="1">
      <alignment horizontal="center" vertical="center" wrapText="1"/>
    </xf>
    <xf numFmtId="2" fontId="32" fillId="0" borderId="1" xfId="21" applyNumberFormat="1" applyFont="1" applyFill="1" applyBorder="1" applyAlignment="1">
      <alignment horizontal="center" vertical="center" wrapText="1"/>
    </xf>
    <xf numFmtId="4" fontId="32" fillId="0" borderId="108" xfId="21" applyNumberFormat="1" applyFont="1" applyFill="1" applyBorder="1" applyAlignment="1">
      <alignment horizontal="center" vertical="center" wrapText="1"/>
    </xf>
    <xf numFmtId="4" fontId="32" fillId="0" borderId="1" xfId="21" applyNumberFormat="1" applyFont="1" applyFill="1" applyBorder="1" applyAlignment="1">
      <alignment horizontal="center" vertical="center" wrapText="1"/>
    </xf>
    <xf numFmtId="4" fontId="32" fillId="0" borderId="109" xfId="21" applyNumberFormat="1" applyFont="1" applyFill="1" applyBorder="1" applyAlignment="1">
      <alignment horizontal="center" vertical="center" wrapText="1"/>
    </xf>
    <xf numFmtId="0" fontId="27" fillId="0" borderId="0" xfId="16" applyFont="1" applyAlignment="1">
      <alignment horizontal="left" vertical="center"/>
    </xf>
    <xf numFmtId="0" fontId="27" fillId="0" borderId="104" xfId="16" applyFont="1" applyBorder="1" applyAlignment="1">
      <alignment horizontal="left" vertical="center"/>
    </xf>
    <xf numFmtId="0" fontId="33" fillId="0" borderId="112" xfId="18" applyFont="1" applyBorder="1" applyAlignment="1">
      <alignment horizontal="center" vertical="center" wrapText="1"/>
    </xf>
    <xf numFmtId="0" fontId="33" fillId="0" borderId="114" xfId="18" applyFont="1" applyBorder="1" applyAlignment="1">
      <alignment horizontal="center" vertical="center" wrapText="1"/>
    </xf>
    <xf numFmtId="4" fontId="32" fillId="0" borderId="108" xfId="15" applyNumberFormat="1" applyFont="1" applyBorder="1" applyAlignment="1">
      <alignment horizontal="center" vertical="center" wrapText="1"/>
    </xf>
    <xf numFmtId="4" fontId="32" fillId="0" borderId="1" xfId="15" applyNumberFormat="1" applyFont="1" applyBorder="1" applyAlignment="1">
      <alignment horizontal="center" vertical="center" wrapText="1"/>
    </xf>
    <xf numFmtId="4" fontId="32" fillId="0" borderId="109" xfId="15" applyNumberFormat="1" applyFont="1" applyBorder="1" applyAlignment="1">
      <alignment horizontal="center" vertical="center" wrapText="1"/>
    </xf>
    <xf numFmtId="0" fontId="33" fillId="0" borderId="105" xfId="15" applyFont="1" applyBorder="1" applyAlignment="1">
      <alignment horizontal="center" vertical="center" wrapText="1"/>
    </xf>
    <xf numFmtId="0" fontId="33" fillId="0" borderId="106" xfId="15" applyFont="1" applyBorder="1" applyAlignment="1">
      <alignment horizontal="center" vertical="center" wrapText="1"/>
    </xf>
    <xf numFmtId="0" fontId="33" fillId="0" borderId="107" xfId="15" applyFont="1" applyBorder="1" applyAlignment="1">
      <alignment horizontal="center" vertical="center" wrapText="1"/>
    </xf>
    <xf numFmtId="2" fontId="32" fillId="0" borderId="109" xfId="21" applyNumberFormat="1" applyFont="1" applyFill="1" applyBorder="1" applyAlignment="1">
      <alignment horizontal="center" vertical="center" wrapText="1"/>
    </xf>
    <xf numFmtId="0" fontId="32" fillId="0" borderId="108" xfId="15" applyFont="1" applyBorder="1" applyAlignment="1">
      <alignment horizontal="center" vertical="center" wrapText="1"/>
    </xf>
    <xf numFmtId="0" fontId="32" fillId="0" borderId="1" xfId="15" applyFont="1" applyBorder="1" applyAlignment="1">
      <alignment horizontal="center" vertical="center" wrapText="1"/>
    </xf>
    <xf numFmtId="0" fontId="32" fillId="0" borderId="109" xfId="15" applyFont="1" applyBorder="1" applyAlignment="1">
      <alignment horizontal="center" vertical="center" wrapText="1"/>
    </xf>
    <xf numFmtId="0" fontId="32" fillId="0" borderId="0" xfId="3" applyFont="1" applyAlignment="1">
      <alignment horizontal="center" vertical="center" wrapText="1"/>
    </xf>
    <xf numFmtId="0" fontId="32" fillId="0" borderId="76" xfId="3" applyFont="1" applyBorder="1" applyAlignment="1">
      <alignment horizontal="left" vertical="top" wrapText="1"/>
    </xf>
    <xf numFmtId="0" fontId="32" fillId="0" borderId="77" xfId="3" applyFont="1" applyBorder="1" applyAlignment="1">
      <alignment horizontal="left" vertical="top" wrapText="1"/>
    </xf>
    <xf numFmtId="3" fontId="33" fillId="0" borderId="39" xfId="3" applyNumberFormat="1" applyFont="1" applyBorder="1" applyAlignment="1">
      <alignment horizontal="center" vertical="center"/>
    </xf>
    <xf numFmtId="3" fontId="33" fillId="0" borderId="40" xfId="3" applyNumberFormat="1" applyFont="1" applyBorder="1" applyAlignment="1">
      <alignment horizontal="center" vertical="center"/>
    </xf>
    <xf numFmtId="3" fontId="33" fillId="0" borderId="46" xfId="3" applyNumberFormat="1" applyFont="1" applyBorder="1" applyAlignment="1">
      <alignment horizontal="center" vertical="center"/>
    </xf>
    <xf numFmtId="3" fontId="33" fillId="0" borderId="43" xfId="3" applyNumberFormat="1" applyFont="1" applyBorder="1" applyAlignment="1">
      <alignment horizontal="center" vertical="center"/>
    </xf>
    <xf numFmtId="165" fontId="33" fillId="0" borderId="21" xfId="3" applyNumberFormat="1" applyFont="1" applyBorder="1" applyAlignment="1">
      <alignment horizontal="center" vertical="center"/>
    </xf>
    <xf numFmtId="165" fontId="33" fillId="0" borderId="22" xfId="3" applyNumberFormat="1" applyFont="1" applyBorder="1" applyAlignment="1">
      <alignment horizontal="center" vertical="center"/>
    </xf>
    <xf numFmtId="0" fontId="32" fillId="0" borderId="0" xfId="3" applyFont="1" applyAlignment="1">
      <alignment horizontal="left" vertical="top" wrapText="1"/>
    </xf>
    <xf numFmtId="0" fontId="32" fillId="0" borderId="75" xfId="3" applyFont="1" applyBorder="1" applyAlignment="1">
      <alignment horizontal="left" vertical="top" wrapText="1"/>
    </xf>
    <xf numFmtId="3" fontId="33" fillId="0" borderId="99" xfId="3" applyNumberFormat="1" applyFont="1" applyBorder="1" applyAlignment="1">
      <alignment horizontal="center" vertical="center"/>
    </xf>
    <xf numFmtId="3" fontId="33" fillId="0" borderId="100" xfId="3" applyNumberFormat="1" applyFont="1" applyBorder="1" applyAlignment="1">
      <alignment horizontal="center" vertical="center"/>
    </xf>
    <xf numFmtId="3" fontId="33" fillId="0" borderId="101" xfId="3" applyNumberFormat="1" applyFont="1" applyBorder="1" applyAlignment="1">
      <alignment horizontal="center" vertical="center"/>
    </xf>
    <xf numFmtId="3" fontId="33" fillId="0" borderId="102" xfId="3" applyNumberFormat="1" applyFont="1" applyBorder="1" applyAlignment="1">
      <alignment horizontal="center" vertical="center"/>
    </xf>
    <xf numFmtId="0" fontId="32" fillId="0" borderId="17" xfId="3" applyFont="1" applyBorder="1" applyAlignment="1">
      <alignment horizontal="center" vertical="top"/>
    </xf>
    <xf numFmtId="0" fontId="32" fillId="0" borderId="20" xfId="3" applyFont="1" applyBorder="1" applyAlignment="1">
      <alignment horizontal="center" vertical="top"/>
    </xf>
    <xf numFmtId="165" fontId="33" fillId="0" borderId="71" xfId="3" applyNumberFormat="1" applyFont="1" applyBorder="1" applyAlignment="1">
      <alignment horizontal="center" vertical="center" wrapText="1"/>
    </xf>
    <xf numFmtId="165" fontId="33" fillId="0" borderId="86" xfId="3" applyNumberFormat="1" applyFont="1" applyBorder="1" applyAlignment="1">
      <alignment horizontal="center" vertical="center" wrapText="1"/>
    </xf>
    <xf numFmtId="165" fontId="33" fillId="0" borderId="58" xfId="3" applyNumberFormat="1" applyFont="1" applyBorder="1" applyAlignment="1">
      <alignment horizontal="center" vertical="center"/>
    </xf>
    <xf numFmtId="165" fontId="33" fillId="0" borderId="78" xfId="3" applyNumberFormat="1" applyFont="1" applyBorder="1" applyAlignment="1">
      <alignment horizontal="center" vertical="center"/>
    </xf>
    <xf numFmtId="165" fontId="33" fillId="0" borderId="84" xfId="3" applyNumberFormat="1" applyFont="1" applyBorder="1" applyAlignment="1">
      <alignment horizontal="center" vertical="center"/>
    </xf>
    <xf numFmtId="165" fontId="33" fillId="0" borderId="85" xfId="3" applyNumberFormat="1" applyFont="1" applyBorder="1" applyAlignment="1">
      <alignment horizontal="center" vertical="center"/>
    </xf>
    <xf numFmtId="165" fontId="33" fillId="0" borderId="71" xfId="3" applyNumberFormat="1" applyFont="1" applyBorder="1" applyAlignment="1">
      <alignment horizontal="center" vertical="center"/>
    </xf>
    <xf numFmtId="165" fontId="33" fillId="0" borderId="86" xfId="3" applyNumberFormat="1" applyFont="1" applyBorder="1" applyAlignment="1">
      <alignment horizontal="center" vertical="center"/>
    </xf>
    <xf numFmtId="165" fontId="33" fillId="0" borderId="82" xfId="3" applyNumberFormat="1" applyFont="1" applyBorder="1" applyAlignment="1">
      <alignment horizontal="center" vertical="center" wrapText="1"/>
    </xf>
    <xf numFmtId="165" fontId="33" fillId="0" borderId="83" xfId="3" applyNumberFormat="1" applyFont="1" applyBorder="1" applyAlignment="1">
      <alignment horizontal="center" vertical="center" wrapText="1"/>
    </xf>
    <xf numFmtId="0" fontId="33" fillId="0" borderId="76" xfId="3" applyFont="1" applyBorder="1" applyAlignment="1">
      <alignment horizontal="center" vertical="center"/>
    </xf>
    <xf numFmtId="0" fontId="32" fillId="0" borderId="111" xfId="29" applyFont="1" applyBorder="1" applyAlignment="1">
      <alignment horizontal="left" vertical="top" wrapText="1"/>
    </xf>
    <xf numFmtId="0" fontId="33" fillId="0" borderId="0" xfId="60" applyFont="1" applyAlignment="1">
      <alignment horizontal="left" vertical="center"/>
    </xf>
    <xf numFmtId="0" fontId="33" fillId="0" borderId="104" xfId="60" applyFont="1" applyBorder="1" applyAlignment="1">
      <alignment horizontal="left" vertical="center"/>
    </xf>
    <xf numFmtId="3" fontId="36" fillId="0" borderId="0" xfId="29" applyNumberFormat="1" applyFont="1" applyAlignment="1">
      <alignment horizontal="center" vertical="center" wrapText="1"/>
    </xf>
    <xf numFmtId="3" fontId="36" fillId="0" borderId="0" xfId="29" applyNumberFormat="1" applyFont="1" applyAlignment="1">
      <alignment horizontal="center" vertical="center"/>
    </xf>
    <xf numFmtId="0" fontId="36" fillId="0" borderId="0" xfId="29" applyFont="1" applyAlignment="1">
      <alignment horizontal="center" vertical="center" wrapText="1"/>
    </xf>
    <xf numFmtId="3" fontId="32" fillId="0" borderId="108" xfId="29" applyNumberFormat="1" applyFont="1" applyBorder="1" applyAlignment="1">
      <alignment horizontal="center" vertical="center"/>
    </xf>
    <xf numFmtId="3" fontId="32" fillId="0" borderId="109" xfId="29" applyNumberFormat="1" applyFont="1" applyBorder="1" applyAlignment="1">
      <alignment horizontal="center" vertical="center"/>
    </xf>
    <xf numFmtId="0" fontId="32" fillId="0" borderId="108" xfId="29" applyFont="1" applyBorder="1" applyAlignment="1">
      <alignment horizontal="center" vertical="center"/>
    </xf>
    <xf numFmtId="0" fontId="32" fillId="0" borderId="109" xfId="29" applyFont="1" applyBorder="1" applyAlignment="1">
      <alignment horizontal="center" vertical="center"/>
    </xf>
    <xf numFmtId="0" fontId="33" fillId="0" borderId="108" xfId="30" applyFont="1" applyBorder="1" applyAlignment="1">
      <alignment horizontal="left" vertical="center" wrapText="1"/>
    </xf>
    <xf numFmtId="0" fontId="33" fillId="0" borderId="109" xfId="30" applyFont="1" applyBorder="1" applyAlignment="1">
      <alignment horizontal="left" vertical="center" wrapText="1"/>
    </xf>
    <xf numFmtId="0" fontId="32" fillId="0" borderId="103" xfId="29" applyFont="1" applyBorder="1" applyAlignment="1">
      <alignment horizontal="center" vertical="center" wrapText="1"/>
    </xf>
    <xf numFmtId="0" fontId="32" fillId="0" borderId="108" xfId="29" applyFont="1" applyBorder="1" applyAlignment="1">
      <alignment horizontal="center" vertical="center" wrapText="1"/>
    </xf>
    <xf numFmtId="0" fontId="32" fillId="0" borderId="109" xfId="29" applyFont="1" applyBorder="1" applyAlignment="1">
      <alignment horizontal="center" vertical="center" wrapText="1"/>
    </xf>
    <xf numFmtId="0" fontId="33" fillId="0" borderId="103" xfId="29" applyFont="1" applyBorder="1" applyAlignment="1">
      <alignment horizontal="left" vertical="center" wrapText="1"/>
    </xf>
    <xf numFmtId="0" fontId="33" fillId="0" borderId="108" xfId="29" applyFont="1" applyBorder="1" applyAlignment="1">
      <alignment horizontal="left" vertical="center" wrapText="1"/>
    </xf>
    <xf numFmtId="0" fontId="33" fillId="0" borderId="109" xfId="29" applyFont="1" applyBorder="1" applyAlignment="1">
      <alignment horizontal="left" vertical="center" wrapText="1"/>
    </xf>
    <xf numFmtId="0" fontId="33" fillId="0" borderId="108" xfId="29" applyFont="1" applyBorder="1" applyAlignment="1">
      <alignment horizontal="center" vertical="center"/>
    </xf>
    <xf numFmtId="0" fontId="33" fillId="0" borderId="109" xfId="29" applyFont="1" applyBorder="1" applyAlignment="1">
      <alignment horizontal="center" vertical="center"/>
    </xf>
    <xf numFmtId="0" fontId="33" fillId="0" borderId="108" xfId="29" applyFont="1" applyBorder="1" applyAlignment="1">
      <alignment horizontal="center" vertical="center" wrapText="1"/>
    </xf>
    <xf numFmtId="0" fontId="33" fillId="0" borderId="109" xfId="29" applyFont="1" applyBorder="1" applyAlignment="1">
      <alignment horizontal="center" vertical="center" wrapText="1"/>
    </xf>
    <xf numFmtId="3" fontId="33" fillId="0" borderId="108" xfId="29" applyNumberFormat="1" applyFont="1" applyBorder="1" applyAlignment="1">
      <alignment horizontal="center" vertical="center" wrapText="1"/>
    </xf>
    <xf numFmtId="3" fontId="33" fillId="0" borderId="109" xfId="29" applyNumberFormat="1" applyFont="1" applyBorder="1" applyAlignment="1">
      <alignment horizontal="center" vertical="center" wrapText="1"/>
    </xf>
    <xf numFmtId="0" fontId="33" fillId="0" borderId="103" xfId="29" applyFont="1" applyBorder="1" applyAlignment="1">
      <alignment horizontal="center" vertical="center"/>
    </xf>
    <xf numFmtId="3" fontId="33" fillId="0" borderId="103" xfId="29" applyNumberFormat="1" applyFont="1" applyBorder="1" applyAlignment="1">
      <alignment horizontal="center" vertical="center" wrapText="1"/>
    </xf>
  </cellXfs>
  <cellStyles count="83">
    <cellStyle name="Comma [0] 2" xfId="19" xr:uid="{6C72D4A3-AA9F-4286-BB19-5B931AB93D5D}"/>
    <cellStyle name="Comma [0] 2 2" xfId="25" xr:uid="{7C395680-45D8-4E9F-88C2-70D44D43049A}"/>
    <cellStyle name="Comma [0] 2 2 2" xfId="75" xr:uid="{58B4D1D1-4169-4377-B324-B0FFC44D0468}"/>
    <cellStyle name="Comma [0] 2 2 3" xfId="64" xr:uid="{E6A85B34-4068-4CFD-B91D-673ECE89825E}"/>
    <cellStyle name="Comma [0] 2 3" xfId="71" xr:uid="{302BC72F-40FE-46A6-B905-7E9B8F690F12}"/>
    <cellStyle name="Comma [0] 3" xfId="76" xr:uid="{E8297432-0920-42AF-990A-A7B6EBCFE21F}"/>
    <cellStyle name="Comma [0] 4" xfId="67" xr:uid="{D27D37A2-378D-433A-BE76-1800830B5A72}"/>
    <cellStyle name="Comma 10" xfId="38" xr:uid="{515754FA-1424-46C5-931F-8AC3C2869EF5}"/>
    <cellStyle name="Comma 11" xfId="39" xr:uid="{EE10A4B6-4573-4ACE-9B12-47376471FCB0}"/>
    <cellStyle name="Comma 13" xfId="17" xr:uid="{E5262E8D-D49D-4798-8D6C-26B5B2128AA5}"/>
    <cellStyle name="Comma 13 2" xfId="40" xr:uid="{F7FE7C4E-FB08-4788-B886-252534DA1420}"/>
    <cellStyle name="Comma 13 4" xfId="34" xr:uid="{90A61D40-2955-4C57-A9A2-051848F2AA7B}"/>
    <cellStyle name="Comma 13 4 2" xfId="36" xr:uid="{35E900F6-88AA-4307-9058-569584CD3D7E}"/>
    <cellStyle name="Comma 13 4 3" xfId="82" xr:uid="{733C6DE1-C37C-4B12-BCDA-0D731DD343B0}"/>
    <cellStyle name="Comma 2" xfId="1" xr:uid="{00000000-0005-0000-0000-000000000000}"/>
    <cellStyle name="Comma 2 2" xfId="41" xr:uid="{76A6E9D3-2065-4CCF-8075-249D058F9AF4}"/>
    <cellStyle name="Comma 2 3" xfId="21" xr:uid="{C45FFD38-53E8-4422-9C8F-170BB33F4F47}"/>
    <cellStyle name="Comma 2 3 2" xfId="22" xr:uid="{7FB9BF4A-A101-4E3F-8A47-D3B6DFA2147B}"/>
    <cellStyle name="Comma 2 3 2 2" xfId="26" xr:uid="{5B52E93D-7497-435A-B0AA-CCF48B28BEA2}"/>
    <cellStyle name="Comma 2 3 2 2 2" xfId="68" xr:uid="{40C5E0DF-CBDC-47E0-96E3-4E841D060F4A}"/>
    <cellStyle name="Comma 2 3 2 3" xfId="24" xr:uid="{EABACB2A-51CF-42D0-ACD2-5BF177CB8E4E}"/>
    <cellStyle name="Comma 2 3 2 3 2" xfId="74" xr:uid="{6A15628D-8E47-4DEE-8584-72773A23C081}"/>
    <cellStyle name="Comma 2 3 2 3 3" xfId="65" xr:uid="{A54F3121-EAE3-432A-9BED-A0221A832DD8}"/>
    <cellStyle name="Comma 25" xfId="66" xr:uid="{7ED0426C-05F6-46BE-94C7-C59807BB6664}"/>
    <cellStyle name="Comma 3" xfId="2" xr:uid="{00000000-0005-0000-0000-000001000000}"/>
    <cellStyle name="Comma 3 2" xfId="42" xr:uid="{B338DD2C-574E-49A3-9A20-77AEAF903CC0}"/>
    <cellStyle name="Comma 4" xfId="10" xr:uid="{00000000-0005-0000-0000-000002000000}"/>
    <cellStyle name="Comma 4 2" xfId="20" xr:uid="{8C5D5BF7-55CB-4A49-B649-F3E0A963B30E}"/>
    <cellStyle name="Comma 4 2 2" xfId="27" xr:uid="{C0EC1247-4AD3-4A5C-A368-274FE0836823}"/>
    <cellStyle name="Comma 4 2 2 2" xfId="23" xr:uid="{6B9575C5-0CC1-4899-875F-DAEA3EE3A287}"/>
    <cellStyle name="Comma 4 2 2 2 2" xfId="69" xr:uid="{AE228FB1-1689-4B09-B52D-E410D39BDEA9}"/>
    <cellStyle name="Comma 4 2 2 3" xfId="72" xr:uid="{F021136C-DC0A-47F7-83B7-04EF190C9EDC}"/>
    <cellStyle name="Comma 5" xfId="14" xr:uid="{4289F29D-53BE-47B9-B200-DC05B6EA1FFA}"/>
    <cellStyle name="Comma 5 2" xfId="43" xr:uid="{8290CEBA-F805-4948-978D-2448144B20E0}"/>
    <cellStyle name="Comma 5 3" xfId="63" xr:uid="{1EA9211A-FE77-4916-AE2C-2236875042E4}"/>
    <cellStyle name="Comma 6" xfId="37" xr:uid="{B4BCFFB5-5B8C-45C0-B40A-387F2F96F4DA}"/>
    <cellStyle name="Comma 6 4 2" xfId="44" xr:uid="{971EEA19-BCC8-43D0-BE79-B401CACA0788}"/>
    <cellStyle name="Comma 6 5" xfId="45" xr:uid="{51168FC3-F2C0-4964-9E39-100AE765208C}"/>
    <cellStyle name="Comma 7" xfId="78" xr:uid="{4DA9A13C-CA5C-40BA-BDCC-435C82BBA288}"/>
    <cellStyle name="Comma 8" xfId="80" xr:uid="{3F381CB6-951B-4192-B631-0AE32041E77B}"/>
    <cellStyle name="Comma 9" xfId="79" xr:uid="{E73D1F0B-AF14-4B4F-9C73-C7B0AD6D89CB}"/>
    <cellStyle name="Normal" xfId="0" builtinId="0"/>
    <cellStyle name="Normal 10 2" xfId="15" xr:uid="{4D11F39F-B467-4C97-9DCE-525C6246533A}"/>
    <cellStyle name="Normal 10 2 2" xfId="28" xr:uid="{D60DF56F-F78E-457E-8307-8688EAD77A30}"/>
    <cellStyle name="Normal 10 2 2 2" xfId="70" xr:uid="{1099AECA-55FD-46F9-9451-C85B23A9DCE4}"/>
    <cellStyle name="Normal 10 2 3" xfId="73" xr:uid="{51979474-17D0-4880-9DEA-4E859F002FE7}"/>
    <cellStyle name="Normal 11" xfId="29" xr:uid="{CE771F0A-9C7C-4C97-BDB9-8C0182E62CE1}"/>
    <cellStyle name="Normal 11 2" xfId="47" xr:uid="{A4DE66FD-CD32-43F0-9AD2-D9387E57926D}"/>
    <cellStyle name="Normal 11 3" xfId="60" xr:uid="{01F068A8-07A9-4FB1-91B8-02C8DFBA11C5}"/>
    <cellStyle name="Normal 11 4" xfId="46" xr:uid="{041ABFA8-9B60-4650-A4A1-FC2D32ACF9F9}"/>
    <cellStyle name="Normal 19" xfId="16" xr:uid="{EA854137-50FB-4946-ACCB-B27A2528E4E0}"/>
    <cellStyle name="Normal 19 2" xfId="77" xr:uid="{45EED630-F1E2-46AC-85B5-4F4D1E7CA346}"/>
    <cellStyle name="Normal 19 3" xfId="48" xr:uid="{999CAB1C-102A-4C11-86AD-6AECDEB7C0C8}"/>
    <cellStyle name="Normal 19 4" xfId="33" xr:uid="{C839FC66-0CE4-4D14-8777-5EF98AEDA947}"/>
    <cellStyle name="Normal 19 4 2" xfId="35" xr:uid="{169516A8-B227-4CC1-AB24-12A12B8ABBBA}"/>
    <cellStyle name="Normal 19 4 3" xfId="81" xr:uid="{10C30619-7CCC-4976-A143-0A6A90736C99}"/>
    <cellStyle name="Normal 2" xfId="3" xr:uid="{00000000-0005-0000-0000-000005000000}"/>
    <cellStyle name="Normal 2 2" xfId="6" xr:uid="{00000000-0005-0000-0000-000006000000}"/>
    <cellStyle name="Normal 2 2 2" xfId="30" xr:uid="{D9B877B4-175C-46C6-9686-52CA91120F0D}"/>
    <cellStyle name="Normal 2 2 2 2" xfId="50" xr:uid="{F4C83D24-1FE4-4200-9028-8D731CE1A03A}"/>
    <cellStyle name="Normal 2 2 3" xfId="61" xr:uid="{C0309658-0296-4929-8365-34A90D93DD1D}"/>
    <cellStyle name="Normal 2 2 4" xfId="49" xr:uid="{F0EC66DF-C958-4BD2-A85B-0EA9C62F8381}"/>
    <cellStyle name="Normal 2 3" xfId="8" xr:uid="{00000000-0005-0000-0000-000007000000}"/>
    <cellStyle name="Normal 2 3 2" xfId="51" xr:uid="{87F38BEB-530A-44E2-A22E-96020B452D78}"/>
    <cellStyle name="Normal 2 4" xfId="12" xr:uid="{42C9D010-63B6-44B6-AB5F-E6A74E856137}"/>
    <cellStyle name="Normal 2 8" xfId="52" xr:uid="{881EC537-6ABF-4DCC-8D60-DE90E369C9A8}"/>
    <cellStyle name="Normal 2 8 2" xfId="53" xr:uid="{22B89C38-58BA-44FC-8E76-3FCB1C57440A}"/>
    <cellStyle name="Normal 3" xfId="4" xr:uid="{00000000-0005-0000-0000-000008000000}"/>
    <cellStyle name="Normal 3 2" xfId="54" xr:uid="{1CC6D201-661E-4D16-8377-F29C6671E4A6}"/>
    <cellStyle name="Normal 3 3_BOQ" xfId="55" xr:uid="{6F986AC4-A73B-473D-A4E9-46CD4D4A56D6}"/>
    <cellStyle name="Normal 4" xfId="7" xr:uid="{00000000-0005-0000-0000-000009000000}"/>
    <cellStyle name="Normal 4 2" xfId="56" xr:uid="{23C96885-6B6B-458C-A1BE-8FDC3AD2AE6D}"/>
    <cellStyle name="Normal 5" xfId="9" xr:uid="{00000000-0005-0000-0000-00000A000000}"/>
    <cellStyle name="Normal 5 10 5" xfId="58" xr:uid="{ACD63159-CFC4-4D17-A601-E6B5AFA1DA27}"/>
    <cellStyle name="Normal 5 2" xfId="59" xr:uid="{27AB1678-87A3-4E46-BF06-23E4335E5FA7}"/>
    <cellStyle name="Normal 5 3" xfId="57" xr:uid="{C62258DB-DFCE-48B1-A359-F1469D9C0926}"/>
    <cellStyle name="Normal 6" xfId="11" xr:uid="{00000000-0005-0000-0000-00000B000000}"/>
    <cellStyle name="Normal 6 2" xfId="62" xr:uid="{34CA88D1-E368-4B2E-98CB-75F3A382B1E0}"/>
    <cellStyle name="Normal 7" xfId="18" xr:uid="{8A35AF43-7CB3-4E42-ABFE-F78CDA99130E}"/>
    <cellStyle name="Normal 8" xfId="32" xr:uid="{761F86AB-B728-48AF-BFA0-F5FC474B19AF}"/>
    <cellStyle name="Normal_Book1" xfId="13" xr:uid="{39229ABA-F9F0-4E3A-9D17-037D9EC02FBF}"/>
    <cellStyle name="Percent 2" xfId="5" xr:uid="{00000000-0005-0000-0000-00000D000000}"/>
    <cellStyle name="Percent 2 2" xfId="31" xr:uid="{937B7D80-ABBF-468C-84BB-B26EA106AA4E}"/>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29634</xdr:colOff>
      <xdr:row>17</xdr:row>
      <xdr:rowOff>8254</xdr:rowOff>
    </xdr:from>
    <xdr:to>
      <xdr:col>3</xdr:col>
      <xdr:colOff>439523</xdr:colOff>
      <xdr:row>20</xdr:row>
      <xdr:rowOff>24765</xdr:rowOff>
    </xdr:to>
    <xdr:pic>
      <xdr:nvPicPr>
        <xdr:cNvPr id="2" name="Picture 3">
          <a:extLst>
            <a:ext uri="{FF2B5EF4-FFF2-40B4-BE49-F238E27FC236}">
              <a16:creationId xmlns:a16="http://schemas.microsoft.com/office/drawing/2014/main" id="{B964B60E-07F9-4EEC-A7F1-901585C4DD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3808" b="23888"/>
        <a:stretch>
          <a:fillRect/>
        </a:stretch>
      </xdr:blipFill>
      <xdr:spPr bwMode="auto">
        <a:xfrm>
          <a:off x="982134" y="5913754"/>
          <a:ext cx="1781489" cy="6546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669572</xdr:colOff>
      <xdr:row>5</xdr:row>
      <xdr:rowOff>28576</xdr:rowOff>
    </xdr:from>
    <xdr:to>
      <xdr:col>7</xdr:col>
      <xdr:colOff>357510</xdr:colOff>
      <xdr:row>12</xdr:row>
      <xdr:rowOff>223226</xdr:rowOff>
    </xdr:to>
    <xdr:pic>
      <xdr:nvPicPr>
        <xdr:cNvPr id="3" name="Picture 2">
          <a:extLst>
            <a:ext uri="{FF2B5EF4-FFF2-40B4-BE49-F238E27FC236}">
              <a16:creationId xmlns:a16="http://schemas.microsoft.com/office/drawing/2014/main" id="{FFAFDBF0-A5BA-4118-B286-8197A2A6C19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9572" y="1704976"/>
          <a:ext cx="4488538" cy="2128225"/>
        </a:xfrm>
        <a:prstGeom prst="rect">
          <a:avLst/>
        </a:prstGeom>
      </xdr:spPr>
    </xdr:pic>
    <xdr:clientData/>
  </xdr:twoCellAnchor>
  <xdr:twoCellAnchor editAs="oneCell">
    <xdr:from>
      <xdr:col>3</xdr:col>
      <xdr:colOff>515058</xdr:colOff>
      <xdr:row>17</xdr:row>
      <xdr:rowOff>21167</xdr:rowOff>
    </xdr:from>
    <xdr:to>
      <xdr:col>4</xdr:col>
      <xdr:colOff>457554</xdr:colOff>
      <xdr:row>20</xdr:row>
      <xdr:rowOff>12047</xdr:rowOff>
    </xdr:to>
    <xdr:pic>
      <xdr:nvPicPr>
        <xdr:cNvPr id="4" name="Picture 3">
          <a:extLst>
            <a:ext uri="{FF2B5EF4-FFF2-40B4-BE49-F238E27FC236}">
              <a16:creationId xmlns:a16="http://schemas.microsoft.com/office/drawing/2014/main" id="{12D2C93B-2CD1-4110-8070-CE8B693D57F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45938" y="5926667"/>
          <a:ext cx="628296" cy="6290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685801</xdr:colOff>
      <xdr:row>0</xdr:row>
      <xdr:rowOff>76200</xdr:rowOff>
    </xdr:from>
    <xdr:to>
      <xdr:col>11</xdr:col>
      <xdr:colOff>1522093</xdr:colOff>
      <xdr:row>3</xdr:row>
      <xdr:rowOff>342900</xdr:rowOff>
    </xdr:to>
    <xdr:pic>
      <xdr:nvPicPr>
        <xdr:cNvPr id="3" name="Picture 1">
          <a:extLst>
            <a:ext uri="{FF2B5EF4-FFF2-40B4-BE49-F238E27FC236}">
              <a16:creationId xmlns:a16="http://schemas.microsoft.com/office/drawing/2014/main" id="{9B8296E1-1BE5-4EC5-AC4E-4721466DDE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8915" y="76200"/>
          <a:ext cx="836292" cy="838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944880</xdr:colOff>
      <xdr:row>0</xdr:row>
      <xdr:rowOff>16828</xdr:rowOff>
    </xdr:from>
    <xdr:to>
      <xdr:col>6</xdr:col>
      <xdr:colOff>225857</xdr:colOff>
      <xdr:row>4</xdr:row>
      <xdr:rowOff>125963</xdr:rowOff>
    </xdr:to>
    <xdr:pic>
      <xdr:nvPicPr>
        <xdr:cNvPr id="2" name="Picture 2">
          <a:extLst>
            <a:ext uri="{FF2B5EF4-FFF2-40B4-BE49-F238E27FC236}">
              <a16:creationId xmlns:a16="http://schemas.microsoft.com/office/drawing/2014/main" id="{499653A8-75D2-48B2-9D29-83DB65D263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8200" y="16828"/>
          <a:ext cx="909752" cy="8711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125506</xdr:colOff>
      <xdr:row>0</xdr:row>
      <xdr:rowOff>47159</xdr:rowOff>
    </xdr:from>
    <xdr:to>
      <xdr:col>5</xdr:col>
      <xdr:colOff>328466</xdr:colOff>
      <xdr:row>4</xdr:row>
      <xdr:rowOff>186704</xdr:rowOff>
    </xdr:to>
    <xdr:pic>
      <xdr:nvPicPr>
        <xdr:cNvPr id="2" name="Picture 1">
          <a:extLst>
            <a:ext uri="{FF2B5EF4-FFF2-40B4-BE49-F238E27FC236}">
              <a16:creationId xmlns:a16="http://schemas.microsoft.com/office/drawing/2014/main" id="{AE502D97-56D1-41FA-90C5-F659B74E97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3546" y="47159"/>
          <a:ext cx="888760" cy="9015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555810</xdr:colOff>
      <xdr:row>0</xdr:row>
      <xdr:rowOff>35859</xdr:rowOff>
    </xdr:from>
    <xdr:to>
      <xdr:col>11</xdr:col>
      <xdr:colOff>1256311</xdr:colOff>
      <xdr:row>3</xdr:row>
      <xdr:rowOff>181586</xdr:rowOff>
    </xdr:to>
    <xdr:pic>
      <xdr:nvPicPr>
        <xdr:cNvPr id="5" name="Picture 1">
          <a:extLst>
            <a:ext uri="{FF2B5EF4-FFF2-40B4-BE49-F238E27FC236}">
              <a16:creationId xmlns:a16="http://schemas.microsoft.com/office/drawing/2014/main" id="{D82E4DCD-6D56-4584-B3CE-A59B4C2426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59434" y="35859"/>
          <a:ext cx="700501" cy="7020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349623</xdr:colOff>
      <xdr:row>0</xdr:row>
      <xdr:rowOff>53788</xdr:rowOff>
    </xdr:from>
    <xdr:to>
      <xdr:col>11</xdr:col>
      <xdr:colOff>1050124</xdr:colOff>
      <xdr:row>3</xdr:row>
      <xdr:rowOff>165897</xdr:rowOff>
    </xdr:to>
    <xdr:pic>
      <xdr:nvPicPr>
        <xdr:cNvPr id="3" name="Picture 1">
          <a:extLst>
            <a:ext uri="{FF2B5EF4-FFF2-40B4-BE49-F238E27FC236}">
              <a16:creationId xmlns:a16="http://schemas.microsoft.com/office/drawing/2014/main" id="{0BE324E0-48B6-42F1-A593-05915DEA0F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96047" y="53788"/>
          <a:ext cx="700501" cy="7020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1413164</xdr:colOff>
      <xdr:row>0</xdr:row>
      <xdr:rowOff>96982</xdr:rowOff>
    </xdr:from>
    <xdr:to>
      <xdr:col>12</xdr:col>
      <xdr:colOff>2321483</xdr:colOff>
      <xdr:row>5</xdr:row>
      <xdr:rowOff>1186</xdr:rowOff>
    </xdr:to>
    <xdr:pic>
      <xdr:nvPicPr>
        <xdr:cNvPr id="4" name="Picture 1">
          <a:extLst>
            <a:ext uri="{FF2B5EF4-FFF2-40B4-BE49-F238E27FC236}">
              <a16:creationId xmlns:a16="http://schemas.microsoft.com/office/drawing/2014/main" id="{0E217540-F388-44F1-A91C-321942A322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38764" y="96982"/>
          <a:ext cx="908319" cy="9103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1182271</xdr:colOff>
      <xdr:row>0</xdr:row>
      <xdr:rowOff>65316</xdr:rowOff>
    </xdr:from>
    <xdr:to>
      <xdr:col>12</xdr:col>
      <xdr:colOff>1975118</xdr:colOff>
      <xdr:row>4</xdr:row>
      <xdr:rowOff>174172</xdr:rowOff>
    </xdr:to>
    <xdr:pic>
      <xdr:nvPicPr>
        <xdr:cNvPr id="4" name="Picture 1">
          <a:extLst>
            <a:ext uri="{FF2B5EF4-FFF2-40B4-BE49-F238E27FC236}">
              <a16:creationId xmlns:a16="http://schemas.microsoft.com/office/drawing/2014/main" id="{088EB913-8104-4529-A018-F21ECA418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51957" y="65316"/>
          <a:ext cx="792847" cy="79465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931998</xdr:colOff>
      <xdr:row>0</xdr:row>
      <xdr:rowOff>54430</xdr:rowOff>
    </xdr:from>
    <xdr:to>
      <xdr:col>12</xdr:col>
      <xdr:colOff>1768290</xdr:colOff>
      <xdr:row>5</xdr:row>
      <xdr:rowOff>44905</xdr:rowOff>
    </xdr:to>
    <xdr:pic>
      <xdr:nvPicPr>
        <xdr:cNvPr id="4" name="Picture 1">
          <a:extLst>
            <a:ext uri="{FF2B5EF4-FFF2-40B4-BE49-F238E27FC236}">
              <a16:creationId xmlns:a16="http://schemas.microsoft.com/office/drawing/2014/main" id="{1D6B9321-4F00-436F-BB58-6E42825460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2598" y="54430"/>
          <a:ext cx="836292" cy="8382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358140</xdr:colOff>
      <xdr:row>0</xdr:row>
      <xdr:rowOff>76200</xdr:rowOff>
    </xdr:from>
    <xdr:to>
      <xdr:col>4</xdr:col>
      <xdr:colOff>1194432</xdr:colOff>
      <xdr:row>2</xdr:row>
      <xdr:rowOff>533400</xdr:rowOff>
    </xdr:to>
    <xdr:pic>
      <xdr:nvPicPr>
        <xdr:cNvPr id="3" name="Picture 1">
          <a:extLst>
            <a:ext uri="{FF2B5EF4-FFF2-40B4-BE49-F238E27FC236}">
              <a16:creationId xmlns:a16="http://schemas.microsoft.com/office/drawing/2014/main" id="{E6C4CCEE-BBA4-4F9A-9A4C-F719C9BCB3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59040" y="76200"/>
          <a:ext cx="836292" cy="83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LAS%20GROUP\ATLAS%20WAREHOUSE(CURENT%20PROJECT)\BILLS\4th%20BI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Farooq%20Shaikh%20-%202014\Tenders\01%20BC%20Karachi%20&amp;%20Lahore\BC%20-%20RFP%20Karachi\00%20Submission\04%20FINAL%20SUBMISSION%20%2021-11-2014\x%20PROJECT%20MANAGERS%20001_BOQ_BC%20%2021-11-20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803BD-6EFC-4AA4-A407-619921AB68F3}">
  <sheetPr>
    <tabColor theme="9"/>
  </sheetPr>
  <dimension ref="A1:G26"/>
  <sheetViews>
    <sheetView workbookViewId="0"/>
  </sheetViews>
  <sheetFormatPr defaultColWidth="9" defaultRowHeight="12.5" x14ac:dyDescent="0.25"/>
  <cols>
    <col min="1" max="1" width="12.5" style="1" customWidth="1"/>
    <col min="2" max="2" width="17.33203125" style="1" customWidth="1"/>
    <col min="3" max="4" width="12.5" style="1" customWidth="1"/>
    <col min="5" max="5" width="10.33203125" style="1" customWidth="1"/>
    <col min="6" max="6" width="14.5" style="1" customWidth="1"/>
    <col min="7" max="7" width="12.5" style="1" customWidth="1"/>
    <col min="8" max="16384" width="9" style="1"/>
  </cols>
  <sheetData>
    <row r="1" spans="1:7" ht="18.75" customHeight="1" x14ac:dyDescent="0.25"/>
    <row r="2" spans="1:7" ht="18.75" customHeight="1" x14ac:dyDescent="0.25"/>
    <row r="3" spans="1:7" ht="32" x14ac:dyDescent="0.25">
      <c r="A3" s="763" t="s">
        <v>196</v>
      </c>
      <c r="B3" s="763"/>
      <c r="C3" s="763"/>
      <c r="D3" s="763"/>
      <c r="E3" s="763"/>
      <c r="F3" s="763"/>
    </row>
    <row r="4" spans="1:7" ht="19.5" x14ac:dyDescent="0.25">
      <c r="A4" s="764" t="s">
        <v>197</v>
      </c>
      <c r="B4" s="764"/>
      <c r="C4" s="764"/>
      <c r="D4" s="764"/>
      <c r="E4" s="764"/>
      <c r="F4" s="764"/>
    </row>
    <row r="5" spans="1:7" ht="18.75" customHeight="1" x14ac:dyDescent="0.25"/>
    <row r="6" spans="1:7" ht="18.75" customHeight="1" x14ac:dyDescent="0.25"/>
    <row r="7" spans="1:7" ht="18.75" customHeight="1" x14ac:dyDescent="0.25"/>
    <row r="8" spans="1:7" ht="32" x14ac:dyDescent="0.25">
      <c r="G8" s="2"/>
    </row>
    <row r="9" spans="1:7" ht="19.5" hidden="1" x14ac:dyDescent="0.25">
      <c r="G9" s="3"/>
    </row>
    <row r="10" spans="1:7" ht="18.75" customHeight="1" x14ac:dyDescent="0.25"/>
    <row r="11" spans="1:7" ht="18.75" customHeight="1" x14ac:dyDescent="0.25"/>
    <row r="12" spans="1:7" ht="45" x14ac:dyDescent="0.9">
      <c r="A12" s="765" t="s">
        <v>198</v>
      </c>
      <c r="B12" s="765"/>
      <c r="C12" s="765"/>
      <c r="D12" s="765"/>
      <c r="E12" s="765"/>
      <c r="F12" s="765"/>
      <c r="G12" s="4"/>
    </row>
    <row r="13" spans="1:7" ht="30" x14ac:dyDescent="0.6">
      <c r="A13" s="766" t="s">
        <v>648</v>
      </c>
      <c r="B13" s="767"/>
      <c r="C13" s="767"/>
      <c r="D13" s="767"/>
      <c r="E13" s="767"/>
      <c r="F13" s="767"/>
    </row>
    <row r="14" spans="1:7" ht="32" x14ac:dyDescent="0.25">
      <c r="A14" s="768" t="s">
        <v>644</v>
      </c>
      <c r="B14" s="768"/>
      <c r="C14" s="768"/>
      <c r="D14" s="768"/>
      <c r="E14" s="768"/>
      <c r="F14" s="768"/>
      <c r="G14" s="5"/>
    </row>
    <row r="15" spans="1:7" x14ac:dyDescent="0.25">
      <c r="C15" s="6"/>
      <c r="D15" s="6"/>
      <c r="E15" s="6"/>
      <c r="F15" s="6"/>
      <c r="G15" s="6"/>
    </row>
    <row r="16" spans="1:7" ht="18.75" customHeight="1" x14ac:dyDescent="0.25"/>
    <row r="17" spans="2:5" ht="14" x14ac:dyDescent="0.25">
      <c r="B17" s="10" t="s">
        <v>199</v>
      </c>
      <c r="D17" s="769" t="s">
        <v>518</v>
      </c>
      <c r="E17" s="769"/>
    </row>
    <row r="19" spans="2:5" ht="18.75" customHeight="1" x14ac:dyDescent="0.25"/>
    <row r="20" spans="2:5" ht="18.75" customHeight="1" x14ac:dyDescent="0.25"/>
    <row r="21" spans="2:5" ht="18.75" customHeight="1" x14ac:dyDescent="0.25"/>
    <row r="22" spans="2:5" ht="18.75" customHeight="1" x14ac:dyDescent="0.25"/>
    <row r="23" spans="2:5" ht="18.75" customHeight="1" x14ac:dyDescent="0.25"/>
    <row r="24" spans="2:5" ht="18.75" customHeight="1" x14ac:dyDescent="0.25"/>
    <row r="25" spans="2:5" ht="18.75" customHeight="1" x14ac:dyDescent="0.25"/>
    <row r="26" spans="2:5" ht="18.75" customHeight="1" x14ac:dyDescent="0.25"/>
  </sheetData>
  <mergeCells count="6">
    <mergeCell ref="D17:E17"/>
    <mergeCell ref="A3:F3"/>
    <mergeCell ref="A4:F4"/>
    <mergeCell ref="A12:F12"/>
    <mergeCell ref="A13:F13"/>
    <mergeCell ref="A14:F14"/>
  </mergeCells>
  <printOptions horizontalCentered="1" verticalCentered="1"/>
  <pageMargins left="1.299212598425197" right="1.3385826771653544" top="0.74803149606299213" bottom="0.74803149606299213" header="0.31496062992125984" footer="0.31496062992125984"/>
  <pageSetup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0A84-EE96-4442-98EF-0615102E6B58}">
  <sheetPr>
    <tabColor theme="3"/>
  </sheetPr>
  <dimension ref="A1:IC159"/>
  <sheetViews>
    <sheetView zoomScale="70" zoomScaleNormal="70" zoomScaleSheetLayoutView="100" workbookViewId="0">
      <pane xSplit="2" ySplit="6" topLeftCell="C7" activePane="bottomRight" state="frozen"/>
      <selection activeCell="J183" sqref="J183"/>
      <selection pane="topRight" activeCell="J183" sqref="J183"/>
      <selection pane="bottomLeft" activeCell="J183" sqref="J183"/>
      <selection pane="bottomRight" activeCell="J187" sqref="J187"/>
    </sheetView>
  </sheetViews>
  <sheetFormatPr defaultRowHeight="14.5" x14ac:dyDescent="0.3"/>
  <cols>
    <col min="1" max="1" width="5.75" style="480" customWidth="1"/>
    <col min="2" max="2" width="76.08203125" style="481" customWidth="1"/>
    <col min="3" max="3" width="5.75" style="480" customWidth="1"/>
    <col min="4" max="4" width="5.5" style="480" customWidth="1"/>
    <col min="5" max="5" width="10.75" style="482" customWidth="1"/>
    <col min="6" max="6" width="11.08203125" style="482" bestFit="1" customWidth="1"/>
    <col min="7" max="8" width="10.75" style="482" customWidth="1"/>
    <col min="9" max="11" width="11.08203125" style="482" bestFit="1" customWidth="1"/>
    <col min="12" max="12" width="20.5" style="482" customWidth="1"/>
    <col min="13" max="13" width="9.33203125" style="488" customWidth="1"/>
    <col min="14" max="14" width="9.08203125" style="488" customWidth="1"/>
    <col min="15" max="15" width="9.33203125" style="488" customWidth="1"/>
    <col min="16" max="16" width="9" style="488" customWidth="1"/>
    <col min="17" max="17" width="8.25" style="488" customWidth="1"/>
    <col min="18" max="18" width="6.58203125" style="488" customWidth="1"/>
    <col min="19" max="20" width="7.25" style="488" customWidth="1"/>
    <col min="21" max="21" width="9.25" style="488" customWidth="1"/>
    <col min="22" max="22" width="8.08203125" style="488" customWidth="1"/>
    <col min="23" max="23" width="9.33203125" style="488" customWidth="1"/>
    <col min="24" max="24" width="8.5" style="488" customWidth="1"/>
    <col min="25" max="25" width="7.75" style="488" customWidth="1"/>
    <col min="26" max="26" width="3.08203125" style="488" customWidth="1"/>
    <col min="27" max="27" width="9.33203125" style="488" customWidth="1"/>
    <col min="28" max="28" width="9.25" style="488" customWidth="1"/>
    <col min="29" max="29" width="9.08203125" style="488" customWidth="1"/>
    <col min="30" max="31" width="7.25" style="488" customWidth="1"/>
    <col min="32" max="32" width="3.08203125" style="488" customWidth="1"/>
    <col min="33" max="33" width="8.08203125" style="488" customWidth="1"/>
    <col min="34" max="35" width="7.25" style="488" customWidth="1"/>
    <col min="36" max="36" width="7.5" style="488" customWidth="1"/>
    <col min="37" max="37" width="8.08203125" style="488" customWidth="1"/>
    <col min="38" max="38" width="7.75" style="488" customWidth="1"/>
    <col min="39" max="41" width="7.25" style="488" customWidth="1"/>
    <col min="42" max="42" width="9" style="488" customWidth="1"/>
    <col min="43" max="43" width="7.25" style="488" bestFit="1" customWidth="1"/>
    <col min="44" max="253" width="8.75" style="488"/>
    <col min="254" max="254" width="5.75" style="488" customWidth="1"/>
    <col min="255" max="255" width="76.08203125" style="488" customWidth="1"/>
    <col min="256" max="256" width="5.75" style="488" customWidth="1"/>
    <col min="257" max="257" width="5.5" style="488" customWidth="1"/>
    <col min="258" max="262" width="10.75" style="488" customWidth="1"/>
    <col min="263" max="263" width="8.75" style="488" customWidth="1"/>
    <col min="264" max="264" width="8" style="488" customWidth="1"/>
    <col min="265" max="265" width="8.25" style="488" customWidth="1"/>
    <col min="266" max="266" width="7.75" style="488" customWidth="1"/>
    <col min="267" max="267" width="8.33203125" style="488" customWidth="1"/>
    <col min="268" max="268" width="9.08203125" style="488" customWidth="1"/>
    <col min="269" max="269" width="9.33203125" style="488" customWidth="1"/>
    <col min="270" max="270" width="9.08203125" style="488" customWidth="1"/>
    <col min="271" max="271" width="9.33203125" style="488" customWidth="1"/>
    <col min="272" max="272" width="9" style="488" customWidth="1"/>
    <col min="273" max="273" width="8.25" style="488" customWidth="1"/>
    <col min="274" max="274" width="6.58203125" style="488" customWidth="1"/>
    <col min="275" max="276" width="7.25" style="488" customWidth="1"/>
    <col min="277" max="277" width="9.25" style="488" customWidth="1"/>
    <col min="278" max="278" width="8.08203125" style="488" customWidth="1"/>
    <col min="279" max="279" width="9.33203125" style="488" customWidth="1"/>
    <col min="280" max="280" width="8.5" style="488" customWidth="1"/>
    <col min="281" max="281" width="7.75" style="488" customWidth="1"/>
    <col min="282" max="282" width="3.08203125" style="488" customWidth="1"/>
    <col min="283" max="283" width="9.33203125" style="488" customWidth="1"/>
    <col min="284" max="284" width="9.25" style="488" customWidth="1"/>
    <col min="285" max="285" width="9.08203125" style="488" customWidth="1"/>
    <col min="286" max="287" width="7.25" style="488" customWidth="1"/>
    <col min="288" max="288" width="3.08203125" style="488" customWidth="1"/>
    <col min="289" max="289" width="8.08203125" style="488" customWidth="1"/>
    <col min="290" max="291" width="7.25" style="488" customWidth="1"/>
    <col min="292" max="292" width="7.5" style="488" customWidth="1"/>
    <col min="293" max="293" width="8.08203125" style="488" customWidth="1"/>
    <col min="294" max="294" width="7.75" style="488" customWidth="1"/>
    <col min="295" max="297" width="7.25" style="488" customWidth="1"/>
    <col min="298" max="298" width="9" style="488" customWidth="1"/>
    <col min="299" max="299" width="7.25" style="488" bestFit="1" customWidth="1"/>
    <col min="300" max="509" width="8.75" style="488"/>
    <col min="510" max="510" width="5.75" style="488" customWidth="1"/>
    <col min="511" max="511" width="76.08203125" style="488" customWidth="1"/>
    <col min="512" max="512" width="5.75" style="488" customWidth="1"/>
    <col min="513" max="513" width="5.5" style="488" customWidth="1"/>
    <col min="514" max="518" width="10.75" style="488" customWidth="1"/>
    <col min="519" max="519" width="8.75" style="488" customWidth="1"/>
    <col min="520" max="520" width="8" style="488" customWidth="1"/>
    <col min="521" max="521" width="8.25" style="488" customWidth="1"/>
    <col min="522" max="522" width="7.75" style="488" customWidth="1"/>
    <col min="523" max="523" width="8.33203125" style="488" customWidth="1"/>
    <col min="524" max="524" width="9.08203125" style="488" customWidth="1"/>
    <col min="525" max="525" width="9.33203125" style="488" customWidth="1"/>
    <col min="526" max="526" width="9.08203125" style="488" customWidth="1"/>
    <col min="527" max="527" width="9.33203125" style="488" customWidth="1"/>
    <col min="528" max="528" width="9" style="488" customWidth="1"/>
    <col min="529" max="529" width="8.25" style="488" customWidth="1"/>
    <col min="530" max="530" width="6.58203125" style="488" customWidth="1"/>
    <col min="531" max="532" width="7.25" style="488" customWidth="1"/>
    <col min="533" max="533" width="9.25" style="488" customWidth="1"/>
    <col min="534" max="534" width="8.08203125" style="488" customWidth="1"/>
    <col min="535" max="535" width="9.33203125" style="488" customWidth="1"/>
    <col min="536" max="536" width="8.5" style="488" customWidth="1"/>
    <col min="537" max="537" width="7.75" style="488" customWidth="1"/>
    <col min="538" max="538" width="3.08203125" style="488" customWidth="1"/>
    <col min="539" max="539" width="9.33203125" style="488" customWidth="1"/>
    <col min="540" max="540" width="9.25" style="488" customWidth="1"/>
    <col min="541" max="541" width="9.08203125" style="488" customWidth="1"/>
    <col min="542" max="543" width="7.25" style="488" customWidth="1"/>
    <col min="544" max="544" width="3.08203125" style="488" customWidth="1"/>
    <col min="545" max="545" width="8.08203125" style="488" customWidth="1"/>
    <col min="546" max="547" width="7.25" style="488" customWidth="1"/>
    <col min="548" max="548" width="7.5" style="488" customWidth="1"/>
    <col min="549" max="549" width="8.08203125" style="488" customWidth="1"/>
    <col min="550" max="550" width="7.75" style="488" customWidth="1"/>
    <col min="551" max="553" width="7.25" style="488" customWidth="1"/>
    <col min="554" max="554" width="9" style="488" customWidth="1"/>
    <col min="555" max="555" width="7.25" style="488" bestFit="1" customWidth="1"/>
    <col min="556" max="765" width="8.75" style="488"/>
    <col min="766" max="766" width="5.75" style="488" customWidth="1"/>
    <col min="767" max="767" width="76.08203125" style="488" customWidth="1"/>
    <col min="768" max="768" width="5.75" style="488" customWidth="1"/>
    <col min="769" max="769" width="5.5" style="488" customWidth="1"/>
    <col min="770" max="774" width="10.75" style="488" customWidth="1"/>
    <col min="775" max="775" width="8.75" style="488" customWidth="1"/>
    <col min="776" max="776" width="8" style="488" customWidth="1"/>
    <col min="777" max="777" width="8.25" style="488" customWidth="1"/>
    <col min="778" max="778" width="7.75" style="488" customWidth="1"/>
    <col min="779" max="779" width="8.33203125" style="488" customWidth="1"/>
    <col min="780" max="780" width="9.08203125" style="488" customWidth="1"/>
    <col min="781" max="781" width="9.33203125" style="488" customWidth="1"/>
    <col min="782" max="782" width="9.08203125" style="488" customWidth="1"/>
    <col min="783" max="783" width="9.33203125" style="488" customWidth="1"/>
    <col min="784" max="784" width="9" style="488" customWidth="1"/>
    <col min="785" max="785" width="8.25" style="488" customWidth="1"/>
    <col min="786" max="786" width="6.58203125" style="488" customWidth="1"/>
    <col min="787" max="788" width="7.25" style="488" customWidth="1"/>
    <col min="789" max="789" width="9.25" style="488" customWidth="1"/>
    <col min="790" max="790" width="8.08203125" style="488" customWidth="1"/>
    <col min="791" max="791" width="9.33203125" style="488" customWidth="1"/>
    <col min="792" max="792" width="8.5" style="488" customWidth="1"/>
    <col min="793" max="793" width="7.75" style="488" customWidth="1"/>
    <col min="794" max="794" width="3.08203125" style="488" customWidth="1"/>
    <col min="795" max="795" width="9.33203125" style="488" customWidth="1"/>
    <col min="796" max="796" width="9.25" style="488" customWidth="1"/>
    <col min="797" max="797" width="9.08203125" style="488" customWidth="1"/>
    <col min="798" max="799" width="7.25" style="488" customWidth="1"/>
    <col min="800" max="800" width="3.08203125" style="488" customWidth="1"/>
    <col min="801" max="801" width="8.08203125" style="488" customWidth="1"/>
    <col min="802" max="803" width="7.25" style="488" customWidth="1"/>
    <col min="804" max="804" width="7.5" style="488" customWidth="1"/>
    <col min="805" max="805" width="8.08203125" style="488" customWidth="1"/>
    <col min="806" max="806" width="7.75" style="488" customWidth="1"/>
    <col min="807" max="809" width="7.25" style="488" customWidth="1"/>
    <col min="810" max="810" width="9" style="488" customWidth="1"/>
    <col min="811" max="811" width="7.25" style="488" bestFit="1" customWidth="1"/>
    <col min="812" max="1021" width="8.75" style="488"/>
    <col min="1022" max="1022" width="5.75" style="488" customWidth="1"/>
    <col min="1023" max="1023" width="76.08203125" style="488" customWidth="1"/>
    <col min="1024" max="1024" width="5.75" style="488" customWidth="1"/>
    <col min="1025" max="1025" width="5.5" style="488" customWidth="1"/>
    <col min="1026" max="1030" width="10.75" style="488" customWidth="1"/>
    <col min="1031" max="1031" width="8.75" style="488" customWidth="1"/>
    <col min="1032" max="1032" width="8" style="488" customWidth="1"/>
    <col min="1033" max="1033" width="8.25" style="488" customWidth="1"/>
    <col min="1034" max="1034" width="7.75" style="488" customWidth="1"/>
    <col min="1035" max="1035" width="8.33203125" style="488" customWidth="1"/>
    <col min="1036" max="1036" width="9.08203125" style="488" customWidth="1"/>
    <col min="1037" max="1037" width="9.33203125" style="488" customWidth="1"/>
    <col min="1038" max="1038" width="9.08203125" style="488" customWidth="1"/>
    <col min="1039" max="1039" width="9.33203125" style="488" customWidth="1"/>
    <col min="1040" max="1040" width="9" style="488" customWidth="1"/>
    <col min="1041" max="1041" width="8.25" style="488" customWidth="1"/>
    <col min="1042" max="1042" width="6.58203125" style="488" customWidth="1"/>
    <col min="1043" max="1044" width="7.25" style="488" customWidth="1"/>
    <col min="1045" max="1045" width="9.25" style="488" customWidth="1"/>
    <col min="1046" max="1046" width="8.08203125" style="488" customWidth="1"/>
    <col min="1047" max="1047" width="9.33203125" style="488" customWidth="1"/>
    <col min="1048" max="1048" width="8.5" style="488" customWidth="1"/>
    <col min="1049" max="1049" width="7.75" style="488" customWidth="1"/>
    <col min="1050" max="1050" width="3.08203125" style="488" customWidth="1"/>
    <col min="1051" max="1051" width="9.33203125" style="488" customWidth="1"/>
    <col min="1052" max="1052" width="9.25" style="488" customWidth="1"/>
    <col min="1053" max="1053" width="9.08203125" style="488" customWidth="1"/>
    <col min="1054" max="1055" width="7.25" style="488" customWidth="1"/>
    <col min="1056" max="1056" width="3.08203125" style="488" customWidth="1"/>
    <col min="1057" max="1057" width="8.08203125" style="488" customWidth="1"/>
    <col min="1058" max="1059" width="7.25" style="488" customWidth="1"/>
    <col min="1060" max="1060" width="7.5" style="488" customWidth="1"/>
    <col min="1061" max="1061" width="8.08203125" style="488" customWidth="1"/>
    <col min="1062" max="1062" width="7.75" style="488" customWidth="1"/>
    <col min="1063" max="1065" width="7.25" style="488" customWidth="1"/>
    <col min="1066" max="1066" width="9" style="488" customWidth="1"/>
    <col min="1067" max="1067" width="7.25" style="488" bestFit="1" customWidth="1"/>
    <col min="1068" max="1277" width="8.75" style="488"/>
    <col min="1278" max="1278" width="5.75" style="488" customWidth="1"/>
    <col min="1279" max="1279" width="76.08203125" style="488" customWidth="1"/>
    <col min="1280" max="1280" width="5.75" style="488" customWidth="1"/>
    <col min="1281" max="1281" width="5.5" style="488" customWidth="1"/>
    <col min="1282" max="1286" width="10.75" style="488" customWidth="1"/>
    <col min="1287" max="1287" width="8.75" style="488" customWidth="1"/>
    <col min="1288" max="1288" width="8" style="488" customWidth="1"/>
    <col min="1289" max="1289" width="8.25" style="488" customWidth="1"/>
    <col min="1290" max="1290" width="7.75" style="488" customWidth="1"/>
    <col min="1291" max="1291" width="8.33203125" style="488" customWidth="1"/>
    <col min="1292" max="1292" width="9.08203125" style="488" customWidth="1"/>
    <col min="1293" max="1293" width="9.33203125" style="488" customWidth="1"/>
    <col min="1294" max="1294" width="9.08203125" style="488" customWidth="1"/>
    <col min="1295" max="1295" width="9.33203125" style="488" customWidth="1"/>
    <col min="1296" max="1296" width="9" style="488" customWidth="1"/>
    <col min="1297" max="1297" width="8.25" style="488" customWidth="1"/>
    <col min="1298" max="1298" width="6.58203125" style="488" customWidth="1"/>
    <col min="1299" max="1300" width="7.25" style="488" customWidth="1"/>
    <col min="1301" max="1301" width="9.25" style="488" customWidth="1"/>
    <col min="1302" max="1302" width="8.08203125" style="488" customWidth="1"/>
    <col min="1303" max="1303" width="9.33203125" style="488" customWidth="1"/>
    <col min="1304" max="1304" width="8.5" style="488" customWidth="1"/>
    <col min="1305" max="1305" width="7.75" style="488" customWidth="1"/>
    <col min="1306" max="1306" width="3.08203125" style="488" customWidth="1"/>
    <col min="1307" max="1307" width="9.33203125" style="488" customWidth="1"/>
    <col min="1308" max="1308" width="9.25" style="488" customWidth="1"/>
    <col min="1309" max="1309" width="9.08203125" style="488" customWidth="1"/>
    <col min="1310" max="1311" width="7.25" style="488" customWidth="1"/>
    <col min="1312" max="1312" width="3.08203125" style="488" customWidth="1"/>
    <col min="1313" max="1313" width="8.08203125" style="488" customWidth="1"/>
    <col min="1314" max="1315" width="7.25" style="488" customWidth="1"/>
    <col min="1316" max="1316" width="7.5" style="488" customWidth="1"/>
    <col min="1317" max="1317" width="8.08203125" style="488" customWidth="1"/>
    <col min="1318" max="1318" width="7.75" style="488" customWidth="1"/>
    <col min="1319" max="1321" width="7.25" style="488" customWidth="1"/>
    <col min="1322" max="1322" width="9" style="488" customWidth="1"/>
    <col min="1323" max="1323" width="7.25" style="488" bestFit="1" customWidth="1"/>
    <col min="1324" max="1533" width="8.75" style="488"/>
    <col min="1534" max="1534" width="5.75" style="488" customWidth="1"/>
    <col min="1535" max="1535" width="76.08203125" style="488" customWidth="1"/>
    <col min="1536" max="1536" width="5.75" style="488" customWidth="1"/>
    <col min="1537" max="1537" width="5.5" style="488" customWidth="1"/>
    <col min="1538" max="1542" width="10.75" style="488" customWidth="1"/>
    <col min="1543" max="1543" width="8.75" style="488" customWidth="1"/>
    <col min="1544" max="1544" width="8" style="488" customWidth="1"/>
    <col min="1545" max="1545" width="8.25" style="488" customWidth="1"/>
    <col min="1546" max="1546" width="7.75" style="488" customWidth="1"/>
    <col min="1547" max="1547" width="8.33203125" style="488" customWidth="1"/>
    <col min="1548" max="1548" width="9.08203125" style="488" customWidth="1"/>
    <col min="1549" max="1549" width="9.33203125" style="488" customWidth="1"/>
    <col min="1550" max="1550" width="9.08203125" style="488" customWidth="1"/>
    <col min="1551" max="1551" width="9.33203125" style="488" customWidth="1"/>
    <col min="1552" max="1552" width="9" style="488" customWidth="1"/>
    <col min="1553" max="1553" width="8.25" style="488" customWidth="1"/>
    <col min="1554" max="1554" width="6.58203125" style="488" customWidth="1"/>
    <col min="1555" max="1556" width="7.25" style="488" customWidth="1"/>
    <col min="1557" max="1557" width="9.25" style="488" customWidth="1"/>
    <col min="1558" max="1558" width="8.08203125" style="488" customWidth="1"/>
    <col min="1559" max="1559" width="9.33203125" style="488" customWidth="1"/>
    <col min="1560" max="1560" width="8.5" style="488" customWidth="1"/>
    <col min="1561" max="1561" width="7.75" style="488" customWidth="1"/>
    <col min="1562" max="1562" width="3.08203125" style="488" customWidth="1"/>
    <col min="1563" max="1563" width="9.33203125" style="488" customWidth="1"/>
    <col min="1564" max="1564" width="9.25" style="488" customWidth="1"/>
    <col min="1565" max="1565" width="9.08203125" style="488" customWidth="1"/>
    <col min="1566" max="1567" width="7.25" style="488" customWidth="1"/>
    <col min="1568" max="1568" width="3.08203125" style="488" customWidth="1"/>
    <col min="1569" max="1569" width="8.08203125" style="488" customWidth="1"/>
    <col min="1570" max="1571" width="7.25" style="488" customWidth="1"/>
    <col min="1572" max="1572" width="7.5" style="488" customWidth="1"/>
    <col min="1573" max="1573" width="8.08203125" style="488" customWidth="1"/>
    <col min="1574" max="1574" width="7.75" style="488" customWidth="1"/>
    <col min="1575" max="1577" width="7.25" style="488" customWidth="1"/>
    <col min="1578" max="1578" width="9" style="488" customWidth="1"/>
    <col min="1579" max="1579" width="7.25" style="488" bestFit="1" customWidth="1"/>
    <col min="1580" max="1789" width="8.75" style="488"/>
    <col min="1790" max="1790" width="5.75" style="488" customWidth="1"/>
    <col min="1791" max="1791" width="76.08203125" style="488" customWidth="1"/>
    <col min="1792" max="1792" width="5.75" style="488" customWidth="1"/>
    <col min="1793" max="1793" width="5.5" style="488" customWidth="1"/>
    <col min="1794" max="1798" width="10.75" style="488" customWidth="1"/>
    <col min="1799" max="1799" width="8.75" style="488" customWidth="1"/>
    <col min="1800" max="1800" width="8" style="488" customWidth="1"/>
    <col min="1801" max="1801" width="8.25" style="488" customWidth="1"/>
    <col min="1802" max="1802" width="7.75" style="488" customWidth="1"/>
    <col min="1803" max="1803" width="8.33203125" style="488" customWidth="1"/>
    <col min="1804" max="1804" width="9.08203125" style="488" customWidth="1"/>
    <col min="1805" max="1805" width="9.33203125" style="488" customWidth="1"/>
    <col min="1806" max="1806" width="9.08203125" style="488" customWidth="1"/>
    <col min="1807" max="1807" width="9.33203125" style="488" customWidth="1"/>
    <col min="1808" max="1808" width="9" style="488" customWidth="1"/>
    <col min="1809" max="1809" width="8.25" style="488" customWidth="1"/>
    <col min="1810" max="1810" width="6.58203125" style="488" customWidth="1"/>
    <col min="1811" max="1812" width="7.25" style="488" customWidth="1"/>
    <col min="1813" max="1813" width="9.25" style="488" customWidth="1"/>
    <col min="1814" max="1814" width="8.08203125" style="488" customWidth="1"/>
    <col min="1815" max="1815" width="9.33203125" style="488" customWidth="1"/>
    <col min="1816" max="1816" width="8.5" style="488" customWidth="1"/>
    <col min="1817" max="1817" width="7.75" style="488" customWidth="1"/>
    <col min="1818" max="1818" width="3.08203125" style="488" customWidth="1"/>
    <col min="1819" max="1819" width="9.33203125" style="488" customWidth="1"/>
    <col min="1820" max="1820" width="9.25" style="488" customWidth="1"/>
    <col min="1821" max="1821" width="9.08203125" style="488" customWidth="1"/>
    <col min="1822" max="1823" width="7.25" style="488" customWidth="1"/>
    <col min="1824" max="1824" width="3.08203125" style="488" customWidth="1"/>
    <col min="1825" max="1825" width="8.08203125" style="488" customWidth="1"/>
    <col min="1826" max="1827" width="7.25" style="488" customWidth="1"/>
    <col min="1828" max="1828" width="7.5" style="488" customWidth="1"/>
    <col min="1829" max="1829" width="8.08203125" style="488" customWidth="1"/>
    <col min="1830" max="1830" width="7.75" style="488" customWidth="1"/>
    <col min="1831" max="1833" width="7.25" style="488" customWidth="1"/>
    <col min="1834" max="1834" width="9" style="488" customWidth="1"/>
    <col min="1835" max="1835" width="7.25" style="488" bestFit="1" customWidth="1"/>
    <col min="1836" max="2045" width="8.75" style="488"/>
    <col min="2046" max="2046" width="5.75" style="488" customWidth="1"/>
    <col min="2047" max="2047" width="76.08203125" style="488" customWidth="1"/>
    <col min="2048" max="2048" width="5.75" style="488" customWidth="1"/>
    <col min="2049" max="2049" width="5.5" style="488" customWidth="1"/>
    <col min="2050" max="2054" width="10.75" style="488" customWidth="1"/>
    <col min="2055" max="2055" width="8.75" style="488" customWidth="1"/>
    <col min="2056" max="2056" width="8" style="488" customWidth="1"/>
    <col min="2057" max="2057" width="8.25" style="488" customWidth="1"/>
    <col min="2058" max="2058" width="7.75" style="488" customWidth="1"/>
    <col min="2059" max="2059" width="8.33203125" style="488" customWidth="1"/>
    <col min="2060" max="2060" width="9.08203125" style="488" customWidth="1"/>
    <col min="2061" max="2061" width="9.33203125" style="488" customWidth="1"/>
    <col min="2062" max="2062" width="9.08203125" style="488" customWidth="1"/>
    <col min="2063" max="2063" width="9.33203125" style="488" customWidth="1"/>
    <col min="2064" max="2064" width="9" style="488" customWidth="1"/>
    <col min="2065" max="2065" width="8.25" style="488" customWidth="1"/>
    <col min="2066" max="2066" width="6.58203125" style="488" customWidth="1"/>
    <col min="2067" max="2068" width="7.25" style="488" customWidth="1"/>
    <col min="2069" max="2069" width="9.25" style="488" customWidth="1"/>
    <col min="2070" max="2070" width="8.08203125" style="488" customWidth="1"/>
    <col min="2071" max="2071" width="9.33203125" style="488" customWidth="1"/>
    <col min="2072" max="2072" width="8.5" style="488" customWidth="1"/>
    <col min="2073" max="2073" width="7.75" style="488" customWidth="1"/>
    <col min="2074" max="2074" width="3.08203125" style="488" customWidth="1"/>
    <col min="2075" max="2075" width="9.33203125" style="488" customWidth="1"/>
    <col min="2076" max="2076" width="9.25" style="488" customWidth="1"/>
    <col min="2077" max="2077" width="9.08203125" style="488" customWidth="1"/>
    <col min="2078" max="2079" width="7.25" style="488" customWidth="1"/>
    <col min="2080" max="2080" width="3.08203125" style="488" customWidth="1"/>
    <col min="2081" max="2081" width="8.08203125" style="488" customWidth="1"/>
    <col min="2082" max="2083" width="7.25" style="488" customWidth="1"/>
    <col min="2084" max="2084" width="7.5" style="488" customWidth="1"/>
    <col min="2085" max="2085" width="8.08203125" style="488" customWidth="1"/>
    <col min="2086" max="2086" width="7.75" style="488" customWidth="1"/>
    <col min="2087" max="2089" width="7.25" style="488" customWidth="1"/>
    <col min="2090" max="2090" width="9" style="488" customWidth="1"/>
    <col min="2091" max="2091" width="7.25" style="488" bestFit="1" customWidth="1"/>
    <col min="2092" max="2301" width="8.75" style="488"/>
    <col min="2302" max="2302" width="5.75" style="488" customWidth="1"/>
    <col min="2303" max="2303" width="76.08203125" style="488" customWidth="1"/>
    <col min="2304" max="2304" width="5.75" style="488" customWidth="1"/>
    <col min="2305" max="2305" width="5.5" style="488" customWidth="1"/>
    <col min="2306" max="2310" width="10.75" style="488" customWidth="1"/>
    <col min="2311" max="2311" width="8.75" style="488" customWidth="1"/>
    <col min="2312" max="2312" width="8" style="488" customWidth="1"/>
    <col min="2313" max="2313" width="8.25" style="488" customWidth="1"/>
    <col min="2314" max="2314" width="7.75" style="488" customWidth="1"/>
    <col min="2315" max="2315" width="8.33203125" style="488" customWidth="1"/>
    <col min="2316" max="2316" width="9.08203125" style="488" customWidth="1"/>
    <col min="2317" max="2317" width="9.33203125" style="488" customWidth="1"/>
    <col min="2318" max="2318" width="9.08203125" style="488" customWidth="1"/>
    <col min="2319" max="2319" width="9.33203125" style="488" customWidth="1"/>
    <col min="2320" max="2320" width="9" style="488" customWidth="1"/>
    <col min="2321" max="2321" width="8.25" style="488" customWidth="1"/>
    <col min="2322" max="2322" width="6.58203125" style="488" customWidth="1"/>
    <col min="2323" max="2324" width="7.25" style="488" customWidth="1"/>
    <col min="2325" max="2325" width="9.25" style="488" customWidth="1"/>
    <col min="2326" max="2326" width="8.08203125" style="488" customWidth="1"/>
    <col min="2327" max="2327" width="9.33203125" style="488" customWidth="1"/>
    <col min="2328" max="2328" width="8.5" style="488" customWidth="1"/>
    <col min="2329" max="2329" width="7.75" style="488" customWidth="1"/>
    <col min="2330" max="2330" width="3.08203125" style="488" customWidth="1"/>
    <col min="2331" max="2331" width="9.33203125" style="488" customWidth="1"/>
    <col min="2332" max="2332" width="9.25" style="488" customWidth="1"/>
    <col min="2333" max="2333" width="9.08203125" style="488" customWidth="1"/>
    <col min="2334" max="2335" width="7.25" style="488" customWidth="1"/>
    <col min="2336" max="2336" width="3.08203125" style="488" customWidth="1"/>
    <col min="2337" max="2337" width="8.08203125" style="488" customWidth="1"/>
    <col min="2338" max="2339" width="7.25" style="488" customWidth="1"/>
    <col min="2340" max="2340" width="7.5" style="488" customWidth="1"/>
    <col min="2341" max="2341" width="8.08203125" style="488" customWidth="1"/>
    <col min="2342" max="2342" width="7.75" style="488" customWidth="1"/>
    <col min="2343" max="2345" width="7.25" style="488" customWidth="1"/>
    <col min="2346" max="2346" width="9" style="488" customWidth="1"/>
    <col min="2347" max="2347" width="7.25" style="488" bestFit="1" customWidth="1"/>
    <col min="2348" max="2557" width="8.75" style="488"/>
    <col min="2558" max="2558" width="5.75" style="488" customWidth="1"/>
    <col min="2559" max="2559" width="76.08203125" style="488" customWidth="1"/>
    <col min="2560" max="2560" width="5.75" style="488" customWidth="1"/>
    <col min="2561" max="2561" width="5.5" style="488" customWidth="1"/>
    <col min="2562" max="2566" width="10.75" style="488" customWidth="1"/>
    <col min="2567" max="2567" width="8.75" style="488" customWidth="1"/>
    <col min="2568" max="2568" width="8" style="488" customWidth="1"/>
    <col min="2569" max="2569" width="8.25" style="488" customWidth="1"/>
    <col min="2570" max="2570" width="7.75" style="488" customWidth="1"/>
    <col min="2571" max="2571" width="8.33203125" style="488" customWidth="1"/>
    <col min="2572" max="2572" width="9.08203125" style="488" customWidth="1"/>
    <col min="2573" max="2573" width="9.33203125" style="488" customWidth="1"/>
    <col min="2574" max="2574" width="9.08203125" style="488" customWidth="1"/>
    <col min="2575" max="2575" width="9.33203125" style="488" customWidth="1"/>
    <col min="2576" max="2576" width="9" style="488" customWidth="1"/>
    <col min="2577" max="2577" width="8.25" style="488" customWidth="1"/>
    <col min="2578" max="2578" width="6.58203125" style="488" customWidth="1"/>
    <col min="2579" max="2580" width="7.25" style="488" customWidth="1"/>
    <col min="2581" max="2581" width="9.25" style="488" customWidth="1"/>
    <col min="2582" max="2582" width="8.08203125" style="488" customWidth="1"/>
    <col min="2583" max="2583" width="9.33203125" style="488" customWidth="1"/>
    <col min="2584" max="2584" width="8.5" style="488" customWidth="1"/>
    <col min="2585" max="2585" width="7.75" style="488" customWidth="1"/>
    <col min="2586" max="2586" width="3.08203125" style="488" customWidth="1"/>
    <col min="2587" max="2587" width="9.33203125" style="488" customWidth="1"/>
    <col min="2588" max="2588" width="9.25" style="488" customWidth="1"/>
    <col min="2589" max="2589" width="9.08203125" style="488" customWidth="1"/>
    <col min="2590" max="2591" width="7.25" style="488" customWidth="1"/>
    <col min="2592" max="2592" width="3.08203125" style="488" customWidth="1"/>
    <col min="2593" max="2593" width="8.08203125" style="488" customWidth="1"/>
    <col min="2594" max="2595" width="7.25" style="488" customWidth="1"/>
    <col min="2596" max="2596" width="7.5" style="488" customWidth="1"/>
    <col min="2597" max="2597" width="8.08203125" style="488" customWidth="1"/>
    <col min="2598" max="2598" width="7.75" style="488" customWidth="1"/>
    <col min="2599" max="2601" width="7.25" style="488" customWidth="1"/>
    <col min="2602" max="2602" width="9" style="488" customWidth="1"/>
    <col min="2603" max="2603" width="7.25" style="488" bestFit="1" customWidth="1"/>
    <col min="2604" max="2813" width="8.75" style="488"/>
    <col min="2814" max="2814" width="5.75" style="488" customWidth="1"/>
    <col min="2815" max="2815" width="76.08203125" style="488" customWidth="1"/>
    <col min="2816" max="2816" width="5.75" style="488" customWidth="1"/>
    <col min="2817" max="2817" width="5.5" style="488" customWidth="1"/>
    <col min="2818" max="2822" width="10.75" style="488" customWidth="1"/>
    <col min="2823" max="2823" width="8.75" style="488" customWidth="1"/>
    <col min="2824" max="2824" width="8" style="488" customWidth="1"/>
    <col min="2825" max="2825" width="8.25" style="488" customWidth="1"/>
    <col min="2826" max="2826" width="7.75" style="488" customWidth="1"/>
    <col min="2827" max="2827" width="8.33203125" style="488" customWidth="1"/>
    <col min="2828" max="2828" width="9.08203125" style="488" customWidth="1"/>
    <col min="2829" max="2829" width="9.33203125" style="488" customWidth="1"/>
    <col min="2830" max="2830" width="9.08203125" style="488" customWidth="1"/>
    <col min="2831" max="2831" width="9.33203125" style="488" customWidth="1"/>
    <col min="2832" max="2832" width="9" style="488" customWidth="1"/>
    <col min="2833" max="2833" width="8.25" style="488" customWidth="1"/>
    <col min="2834" max="2834" width="6.58203125" style="488" customWidth="1"/>
    <col min="2835" max="2836" width="7.25" style="488" customWidth="1"/>
    <col min="2837" max="2837" width="9.25" style="488" customWidth="1"/>
    <col min="2838" max="2838" width="8.08203125" style="488" customWidth="1"/>
    <col min="2839" max="2839" width="9.33203125" style="488" customWidth="1"/>
    <col min="2840" max="2840" width="8.5" style="488" customWidth="1"/>
    <col min="2841" max="2841" width="7.75" style="488" customWidth="1"/>
    <col min="2842" max="2842" width="3.08203125" style="488" customWidth="1"/>
    <col min="2843" max="2843" width="9.33203125" style="488" customWidth="1"/>
    <col min="2844" max="2844" width="9.25" style="488" customWidth="1"/>
    <col min="2845" max="2845" width="9.08203125" style="488" customWidth="1"/>
    <col min="2846" max="2847" width="7.25" style="488" customWidth="1"/>
    <col min="2848" max="2848" width="3.08203125" style="488" customWidth="1"/>
    <col min="2849" max="2849" width="8.08203125" style="488" customWidth="1"/>
    <col min="2850" max="2851" width="7.25" style="488" customWidth="1"/>
    <col min="2852" max="2852" width="7.5" style="488" customWidth="1"/>
    <col min="2853" max="2853" width="8.08203125" style="488" customWidth="1"/>
    <col min="2854" max="2854" width="7.75" style="488" customWidth="1"/>
    <col min="2855" max="2857" width="7.25" style="488" customWidth="1"/>
    <col min="2858" max="2858" width="9" style="488" customWidth="1"/>
    <col min="2859" max="2859" width="7.25" style="488" bestFit="1" customWidth="1"/>
    <col min="2860" max="3069" width="8.75" style="488"/>
    <col min="3070" max="3070" width="5.75" style="488" customWidth="1"/>
    <col min="3071" max="3071" width="76.08203125" style="488" customWidth="1"/>
    <col min="3072" max="3072" width="5.75" style="488" customWidth="1"/>
    <col min="3073" max="3073" width="5.5" style="488" customWidth="1"/>
    <col min="3074" max="3078" width="10.75" style="488" customWidth="1"/>
    <col min="3079" max="3079" width="8.75" style="488" customWidth="1"/>
    <col min="3080" max="3080" width="8" style="488" customWidth="1"/>
    <col min="3081" max="3081" width="8.25" style="488" customWidth="1"/>
    <col min="3082" max="3082" width="7.75" style="488" customWidth="1"/>
    <col min="3083" max="3083" width="8.33203125" style="488" customWidth="1"/>
    <col min="3084" max="3084" width="9.08203125" style="488" customWidth="1"/>
    <col min="3085" max="3085" width="9.33203125" style="488" customWidth="1"/>
    <col min="3086" max="3086" width="9.08203125" style="488" customWidth="1"/>
    <col min="3087" max="3087" width="9.33203125" style="488" customWidth="1"/>
    <col min="3088" max="3088" width="9" style="488" customWidth="1"/>
    <col min="3089" max="3089" width="8.25" style="488" customWidth="1"/>
    <col min="3090" max="3090" width="6.58203125" style="488" customWidth="1"/>
    <col min="3091" max="3092" width="7.25" style="488" customWidth="1"/>
    <col min="3093" max="3093" width="9.25" style="488" customWidth="1"/>
    <col min="3094" max="3094" width="8.08203125" style="488" customWidth="1"/>
    <col min="3095" max="3095" width="9.33203125" style="488" customWidth="1"/>
    <col min="3096" max="3096" width="8.5" style="488" customWidth="1"/>
    <col min="3097" max="3097" width="7.75" style="488" customWidth="1"/>
    <col min="3098" max="3098" width="3.08203125" style="488" customWidth="1"/>
    <col min="3099" max="3099" width="9.33203125" style="488" customWidth="1"/>
    <col min="3100" max="3100" width="9.25" style="488" customWidth="1"/>
    <col min="3101" max="3101" width="9.08203125" style="488" customWidth="1"/>
    <col min="3102" max="3103" width="7.25" style="488" customWidth="1"/>
    <col min="3104" max="3104" width="3.08203125" style="488" customWidth="1"/>
    <col min="3105" max="3105" width="8.08203125" style="488" customWidth="1"/>
    <col min="3106" max="3107" width="7.25" style="488" customWidth="1"/>
    <col min="3108" max="3108" width="7.5" style="488" customWidth="1"/>
    <col min="3109" max="3109" width="8.08203125" style="488" customWidth="1"/>
    <col min="3110" max="3110" width="7.75" style="488" customWidth="1"/>
    <col min="3111" max="3113" width="7.25" style="488" customWidth="1"/>
    <col min="3114" max="3114" width="9" style="488" customWidth="1"/>
    <col min="3115" max="3115" width="7.25" style="488" bestFit="1" customWidth="1"/>
    <col min="3116" max="3325" width="8.75" style="488"/>
    <col min="3326" max="3326" width="5.75" style="488" customWidth="1"/>
    <col min="3327" max="3327" width="76.08203125" style="488" customWidth="1"/>
    <col min="3328" max="3328" width="5.75" style="488" customWidth="1"/>
    <col min="3329" max="3329" width="5.5" style="488" customWidth="1"/>
    <col min="3330" max="3334" width="10.75" style="488" customWidth="1"/>
    <col min="3335" max="3335" width="8.75" style="488" customWidth="1"/>
    <col min="3336" max="3336" width="8" style="488" customWidth="1"/>
    <col min="3337" max="3337" width="8.25" style="488" customWidth="1"/>
    <col min="3338" max="3338" width="7.75" style="488" customWidth="1"/>
    <col min="3339" max="3339" width="8.33203125" style="488" customWidth="1"/>
    <col min="3340" max="3340" width="9.08203125" style="488" customWidth="1"/>
    <col min="3341" max="3341" width="9.33203125" style="488" customWidth="1"/>
    <col min="3342" max="3342" width="9.08203125" style="488" customWidth="1"/>
    <col min="3343" max="3343" width="9.33203125" style="488" customWidth="1"/>
    <col min="3344" max="3344" width="9" style="488" customWidth="1"/>
    <col min="3345" max="3345" width="8.25" style="488" customWidth="1"/>
    <col min="3346" max="3346" width="6.58203125" style="488" customWidth="1"/>
    <col min="3347" max="3348" width="7.25" style="488" customWidth="1"/>
    <col min="3349" max="3349" width="9.25" style="488" customWidth="1"/>
    <col min="3350" max="3350" width="8.08203125" style="488" customWidth="1"/>
    <col min="3351" max="3351" width="9.33203125" style="488" customWidth="1"/>
    <col min="3352" max="3352" width="8.5" style="488" customWidth="1"/>
    <col min="3353" max="3353" width="7.75" style="488" customWidth="1"/>
    <col min="3354" max="3354" width="3.08203125" style="488" customWidth="1"/>
    <col min="3355" max="3355" width="9.33203125" style="488" customWidth="1"/>
    <col min="3356" max="3356" width="9.25" style="488" customWidth="1"/>
    <col min="3357" max="3357" width="9.08203125" style="488" customWidth="1"/>
    <col min="3358" max="3359" width="7.25" style="488" customWidth="1"/>
    <col min="3360" max="3360" width="3.08203125" style="488" customWidth="1"/>
    <col min="3361" max="3361" width="8.08203125" style="488" customWidth="1"/>
    <col min="3362" max="3363" width="7.25" style="488" customWidth="1"/>
    <col min="3364" max="3364" width="7.5" style="488" customWidth="1"/>
    <col min="3365" max="3365" width="8.08203125" style="488" customWidth="1"/>
    <col min="3366" max="3366" width="7.75" style="488" customWidth="1"/>
    <col min="3367" max="3369" width="7.25" style="488" customWidth="1"/>
    <col min="3370" max="3370" width="9" style="488" customWidth="1"/>
    <col min="3371" max="3371" width="7.25" style="488" bestFit="1" customWidth="1"/>
    <col min="3372" max="3581" width="8.75" style="488"/>
    <col min="3582" max="3582" width="5.75" style="488" customWidth="1"/>
    <col min="3583" max="3583" width="76.08203125" style="488" customWidth="1"/>
    <col min="3584" max="3584" width="5.75" style="488" customWidth="1"/>
    <col min="3585" max="3585" width="5.5" style="488" customWidth="1"/>
    <col min="3586" max="3590" width="10.75" style="488" customWidth="1"/>
    <col min="3591" max="3591" width="8.75" style="488" customWidth="1"/>
    <col min="3592" max="3592" width="8" style="488" customWidth="1"/>
    <col min="3593" max="3593" width="8.25" style="488" customWidth="1"/>
    <col min="3594" max="3594" width="7.75" style="488" customWidth="1"/>
    <col min="3595" max="3595" width="8.33203125" style="488" customWidth="1"/>
    <col min="3596" max="3596" width="9.08203125" style="488" customWidth="1"/>
    <col min="3597" max="3597" width="9.33203125" style="488" customWidth="1"/>
    <col min="3598" max="3598" width="9.08203125" style="488" customWidth="1"/>
    <col min="3599" max="3599" width="9.33203125" style="488" customWidth="1"/>
    <col min="3600" max="3600" width="9" style="488" customWidth="1"/>
    <col min="3601" max="3601" width="8.25" style="488" customWidth="1"/>
    <col min="3602" max="3602" width="6.58203125" style="488" customWidth="1"/>
    <col min="3603" max="3604" width="7.25" style="488" customWidth="1"/>
    <col min="3605" max="3605" width="9.25" style="488" customWidth="1"/>
    <col min="3606" max="3606" width="8.08203125" style="488" customWidth="1"/>
    <col min="3607" max="3607" width="9.33203125" style="488" customWidth="1"/>
    <col min="3608" max="3608" width="8.5" style="488" customWidth="1"/>
    <col min="3609" max="3609" width="7.75" style="488" customWidth="1"/>
    <col min="3610" max="3610" width="3.08203125" style="488" customWidth="1"/>
    <col min="3611" max="3611" width="9.33203125" style="488" customWidth="1"/>
    <col min="3612" max="3612" width="9.25" style="488" customWidth="1"/>
    <col min="3613" max="3613" width="9.08203125" style="488" customWidth="1"/>
    <col min="3614" max="3615" width="7.25" style="488" customWidth="1"/>
    <col min="3616" max="3616" width="3.08203125" style="488" customWidth="1"/>
    <col min="3617" max="3617" width="8.08203125" style="488" customWidth="1"/>
    <col min="3618" max="3619" width="7.25" style="488" customWidth="1"/>
    <col min="3620" max="3620" width="7.5" style="488" customWidth="1"/>
    <col min="3621" max="3621" width="8.08203125" style="488" customWidth="1"/>
    <col min="3622" max="3622" width="7.75" style="488" customWidth="1"/>
    <col min="3623" max="3625" width="7.25" style="488" customWidth="1"/>
    <col min="3626" max="3626" width="9" style="488" customWidth="1"/>
    <col min="3627" max="3627" width="7.25" style="488" bestFit="1" customWidth="1"/>
    <col min="3628" max="3837" width="8.75" style="488"/>
    <col min="3838" max="3838" width="5.75" style="488" customWidth="1"/>
    <col min="3839" max="3839" width="76.08203125" style="488" customWidth="1"/>
    <col min="3840" max="3840" width="5.75" style="488" customWidth="1"/>
    <col min="3841" max="3841" width="5.5" style="488" customWidth="1"/>
    <col min="3842" max="3846" width="10.75" style="488" customWidth="1"/>
    <col min="3847" max="3847" width="8.75" style="488" customWidth="1"/>
    <col min="3848" max="3848" width="8" style="488" customWidth="1"/>
    <col min="3849" max="3849" width="8.25" style="488" customWidth="1"/>
    <col min="3850" max="3850" width="7.75" style="488" customWidth="1"/>
    <col min="3851" max="3851" width="8.33203125" style="488" customWidth="1"/>
    <col min="3852" max="3852" width="9.08203125" style="488" customWidth="1"/>
    <col min="3853" max="3853" width="9.33203125" style="488" customWidth="1"/>
    <col min="3854" max="3854" width="9.08203125" style="488" customWidth="1"/>
    <col min="3855" max="3855" width="9.33203125" style="488" customWidth="1"/>
    <col min="3856" max="3856" width="9" style="488" customWidth="1"/>
    <col min="3857" max="3857" width="8.25" style="488" customWidth="1"/>
    <col min="3858" max="3858" width="6.58203125" style="488" customWidth="1"/>
    <col min="3859" max="3860" width="7.25" style="488" customWidth="1"/>
    <col min="3861" max="3861" width="9.25" style="488" customWidth="1"/>
    <col min="3862" max="3862" width="8.08203125" style="488" customWidth="1"/>
    <col min="3863" max="3863" width="9.33203125" style="488" customWidth="1"/>
    <col min="3864" max="3864" width="8.5" style="488" customWidth="1"/>
    <col min="3865" max="3865" width="7.75" style="488" customWidth="1"/>
    <col min="3866" max="3866" width="3.08203125" style="488" customWidth="1"/>
    <col min="3867" max="3867" width="9.33203125" style="488" customWidth="1"/>
    <col min="3868" max="3868" width="9.25" style="488" customWidth="1"/>
    <col min="3869" max="3869" width="9.08203125" style="488" customWidth="1"/>
    <col min="3870" max="3871" width="7.25" style="488" customWidth="1"/>
    <col min="3872" max="3872" width="3.08203125" style="488" customWidth="1"/>
    <col min="3873" max="3873" width="8.08203125" style="488" customWidth="1"/>
    <col min="3874" max="3875" width="7.25" style="488" customWidth="1"/>
    <col min="3876" max="3876" width="7.5" style="488" customWidth="1"/>
    <col min="3877" max="3877" width="8.08203125" style="488" customWidth="1"/>
    <col min="3878" max="3878" width="7.75" style="488" customWidth="1"/>
    <col min="3879" max="3881" width="7.25" style="488" customWidth="1"/>
    <col min="3882" max="3882" width="9" style="488" customWidth="1"/>
    <col min="3883" max="3883" width="7.25" style="488" bestFit="1" customWidth="1"/>
    <col min="3884" max="4093" width="8.75" style="488"/>
    <col min="4094" max="4094" width="5.75" style="488" customWidth="1"/>
    <col min="4095" max="4095" width="76.08203125" style="488" customWidth="1"/>
    <col min="4096" max="4096" width="5.75" style="488" customWidth="1"/>
    <col min="4097" max="4097" width="5.5" style="488" customWidth="1"/>
    <col min="4098" max="4102" width="10.75" style="488" customWidth="1"/>
    <col min="4103" max="4103" width="8.75" style="488" customWidth="1"/>
    <col min="4104" max="4104" width="8" style="488" customWidth="1"/>
    <col min="4105" max="4105" width="8.25" style="488" customWidth="1"/>
    <col min="4106" max="4106" width="7.75" style="488" customWidth="1"/>
    <col min="4107" max="4107" width="8.33203125" style="488" customWidth="1"/>
    <col min="4108" max="4108" width="9.08203125" style="488" customWidth="1"/>
    <col min="4109" max="4109" width="9.33203125" style="488" customWidth="1"/>
    <col min="4110" max="4110" width="9.08203125" style="488" customWidth="1"/>
    <col min="4111" max="4111" width="9.33203125" style="488" customWidth="1"/>
    <col min="4112" max="4112" width="9" style="488" customWidth="1"/>
    <col min="4113" max="4113" width="8.25" style="488" customWidth="1"/>
    <col min="4114" max="4114" width="6.58203125" style="488" customWidth="1"/>
    <col min="4115" max="4116" width="7.25" style="488" customWidth="1"/>
    <col min="4117" max="4117" width="9.25" style="488" customWidth="1"/>
    <col min="4118" max="4118" width="8.08203125" style="488" customWidth="1"/>
    <col min="4119" max="4119" width="9.33203125" style="488" customWidth="1"/>
    <col min="4120" max="4120" width="8.5" style="488" customWidth="1"/>
    <col min="4121" max="4121" width="7.75" style="488" customWidth="1"/>
    <col min="4122" max="4122" width="3.08203125" style="488" customWidth="1"/>
    <col min="4123" max="4123" width="9.33203125" style="488" customWidth="1"/>
    <col min="4124" max="4124" width="9.25" style="488" customWidth="1"/>
    <col min="4125" max="4125" width="9.08203125" style="488" customWidth="1"/>
    <col min="4126" max="4127" width="7.25" style="488" customWidth="1"/>
    <col min="4128" max="4128" width="3.08203125" style="488" customWidth="1"/>
    <col min="4129" max="4129" width="8.08203125" style="488" customWidth="1"/>
    <col min="4130" max="4131" width="7.25" style="488" customWidth="1"/>
    <col min="4132" max="4132" width="7.5" style="488" customWidth="1"/>
    <col min="4133" max="4133" width="8.08203125" style="488" customWidth="1"/>
    <col min="4134" max="4134" width="7.75" style="488" customWidth="1"/>
    <col min="4135" max="4137" width="7.25" style="488" customWidth="1"/>
    <col min="4138" max="4138" width="9" style="488" customWidth="1"/>
    <col min="4139" max="4139" width="7.25" style="488" bestFit="1" customWidth="1"/>
    <col min="4140" max="4349" width="8.75" style="488"/>
    <col min="4350" max="4350" width="5.75" style="488" customWidth="1"/>
    <col min="4351" max="4351" width="76.08203125" style="488" customWidth="1"/>
    <col min="4352" max="4352" width="5.75" style="488" customWidth="1"/>
    <col min="4353" max="4353" width="5.5" style="488" customWidth="1"/>
    <col min="4354" max="4358" width="10.75" style="488" customWidth="1"/>
    <col min="4359" max="4359" width="8.75" style="488" customWidth="1"/>
    <col min="4360" max="4360" width="8" style="488" customWidth="1"/>
    <col min="4361" max="4361" width="8.25" style="488" customWidth="1"/>
    <col min="4362" max="4362" width="7.75" style="488" customWidth="1"/>
    <col min="4363" max="4363" width="8.33203125" style="488" customWidth="1"/>
    <col min="4364" max="4364" width="9.08203125" style="488" customWidth="1"/>
    <col min="4365" max="4365" width="9.33203125" style="488" customWidth="1"/>
    <col min="4366" max="4366" width="9.08203125" style="488" customWidth="1"/>
    <col min="4367" max="4367" width="9.33203125" style="488" customWidth="1"/>
    <col min="4368" max="4368" width="9" style="488" customWidth="1"/>
    <col min="4369" max="4369" width="8.25" style="488" customWidth="1"/>
    <col min="4370" max="4370" width="6.58203125" style="488" customWidth="1"/>
    <col min="4371" max="4372" width="7.25" style="488" customWidth="1"/>
    <col min="4373" max="4373" width="9.25" style="488" customWidth="1"/>
    <col min="4374" max="4374" width="8.08203125" style="488" customWidth="1"/>
    <col min="4375" max="4375" width="9.33203125" style="488" customWidth="1"/>
    <col min="4376" max="4376" width="8.5" style="488" customWidth="1"/>
    <col min="4377" max="4377" width="7.75" style="488" customWidth="1"/>
    <col min="4378" max="4378" width="3.08203125" style="488" customWidth="1"/>
    <col min="4379" max="4379" width="9.33203125" style="488" customWidth="1"/>
    <col min="4380" max="4380" width="9.25" style="488" customWidth="1"/>
    <col min="4381" max="4381" width="9.08203125" style="488" customWidth="1"/>
    <col min="4382" max="4383" width="7.25" style="488" customWidth="1"/>
    <col min="4384" max="4384" width="3.08203125" style="488" customWidth="1"/>
    <col min="4385" max="4385" width="8.08203125" style="488" customWidth="1"/>
    <col min="4386" max="4387" width="7.25" style="488" customWidth="1"/>
    <col min="4388" max="4388" width="7.5" style="488" customWidth="1"/>
    <col min="4389" max="4389" width="8.08203125" style="488" customWidth="1"/>
    <col min="4390" max="4390" width="7.75" style="488" customWidth="1"/>
    <col min="4391" max="4393" width="7.25" style="488" customWidth="1"/>
    <col min="4394" max="4394" width="9" style="488" customWidth="1"/>
    <col min="4395" max="4395" width="7.25" style="488" bestFit="1" customWidth="1"/>
    <col min="4396" max="4605" width="8.75" style="488"/>
    <col min="4606" max="4606" width="5.75" style="488" customWidth="1"/>
    <col min="4607" max="4607" width="76.08203125" style="488" customWidth="1"/>
    <col min="4608" max="4608" width="5.75" style="488" customWidth="1"/>
    <col min="4609" max="4609" width="5.5" style="488" customWidth="1"/>
    <col min="4610" max="4614" width="10.75" style="488" customWidth="1"/>
    <col min="4615" max="4615" width="8.75" style="488" customWidth="1"/>
    <col min="4616" max="4616" width="8" style="488" customWidth="1"/>
    <col min="4617" max="4617" width="8.25" style="488" customWidth="1"/>
    <col min="4618" max="4618" width="7.75" style="488" customWidth="1"/>
    <col min="4619" max="4619" width="8.33203125" style="488" customWidth="1"/>
    <col min="4620" max="4620" width="9.08203125" style="488" customWidth="1"/>
    <col min="4621" max="4621" width="9.33203125" style="488" customWidth="1"/>
    <col min="4622" max="4622" width="9.08203125" style="488" customWidth="1"/>
    <col min="4623" max="4623" width="9.33203125" style="488" customWidth="1"/>
    <col min="4624" max="4624" width="9" style="488" customWidth="1"/>
    <col min="4625" max="4625" width="8.25" style="488" customWidth="1"/>
    <col min="4626" max="4626" width="6.58203125" style="488" customWidth="1"/>
    <col min="4627" max="4628" width="7.25" style="488" customWidth="1"/>
    <col min="4629" max="4629" width="9.25" style="488" customWidth="1"/>
    <col min="4630" max="4630" width="8.08203125" style="488" customWidth="1"/>
    <col min="4631" max="4631" width="9.33203125" style="488" customWidth="1"/>
    <col min="4632" max="4632" width="8.5" style="488" customWidth="1"/>
    <col min="4633" max="4633" width="7.75" style="488" customWidth="1"/>
    <col min="4634" max="4634" width="3.08203125" style="488" customWidth="1"/>
    <col min="4635" max="4635" width="9.33203125" style="488" customWidth="1"/>
    <col min="4636" max="4636" width="9.25" style="488" customWidth="1"/>
    <col min="4637" max="4637" width="9.08203125" style="488" customWidth="1"/>
    <col min="4638" max="4639" width="7.25" style="488" customWidth="1"/>
    <col min="4640" max="4640" width="3.08203125" style="488" customWidth="1"/>
    <col min="4641" max="4641" width="8.08203125" style="488" customWidth="1"/>
    <col min="4642" max="4643" width="7.25" style="488" customWidth="1"/>
    <col min="4644" max="4644" width="7.5" style="488" customWidth="1"/>
    <col min="4645" max="4645" width="8.08203125" style="488" customWidth="1"/>
    <col min="4646" max="4646" width="7.75" style="488" customWidth="1"/>
    <col min="4647" max="4649" width="7.25" style="488" customWidth="1"/>
    <col min="4650" max="4650" width="9" style="488" customWidth="1"/>
    <col min="4651" max="4651" width="7.25" style="488" bestFit="1" customWidth="1"/>
    <col min="4652" max="4861" width="8.75" style="488"/>
    <col min="4862" max="4862" width="5.75" style="488" customWidth="1"/>
    <col min="4863" max="4863" width="76.08203125" style="488" customWidth="1"/>
    <col min="4864" max="4864" width="5.75" style="488" customWidth="1"/>
    <col min="4865" max="4865" width="5.5" style="488" customWidth="1"/>
    <col min="4866" max="4870" width="10.75" style="488" customWidth="1"/>
    <col min="4871" max="4871" width="8.75" style="488" customWidth="1"/>
    <col min="4872" max="4872" width="8" style="488" customWidth="1"/>
    <col min="4873" max="4873" width="8.25" style="488" customWidth="1"/>
    <col min="4874" max="4874" width="7.75" style="488" customWidth="1"/>
    <col min="4875" max="4875" width="8.33203125" style="488" customWidth="1"/>
    <col min="4876" max="4876" width="9.08203125" style="488" customWidth="1"/>
    <col min="4877" max="4877" width="9.33203125" style="488" customWidth="1"/>
    <col min="4878" max="4878" width="9.08203125" style="488" customWidth="1"/>
    <col min="4879" max="4879" width="9.33203125" style="488" customWidth="1"/>
    <col min="4880" max="4880" width="9" style="488" customWidth="1"/>
    <col min="4881" max="4881" width="8.25" style="488" customWidth="1"/>
    <col min="4882" max="4882" width="6.58203125" style="488" customWidth="1"/>
    <col min="4883" max="4884" width="7.25" style="488" customWidth="1"/>
    <col min="4885" max="4885" width="9.25" style="488" customWidth="1"/>
    <col min="4886" max="4886" width="8.08203125" style="488" customWidth="1"/>
    <col min="4887" max="4887" width="9.33203125" style="488" customWidth="1"/>
    <col min="4888" max="4888" width="8.5" style="488" customWidth="1"/>
    <col min="4889" max="4889" width="7.75" style="488" customWidth="1"/>
    <col min="4890" max="4890" width="3.08203125" style="488" customWidth="1"/>
    <col min="4891" max="4891" width="9.33203125" style="488" customWidth="1"/>
    <col min="4892" max="4892" width="9.25" style="488" customWidth="1"/>
    <col min="4893" max="4893" width="9.08203125" style="488" customWidth="1"/>
    <col min="4894" max="4895" width="7.25" style="488" customWidth="1"/>
    <col min="4896" max="4896" width="3.08203125" style="488" customWidth="1"/>
    <col min="4897" max="4897" width="8.08203125" style="488" customWidth="1"/>
    <col min="4898" max="4899" width="7.25" style="488" customWidth="1"/>
    <col min="4900" max="4900" width="7.5" style="488" customWidth="1"/>
    <col min="4901" max="4901" width="8.08203125" style="488" customWidth="1"/>
    <col min="4902" max="4902" width="7.75" style="488" customWidth="1"/>
    <col min="4903" max="4905" width="7.25" style="488" customWidth="1"/>
    <col min="4906" max="4906" width="9" style="488" customWidth="1"/>
    <col min="4907" max="4907" width="7.25" style="488" bestFit="1" customWidth="1"/>
    <col min="4908" max="5117" width="8.75" style="488"/>
    <col min="5118" max="5118" width="5.75" style="488" customWidth="1"/>
    <col min="5119" max="5119" width="76.08203125" style="488" customWidth="1"/>
    <col min="5120" max="5120" width="5.75" style="488" customWidth="1"/>
    <col min="5121" max="5121" width="5.5" style="488" customWidth="1"/>
    <col min="5122" max="5126" width="10.75" style="488" customWidth="1"/>
    <col min="5127" max="5127" width="8.75" style="488" customWidth="1"/>
    <col min="5128" max="5128" width="8" style="488" customWidth="1"/>
    <col min="5129" max="5129" width="8.25" style="488" customWidth="1"/>
    <col min="5130" max="5130" width="7.75" style="488" customWidth="1"/>
    <col min="5131" max="5131" width="8.33203125" style="488" customWidth="1"/>
    <col min="5132" max="5132" width="9.08203125" style="488" customWidth="1"/>
    <col min="5133" max="5133" width="9.33203125" style="488" customWidth="1"/>
    <col min="5134" max="5134" width="9.08203125" style="488" customWidth="1"/>
    <col min="5135" max="5135" width="9.33203125" style="488" customWidth="1"/>
    <col min="5136" max="5136" width="9" style="488" customWidth="1"/>
    <col min="5137" max="5137" width="8.25" style="488" customWidth="1"/>
    <col min="5138" max="5138" width="6.58203125" style="488" customWidth="1"/>
    <col min="5139" max="5140" width="7.25" style="488" customWidth="1"/>
    <col min="5141" max="5141" width="9.25" style="488" customWidth="1"/>
    <col min="5142" max="5142" width="8.08203125" style="488" customWidth="1"/>
    <col min="5143" max="5143" width="9.33203125" style="488" customWidth="1"/>
    <col min="5144" max="5144" width="8.5" style="488" customWidth="1"/>
    <col min="5145" max="5145" width="7.75" style="488" customWidth="1"/>
    <col min="5146" max="5146" width="3.08203125" style="488" customWidth="1"/>
    <col min="5147" max="5147" width="9.33203125" style="488" customWidth="1"/>
    <col min="5148" max="5148" width="9.25" style="488" customWidth="1"/>
    <col min="5149" max="5149" width="9.08203125" style="488" customWidth="1"/>
    <col min="5150" max="5151" width="7.25" style="488" customWidth="1"/>
    <col min="5152" max="5152" width="3.08203125" style="488" customWidth="1"/>
    <col min="5153" max="5153" width="8.08203125" style="488" customWidth="1"/>
    <col min="5154" max="5155" width="7.25" style="488" customWidth="1"/>
    <col min="5156" max="5156" width="7.5" style="488" customWidth="1"/>
    <col min="5157" max="5157" width="8.08203125" style="488" customWidth="1"/>
    <col min="5158" max="5158" width="7.75" style="488" customWidth="1"/>
    <col min="5159" max="5161" width="7.25" style="488" customWidth="1"/>
    <col min="5162" max="5162" width="9" style="488" customWidth="1"/>
    <col min="5163" max="5163" width="7.25" style="488" bestFit="1" customWidth="1"/>
    <col min="5164" max="5373" width="8.75" style="488"/>
    <col min="5374" max="5374" width="5.75" style="488" customWidth="1"/>
    <col min="5375" max="5375" width="76.08203125" style="488" customWidth="1"/>
    <col min="5376" max="5376" width="5.75" style="488" customWidth="1"/>
    <col min="5377" max="5377" width="5.5" style="488" customWidth="1"/>
    <col min="5378" max="5382" width="10.75" style="488" customWidth="1"/>
    <col min="5383" max="5383" width="8.75" style="488" customWidth="1"/>
    <col min="5384" max="5384" width="8" style="488" customWidth="1"/>
    <col min="5385" max="5385" width="8.25" style="488" customWidth="1"/>
    <col min="5386" max="5386" width="7.75" style="488" customWidth="1"/>
    <col min="5387" max="5387" width="8.33203125" style="488" customWidth="1"/>
    <col min="5388" max="5388" width="9.08203125" style="488" customWidth="1"/>
    <col min="5389" max="5389" width="9.33203125" style="488" customWidth="1"/>
    <col min="5390" max="5390" width="9.08203125" style="488" customWidth="1"/>
    <col min="5391" max="5391" width="9.33203125" style="488" customWidth="1"/>
    <col min="5392" max="5392" width="9" style="488" customWidth="1"/>
    <col min="5393" max="5393" width="8.25" style="488" customWidth="1"/>
    <col min="5394" max="5394" width="6.58203125" style="488" customWidth="1"/>
    <col min="5395" max="5396" width="7.25" style="488" customWidth="1"/>
    <col min="5397" max="5397" width="9.25" style="488" customWidth="1"/>
    <col min="5398" max="5398" width="8.08203125" style="488" customWidth="1"/>
    <col min="5399" max="5399" width="9.33203125" style="488" customWidth="1"/>
    <col min="5400" max="5400" width="8.5" style="488" customWidth="1"/>
    <col min="5401" max="5401" width="7.75" style="488" customWidth="1"/>
    <col min="5402" max="5402" width="3.08203125" style="488" customWidth="1"/>
    <col min="5403" max="5403" width="9.33203125" style="488" customWidth="1"/>
    <col min="5404" max="5404" width="9.25" style="488" customWidth="1"/>
    <col min="5405" max="5405" width="9.08203125" style="488" customWidth="1"/>
    <col min="5406" max="5407" width="7.25" style="488" customWidth="1"/>
    <col min="5408" max="5408" width="3.08203125" style="488" customWidth="1"/>
    <col min="5409" max="5409" width="8.08203125" style="488" customWidth="1"/>
    <col min="5410" max="5411" width="7.25" style="488" customWidth="1"/>
    <col min="5412" max="5412" width="7.5" style="488" customWidth="1"/>
    <col min="5413" max="5413" width="8.08203125" style="488" customWidth="1"/>
    <col min="5414" max="5414" width="7.75" style="488" customWidth="1"/>
    <col min="5415" max="5417" width="7.25" style="488" customWidth="1"/>
    <col min="5418" max="5418" width="9" style="488" customWidth="1"/>
    <col min="5419" max="5419" width="7.25" style="488" bestFit="1" customWidth="1"/>
    <col min="5420" max="5629" width="8.75" style="488"/>
    <col min="5630" max="5630" width="5.75" style="488" customWidth="1"/>
    <col min="5631" max="5631" width="76.08203125" style="488" customWidth="1"/>
    <col min="5632" max="5632" width="5.75" style="488" customWidth="1"/>
    <col min="5633" max="5633" width="5.5" style="488" customWidth="1"/>
    <col min="5634" max="5638" width="10.75" style="488" customWidth="1"/>
    <col min="5639" max="5639" width="8.75" style="488" customWidth="1"/>
    <col min="5640" max="5640" width="8" style="488" customWidth="1"/>
    <col min="5641" max="5641" width="8.25" style="488" customWidth="1"/>
    <col min="5642" max="5642" width="7.75" style="488" customWidth="1"/>
    <col min="5643" max="5643" width="8.33203125" style="488" customWidth="1"/>
    <col min="5644" max="5644" width="9.08203125" style="488" customWidth="1"/>
    <col min="5645" max="5645" width="9.33203125" style="488" customWidth="1"/>
    <col min="5646" max="5646" width="9.08203125" style="488" customWidth="1"/>
    <col min="5647" max="5647" width="9.33203125" style="488" customWidth="1"/>
    <col min="5648" max="5648" width="9" style="488" customWidth="1"/>
    <col min="5649" max="5649" width="8.25" style="488" customWidth="1"/>
    <col min="5650" max="5650" width="6.58203125" style="488" customWidth="1"/>
    <col min="5651" max="5652" width="7.25" style="488" customWidth="1"/>
    <col min="5653" max="5653" width="9.25" style="488" customWidth="1"/>
    <col min="5654" max="5654" width="8.08203125" style="488" customWidth="1"/>
    <col min="5655" max="5655" width="9.33203125" style="488" customWidth="1"/>
    <col min="5656" max="5656" width="8.5" style="488" customWidth="1"/>
    <col min="5657" max="5657" width="7.75" style="488" customWidth="1"/>
    <col min="5658" max="5658" width="3.08203125" style="488" customWidth="1"/>
    <col min="5659" max="5659" width="9.33203125" style="488" customWidth="1"/>
    <col min="5660" max="5660" width="9.25" style="488" customWidth="1"/>
    <col min="5661" max="5661" width="9.08203125" style="488" customWidth="1"/>
    <col min="5662" max="5663" width="7.25" style="488" customWidth="1"/>
    <col min="5664" max="5664" width="3.08203125" style="488" customWidth="1"/>
    <col min="5665" max="5665" width="8.08203125" style="488" customWidth="1"/>
    <col min="5666" max="5667" width="7.25" style="488" customWidth="1"/>
    <col min="5668" max="5668" width="7.5" style="488" customWidth="1"/>
    <col min="5669" max="5669" width="8.08203125" style="488" customWidth="1"/>
    <col min="5670" max="5670" width="7.75" style="488" customWidth="1"/>
    <col min="5671" max="5673" width="7.25" style="488" customWidth="1"/>
    <col min="5674" max="5674" width="9" style="488" customWidth="1"/>
    <col min="5675" max="5675" width="7.25" style="488" bestFit="1" customWidth="1"/>
    <col min="5676" max="5885" width="8.75" style="488"/>
    <col min="5886" max="5886" width="5.75" style="488" customWidth="1"/>
    <col min="5887" max="5887" width="76.08203125" style="488" customWidth="1"/>
    <col min="5888" max="5888" width="5.75" style="488" customWidth="1"/>
    <col min="5889" max="5889" width="5.5" style="488" customWidth="1"/>
    <col min="5890" max="5894" width="10.75" style="488" customWidth="1"/>
    <col min="5895" max="5895" width="8.75" style="488" customWidth="1"/>
    <col min="5896" max="5896" width="8" style="488" customWidth="1"/>
    <col min="5897" max="5897" width="8.25" style="488" customWidth="1"/>
    <col min="5898" max="5898" width="7.75" style="488" customWidth="1"/>
    <col min="5899" max="5899" width="8.33203125" style="488" customWidth="1"/>
    <col min="5900" max="5900" width="9.08203125" style="488" customWidth="1"/>
    <col min="5901" max="5901" width="9.33203125" style="488" customWidth="1"/>
    <col min="5902" max="5902" width="9.08203125" style="488" customWidth="1"/>
    <col min="5903" max="5903" width="9.33203125" style="488" customWidth="1"/>
    <col min="5904" max="5904" width="9" style="488" customWidth="1"/>
    <col min="5905" max="5905" width="8.25" style="488" customWidth="1"/>
    <col min="5906" max="5906" width="6.58203125" style="488" customWidth="1"/>
    <col min="5907" max="5908" width="7.25" style="488" customWidth="1"/>
    <col min="5909" max="5909" width="9.25" style="488" customWidth="1"/>
    <col min="5910" max="5910" width="8.08203125" style="488" customWidth="1"/>
    <col min="5911" max="5911" width="9.33203125" style="488" customWidth="1"/>
    <col min="5912" max="5912" width="8.5" style="488" customWidth="1"/>
    <col min="5913" max="5913" width="7.75" style="488" customWidth="1"/>
    <col min="5914" max="5914" width="3.08203125" style="488" customWidth="1"/>
    <col min="5915" max="5915" width="9.33203125" style="488" customWidth="1"/>
    <col min="5916" max="5916" width="9.25" style="488" customWidth="1"/>
    <col min="5917" max="5917" width="9.08203125" style="488" customWidth="1"/>
    <col min="5918" max="5919" width="7.25" style="488" customWidth="1"/>
    <col min="5920" max="5920" width="3.08203125" style="488" customWidth="1"/>
    <col min="5921" max="5921" width="8.08203125" style="488" customWidth="1"/>
    <col min="5922" max="5923" width="7.25" style="488" customWidth="1"/>
    <col min="5924" max="5924" width="7.5" style="488" customWidth="1"/>
    <col min="5925" max="5925" width="8.08203125" style="488" customWidth="1"/>
    <col min="5926" max="5926" width="7.75" style="488" customWidth="1"/>
    <col min="5927" max="5929" width="7.25" style="488" customWidth="1"/>
    <col min="5930" max="5930" width="9" style="488" customWidth="1"/>
    <col min="5931" max="5931" width="7.25" style="488" bestFit="1" customWidth="1"/>
    <col min="5932" max="6141" width="8.75" style="488"/>
    <col min="6142" max="6142" width="5.75" style="488" customWidth="1"/>
    <col min="6143" max="6143" width="76.08203125" style="488" customWidth="1"/>
    <col min="6144" max="6144" width="5.75" style="488" customWidth="1"/>
    <col min="6145" max="6145" width="5.5" style="488" customWidth="1"/>
    <col min="6146" max="6150" width="10.75" style="488" customWidth="1"/>
    <col min="6151" max="6151" width="8.75" style="488" customWidth="1"/>
    <col min="6152" max="6152" width="8" style="488" customWidth="1"/>
    <col min="6153" max="6153" width="8.25" style="488" customWidth="1"/>
    <col min="6154" max="6154" width="7.75" style="488" customWidth="1"/>
    <col min="6155" max="6155" width="8.33203125" style="488" customWidth="1"/>
    <col min="6156" max="6156" width="9.08203125" style="488" customWidth="1"/>
    <col min="6157" max="6157" width="9.33203125" style="488" customWidth="1"/>
    <col min="6158" max="6158" width="9.08203125" style="488" customWidth="1"/>
    <col min="6159" max="6159" width="9.33203125" style="488" customWidth="1"/>
    <col min="6160" max="6160" width="9" style="488" customWidth="1"/>
    <col min="6161" max="6161" width="8.25" style="488" customWidth="1"/>
    <col min="6162" max="6162" width="6.58203125" style="488" customWidth="1"/>
    <col min="6163" max="6164" width="7.25" style="488" customWidth="1"/>
    <col min="6165" max="6165" width="9.25" style="488" customWidth="1"/>
    <col min="6166" max="6166" width="8.08203125" style="488" customWidth="1"/>
    <col min="6167" max="6167" width="9.33203125" style="488" customWidth="1"/>
    <col min="6168" max="6168" width="8.5" style="488" customWidth="1"/>
    <col min="6169" max="6169" width="7.75" style="488" customWidth="1"/>
    <col min="6170" max="6170" width="3.08203125" style="488" customWidth="1"/>
    <col min="6171" max="6171" width="9.33203125" style="488" customWidth="1"/>
    <col min="6172" max="6172" width="9.25" style="488" customWidth="1"/>
    <col min="6173" max="6173" width="9.08203125" style="488" customWidth="1"/>
    <col min="6174" max="6175" width="7.25" style="488" customWidth="1"/>
    <col min="6176" max="6176" width="3.08203125" style="488" customWidth="1"/>
    <col min="6177" max="6177" width="8.08203125" style="488" customWidth="1"/>
    <col min="6178" max="6179" width="7.25" style="488" customWidth="1"/>
    <col min="6180" max="6180" width="7.5" style="488" customWidth="1"/>
    <col min="6181" max="6181" width="8.08203125" style="488" customWidth="1"/>
    <col min="6182" max="6182" width="7.75" style="488" customWidth="1"/>
    <col min="6183" max="6185" width="7.25" style="488" customWidth="1"/>
    <col min="6186" max="6186" width="9" style="488" customWidth="1"/>
    <col min="6187" max="6187" width="7.25" style="488" bestFit="1" customWidth="1"/>
    <col min="6188" max="6397" width="8.75" style="488"/>
    <col min="6398" max="6398" width="5.75" style="488" customWidth="1"/>
    <col min="6399" max="6399" width="76.08203125" style="488" customWidth="1"/>
    <col min="6400" max="6400" width="5.75" style="488" customWidth="1"/>
    <col min="6401" max="6401" width="5.5" style="488" customWidth="1"/>
    <col min="6402" max="6406" width="10.75" style="488" customWidth="1"/>
    <col min="6407" max="6407" width="8.75" style="488" customWidth="1"/>
    <col min="6408" max="6408" width="8" style="488" customWidth="1"/>
    <col min="6409" max="6409" width="8.25" style="488" customWidth="1"/>
    <col min="6410" max="6410" width="7.75" style="488" customWidth="1"/>
    <col min="6411" max="6411" width="8.33203125" style="488" customWidth="1"/>
    <col min="6412" max="6412" width="9.08203125" style="488" customWidth="1"/>
    <col min="6413" max="6413" width="9.33203125" style="488" customWidth="1"/>
    <col min="6414" max="6414" width="9.08203125" style="488" customWidth="1"/>
    <col min="6415" max="6415" width="9.33203125" style="488" customWidth="1"/>
    <col min="6416" max="6416" width="9" style="488" customWidth="1"/>
    <col min="6417" max="6417" width="8.25" style="488" customWidth="1"/>
    <col min="6418" max="6418" width="6.58203125" style="488" customWidth="1"/>
    <col min="6419" max="6420" width="7.25" style="488" customWidth="1"/>
    <col min="6421" max="6421" width="9.25" style="488" customWidth="1"/>
    <col min="6422" max="6422" width="8.08203125" style="488" customWidth="1"/>
    <col min="6423" max="6423" width="9.33203125" style="488" customWidth="1"/>
    <col min="6424" max="6424" width="8.5" style="488" customWidth="1"/>
    <col min="6425" max="6425" width="7.75" style="488" customWidth="1"/>
    <col min="6426" max="6426" width="3.08203125" style="488" customWidth="1"/>
    <col min="6427" max="6427" width="9.33203125" style="488" customWidth="1"/>
    <col min="6428" max="6428" width="9.25" style="488" customWidth="1"/>
    <col min="6429" max="6429" width="9.08203125" style="488" customWidth="1"/>
    <col min="6430" max="6431" width="7.25" style="488" customWidth="1"/>
    <col min="6432" max="6432" width="3.08203125" style="488" customWidth="1"/>
    <col min="6433" max="6433" width="8.08203125" style="488" customWidth="1"/>
    <col min="6434" max="6435" width="7.25" style="488" customWidth="1"/>
    <col min="6436" max="6436" width="7.5" style="488" customWidth="1"/>
    <col min="6437" max="6437" width="8.08203125" style="488" customWidth="1"/>
    <col min="6438" max="6438" width="7.75" style="488" customWidth="1"/>
    <col min="6439" max="6441" width="7.25" style="488" customWidth="1"/>
    <col min="6442" max="6442" width="9" style="488" customWidth="1"/>
    <col min="6443" max="6443" width="7.25" style="488" bestFit="1" customWidth="1"/>
    <col min="6444" max="6653" width="8.75" style="488"/>
    <col min="6654" max="6654" width="5.75" style="488" customWidth="1"/>
    <col min="6655" max="6655" width="76.08203125" style="488" customWidth="1"/>
    <col min="6656" max="6656" width="5.75" style="488" customWidth="1"/>
    <col min="6657" max="6657" width="5.5" style="488" customWidth="1"/>
    <col min="6658" max="6662" width="10.75" style="488" customWidth="1"/>
    <col min="6663" max="6663" width="8.75" style="488" customWidth="1"/>
    <col min="6664" max="6664" width="8" style="488" customWidth="1"/>
    <col min="6665" max="6665" width="8.25" style="488" customWidth="1"/>
    <col min="6666" max="6666" width="7.75" style="488" customWidth="1"/>
    <col min="6667" max="6667" width="8.33203125" style="488" customWidth="1"/>
    <col min="6668" max="6668" width="9.08203125" style="488" customWidth="1"/>
    <col min="6669" max="6669" width="9.33203125" style="488" customWidth="1"/>
    <col min="6670" max="6670" width="9.08203125" style="488" customWidth="1"/>
    <col min="6671" max="6671" width="9.33203125" style="488" customWidth="1"/>
    <col min="6672" max="6672" width="9" style="488" customWidth="1"/>
    <col min="6673" max="6673" width="8.25" style="488" customWidth="1"/>
    <col min="6674" max="6674" width="6.58203125" style="488" customWidth="1"/>
    <col min="6675" max="6676" width="7.25" style="488" customWidth="1"/>
    <col min="6677" max="6677" width="9.25" style="488" customWidth="1"/>
    <col min="6678" max="6678" width="8.08203125" style="488" customWidth="1"/>
    <col min="6679" max="6679" width="9.33203125" style="488" customWidth="1"/>
    <col min="6680" max="6680" width="8.5" style="488" customWidth="1"/>
    <col min="6681" max="6681" width="7.75" style="488" customWidth="1"/>
    <col min="6682" max="6682" width="3.08203125" style="488" customWidth="1"/>
    <col min="6683" max="6683" width="9.33203125" style="488" customWidth="1"/>
    <col min="6684" max="6684" width="9.25" style="488" customWidth="1"/>
    <col min="6685" max="6685" width="9.08203125" style="488" customWidth="1"/>
    <col min="6686" max="6687" width="7.25" style="488" customWidth="1"/>
    <col min="6688" max="6688" width="3.08203125" style="488" customWidth="1"/>
    <col min="6689" max="6689" width="8.08203125" style="488" customWidth="1"/>
    <col min="6690" max="6691" width="7.25" style="488" customWidth="1"/>
    <col min="6692" max="6692" width="7.5" style="488" customWidth="1"/>
    <col min="6693" max="6693" width="8.08203125" style="488" customWidth="1"/>
    <col min="6694" max="6694" width="7.75" style="488" customWidth="1"/>
    <col min="6695" max="6697" width="7.25" style="488" customWidth="1"/>
    <col min="6698" max="6698" width="9" style="488" customWidth="1"/>
    <col min="6699" max="6699" width="7.25" style="488" bestFit="1" customWidth="1"/>
    <col min="6700" max="6909" width="8.75" style="488"/>
    <col min="6910" max="6910" width="5.75" style="488" customWidth="1"/>
    <col min="6911" max="6911" width="76.08203125" style="488" customWidth="1"/>
    <col min="6912" max="6912" width="5.75" style="488" customWidth="1"/>
    <col min="6913" max="6913" width="5.5" style="488" customWidth="1"/>
    <col min="6914" max="6918" width="10.75" style="488" customWidth="1"/>
    <col min="6919" max="6919" width="8.75" style="488" customWidth="1"/>
    <col min="6920" max="6920" width="8" style="488" customWidth="1"/>
    <col min="6921" max="6921" width="8.25" style="488" customWidth="1"/>
    <col min="6922" max="6922" width="7.75" style="488" customWidth="1"/>
    <col min="6923" max="6923" width="8.33203125" style="488" customWidth="1"/>
    <col min="6924" max="6924" width="9.08203125" style="488" customWidth="1"/>
    <col min="6925" max="6925" width="9.33203125" style="488" customWidth="1"/>
    <col min="6926" max="6926" width="9.08203125" style="488" customWidth="1"/>
    <col min="6927" max="6927" width="9.33203125" style="488" customWidth="1"/>
    <col min="6928" max="6928" width="9" style="488" customWidth="1"/>
    <col min="6929" max="6929" width="8.25" style="488" customWidth="1"/>
    <col min="6930" max="6930" width="6.58203125" style="488" customWidth="1"/>
    <col min="6931" max="6932" width="7.25" style="488" customWidth="1"/>
    <col min="6933" max="6933" width="9.25" style="488" customWidth="1"/>
    <col min="6934" max="6934" width="8.08203125" style="488" customWidth="1"/>
    <col min="6935" max="6935" width="9.33203125" style="488" customWidth="1"/>
    <col min="6936" max="6936" width="8.5" style="488" customWidth="1"/>
    <col min="6937" max="6937" width="7.75" style="488" customWidth="1"/>
    <col min="6938" max="6938" width="3.08203125" style="488" customWidth="1"/>
    <col min="6939" max="6939" width="9.33203125" style="488" customWidth="1"/>
    <col min="6940" max="6940" width="9.25" style="488" customWidth="1"/>
    <col min="6941" max="6941" width="9.08203125" style="488" customWidth="1"/>
    <col min="6942" max="6943" width="7.25" style="488" customWidth="1"/>
    <col min="6944" max="6944" width="3.08203125" style="488" customWidth="1"/>
    <col min="6945" max="6945" width="8.08203125" style="488" customWidth="1"/>
    <col min="6946" max="6947" width="7.25" style="488" customWidth="1"/>
    <col min="6948" max="6948" width="7.5" style="488" customWidth="1"/>
    <col min="6949" max="6949" width="8.08203125" style="488" customWidth="1"/>
    <col min="6950" max="6950" width="7.75" style="488" customWidth="1"/>
    <col min="6951" max="6953" width="7.25" style="488" customWidth="1"/>
    <col min="6954" max="6954" width="9" style="488" customWidth="1"/>
    <col min="6955" max="6955" width="7.25" style="488" bestFit="1" customWidth="1"/>
    <col min="6956" max="7165" width="8.75" style="488"/>
    <col min="7166" max="7166" width="5.75" style="488" customWidth="1"/>
    <col min="7167" max="7167" width="76.08203125" style="488" customWidth="1"/>
    <col min="7168" max="7168" width="5.75" style="488" customWidth="1"/>
    <col min="7169" max="7169" width="5.5" style="488" customWidth="1"/>
    <col min="7170" max="7174" width="10.75" style="488" customWidth="1"/>
    <col min="7175" max="7175" width="8.75" style="488" customWidth="1"/>
    <col min="7176" max="7176" width="8" style="488" customWidth="1"/>
    <col min="7177" max="7177" width="8.25" style="488" customWidth="1"/>
    <col min="7178" max="7178" width="7.75" style="488" customWidth="1"/>
    <col min="7179" max="7179" width="8.33203125" style="488" customWidth="1"/>
    <col min="7180" max="7180" width="9.08203125" style="488" customWidth="1"/>
    <col min="7181" max="7181" width="9.33203125" style="488" customWidth="1"/>
    <col min="7182" max="7182" width="9.08203125" style="488" customWidth="1"/>
    <col min="7183" max="7183" width="9.33203125" style="488" customWidth="1"/>
    <col min="7184" max="7184" width="9" style="488" customWidth="1"/>
    <col min="7185" max="7185" width="8.25" style="488" customWidth="1"/>
    <col min="7186" max="7186" width="6.58203125" style="488" customWidth="1"/>
    <col min="7187" max="7188" width="7.25" style="488" customWidth="1"/>
    <col min="7189" max="7189" width="9.25" style="488" customWidth="1"/>
    <col min="7190" max="7190" width="8.08203125" style="488" customWidth="1"/>
    <col min="7191" max="7191" width="9.33203125" style="488" customWidth="1"/>
    <col min="7192" max="7192" width="8.5" style="488" customWidth="1"/>
    <col min="7193" max="7193" width="7.75" style="488" customWidth="1"/>
    <col min="7194" max="7194" width="3.08203125" style="488" customWidth="1"/>
    <col min="7195" max="7195" width="9.33203125" style="488" customWidth="1"/>
    <col min="7196" max="7196" width="9.25" style="488" customWidth="1"/>
    <col min="7197" max="7197" width="9.08203125" style="488" customWidth="1"/>
    <col min="7198" max="7199" width="7.25" style="488" customWidth="1"/>
    <col min="7200" max="7200" width="3.08203125" style="488" customWidth="1"/>
    <col min="7201" max="7201" width="8.08203125" style="488" customWidth="1"/>
    <col min="7202" max="7203" width="7.25" style="488" customWidth="1"/>
    <col min="7204" max="7204" width="7.5" style="488" customWidth="1"/>
    <col min="7205" max="7205" width="8.08203125" style="488" customWidth="1"/>
    <col min="7206" max="7206" width="7.75" style="488" customWidth="1"/>
    <col min="7207" max="7209" width="7.25" style="488" customWidth="1"/>
    <col min="7210" max="7210" width="9" style="488" customWidth="1"/>
    <col min="7211" max="7211" width="7.25" style="488" bestFit="1" customWidth="1"/>
    <col min="7212" max="7421" width="8.75" style="488"/>
    <col min="7422" max="7422" width="5.75" style="488" customWidth="1"/>
    <col min="7423" max="7423" width="76.08203125" style="488" customWidth="1"/>
    <col min="7424" max="7424" width="5.75" style="488" customWidth="1"/>
    <col min="7425" max="7425" width="5.5" style="488" customWidth="1"/>
    <col min="7426" max="7430" width="10.75" style="488" customWidth="1"/>
    <col min="7431" max="7431" width="8.75" style="488" customWidth="1"/>
    <col min="7432" max="7432" width="8" style="488" customWidth="1"/>
    <col min="7433" max="7433" width="8.25" style="488" customWidth="1"/>
    <col min="7434" max="7434" width="7.75" style="488" customWidth="1"/>
    <col min="7435" max="7435" width="8.33203125" style="488" customWidth="1"/>
    <col min="7436" max="7436" width="9.08203125" style="488" customWidth="1"/>
    <col min="7437" max="7437" width="9.33203125" style="488" customWidth="1"/>
    <col min="7438" max="7438" width="9.08203125" style="488" customWidth="1"/>
    <col min="7439" max="7439" width="9.33203125" style="488" customWidth="1"/>
    <col min="7440" max="7440" width="9" style="488" customWidth="1"/>
    <col min="7441" max="7441" width="8.25" style="488" customWidth="1"/>
    <col min="7442" max="7442" width="6.58203125" style="488" customWidth="1"/>
    <col min="7443" max="7444" width="7.25" style="488" customWidth="1"/>
    <col min="7445" max="7445" width="9.25" style="488" customWidth="1"/>
    <col min="7446" max="7446" width="8.08203125" style="488" customWidth="1"/>
    <col min="7447" max="7447" width="9.33203125" style="488" customWidth="1"/>
    <col min="7448" max="7448" width="8.5" style="488" customWidth="1"/>
    <col min="7449" max="7449" width="7.75" style="488" customWidth="1"/>
    <col min="7450" max="7450" width="3.08203125" style="488" customWidth="1"/>
    <col min="7451" max="7451" width="9.33203125" style="488" customWidth="1"/>
    <col min="7452" max="7452" width="9.25" style="488" customWidth="1"/>
    <col min="7453" max="7453" width="9.08203125" style="488" customWidth="1"/>
    <col min="7454" max="7455" width="7.25" style="488" customWidth="1"/>
    <col min="7456" max="7456" width="3.08203125" style="488" customWidth="1"/>
    <col min="7457" max="7457" width="8.08203125" style="488" customWidth="1"/>
    <col min="7458" max="7459" width="7.25" style="488" customWidth="1"/>
    <col min="7460" max="7460" width="7.5" style="488" customWidth="1"/>
    <col min="7461" max="7461" width="8.08203125" style="488" customWidth="1"/>
    <col min="7462" max="7462" width="7.75" style="488" customWidth="1"/>
    <col min="7463" max="7465" width="7.25" style="488" customWidth="1"/>
    <col min="7466" max="7466" width="9" style="488" customWidth="1"/>
    <col min="7467" max="7467" width="7.25" style="488" bestFit="1" customWidth="1"/>
    <col min="7468" max="7677" width="8.75" style="488"/>
    <col min="7678" max="7678" width="5.75" style="488" customWidth="1"/>
    <col min="7679" max="7679" width="76.08203125" style="488" customWidth="1"/>
    <col min="7680" max="7680" width="5.75" style="488" customWidth="1"/>
    <col min="7681" max="7681" width="5.5" style="488" customWidth="1"/>
    <col min="7682" max="7686" width="10.75" style="488" customWidth="1"/>
    <col min="7687" max="7687" width="8.75" style="488" customWidth="1"/>
    <col min="7688" max="7688" width="8" style="488" customWidth="1"/>
    <col min="7689" max="7689" width="8.25" style="488" customWidth="1"/>
    <col min="7690" max="7690" width="7.75" style="488" customWidth="1"/>
    <col min="7691" max="7691" width="8.33203125" style="488" customWidth="1"/>
    <col min="7692" max="7692" width="9.08203125" style="488" customWidth="1"/>
    <col min="7693" max="7693" width="9.33203125" style="488" customWidth="1"/>
    <col min="7694" max="7694" width="9.08203125" style="488" customWidth="1"/>
    <col min="7695" max="7695" width="9.33203125" style="488" customWidth="1"/>
    <col min="7696" max="7696" width="9" style="488" customWidth="1"/>
    <col min="7697" max="7697" width="8.25" style="488" customWidth="1"/>
    <col min="7698" max="7698" width="6.58203125" style="488" customWidth="1"/>
    <col min="7699" max="7700" width="7.25" style="488" customWidth="1"/>
    <col min="7701" max="7701" width="9.25" style="488" customWidth="1"/>
    <col min="7702" max="7702" width="8.08203125" style="488" customWidth="1"/>
    <col min="7703" max="7703" width="9.33203125" style="488" customWidth="1"/>
    <col min="7704" max="7704" width="8.5" style="488" customWidth="1"/>
    <col min="7705" max="7705" width="7.75" style="488" customWidth="1"/>
    <col min="7706" max="7706" width="3.08203125" style="488" customWidth="1"/>
    <col min="7707" max="7707" width="9.33203125" style="488" customWidth="1"/>
    <col min="7708" max="7708" width="9.25" style="488" customWidth="1"/>
    <col min="7709" max="7709" width="9.08203125" style="488" customWidth="1"/>
    <col min="7710" max="7711" width="7.25" style="488" customWidth="1"/>
    <col min="7712" max="7712" width="3.08203125" style="488" customWidth="1"/>
    <col min="7713" max="7713" width="8.08203125" style="488" customWidth="1"/>
    <col min="7714" max="7715" width="7.25" style="488" customWidth="1"/>
    <col min="7716" max="7716" width="7.5" style="488" customWidth="1"/>
    <col min="7717" max="7717" width="8.08203125" style="488" customWidth="1"/>
    <col min="7718" max="7718" width="7.75" style="488" customWidth="1"/>
    <col min="7719" max="7721" width="7.25" style="488" customWidth="1"/>
    <col min="7722" max="7722" width="9" style="488" customWidth="1"/>
    <col min="7723" max="7723" width="7.25" style="488" bestFit="1" customWidth="1"/>
    <col min="7724" max="7933" width="8.75" style="488"/>
    <col min="7934" max="7934" width="5.75" style="488" customWidth="1"/>
    <col min="7935" max="7935" width="76.08203125" style="488" customWidth="1"/>
    <col min="7936" max="7936" width="5.75" style="488" customWidth="1"/>
    <col min="7937" max="7937" width="5.5" style="488" customWidth="1"/>
    <col min="7938" max="7942" width="10.75" style="488" customWidth="1"/>
    <col min="7943" max="7943" width="8.75" style="488" customWidth="1"/>
    <col min="7944" max="7944" width="8" style="488" customWidth="1"/>
    <col min="7945" max="7945" width="8.25" style="488" customWidth="1"/>
    <col min="7946" max="7946" width="7.75" style="488" customWidth="1"/>
    <col min="7947" max="7947" width="8.33203125" style="488" customWidth="1"/>
    <col min="7948" max="7948" width="9.08203125" style="488" customWidth="1"/>
    <col min="7949" max="7949" width="9.33203125" style="488" customWidth="1"/>
    <col min="7950" max="7950" width="9.08203125" style="488" customWidth="1"/>
    <col min="7951" max="7951" width="9.33203125" style="488" customWidth="1"/>
    <col min="7952" max="7952" width="9" style="488" customWidth="1"/>
    <col min="7953" max="7953" width="8.25" style="488" customWidth="1"/>
    <col min="7954" max="7954" width="6.58203125" style="488" customWidth="1"/>
    <col min="7955" max="7956" width="7.25" style="488" customWidth="1"/>
    <col min="7957" max="7957" width="9.25" style="488" customWidth="1"/>
    <col min="7958" max="7958" width="8.08203125" style="488" customWidth="1"/>
    <col min="7959" max="7959" width="9.33203125" style="488" customWidth="1"/>
    <col min="7960" max="7960" width="8.5" style="488" customWidth="1"/>
    <col min="7961" max="7961" width="7.75" style="488" customWidth="1"/>
    <col min="7962" max="7962" width="3.08203125" style="488" customWidth="1"/>
    <col min="7963" max="7963" width="9.33203125" style="488" customWidth="1"/>
    <col min="7964" max="7964" width="9.25" style="488" customWidth="1"/>
    <col min="7965" max="7965" width="9.08203125" style="488" customWidth="1"/>
    <col min="7966" max="7967" width="7.25" style="488" customWidth="1"/>
    <col min="7968" max="7968" width="3.08203125" style="488" customWidth="1"/>
    <col min="7969" max="7969" width="8.08203125" style="488" customWidth="1"/>
    <col min="7970" max="7971" width="7.25" style="488" customWidth="1"/>
    <col min="7972" max="7972" width="7.5" style="488" customWidth="1"/>
    <col min="7973" max="7973" width="8.08203125" style="488" customWidth="1"/>
    <col min="7974" max="7974" width="7.75" style="488" customWidth="1"/>
    <col min="7975" max="7977" width="7.25" style="488" customWidth="1"/>
    <col min="7978" max="7978" width="9" style="488" customWidth="1"/>
    <col min="7979" max="7979" width="7.25" style="488" bestFit="1" customWidth="1"/>
    <col min="7980" max="8189" width="8.75" style="488"/>
    <col min="8190" max="8190" width="5.75" style="488" customWidth="1"/>
    <col min="8191" max="8191" width="76.08203125" style="488" customWidth="1"/>
    <col min="8192" max="8192" width="5.75" style="488" customWidth="1"/>
    <col min="8193" max="8193" width="5.5" style="488" customWidth="1"/>
    <col min="8194" max="8198" width="10.75" style="488" customWidth="1"/>
    <col min="8199" max="8199" width="8.75" style="488" customWidth="1"/>
    <col min="8200" max="8200" width="8" style="488" customWidth="1"/>
    <col min="8201" max="8201" width="8.25" style="488" customWidth="1"/>
    <col min="8202" max="8202" width="7.75" style="488" customWidth="1"/>
    <col min="8203" max="8203" width="8.33203125" style="488" customWidth="1"/>
    <col min="8204" max="8204" width="9.08203125" style="488" customWidth="1"/>
    <col min="8205" max="8205" width="9.33203125" style="488" customWidth="1"/>
    <col min="8206" max="8206" width="9.08203125" style="488" customWidth="1"/>
    <col min="8207" max="8207" width="9.33203125" style="488" customWidth="1"/>
    <col min="8208" max="8208" width="9" style="488" customWidth="1"/>
    <col min="8209" max="8209" width="8.25" style="488" customWidth="1"/>
    <col min="8210" max="8210" width="6.58203125" style="488" customWidth="1"/>
    <col min="8211" max="8212" width="7.25" style="488" customWidth="1"/>
    <col min="8213" max="8213" width="9.25" style="488" customWidth="1"/>
    <col min="8214" max="8214" width="8.08203125" style="488" customWidth="1"/>
    <col min="8215" max="8215" width="9.33203125" style="488" customWidth="1"/>
    <col min="8216" max="8216" width="8.5" style="488" customWidth="1"/>
    <col min="8217" max="8217" width="7.75" style="488" customWidth="1"/>
    <col min="8218" max="8218" width="3.08203125" style="488" customWidth="1"/>
    <col min="8219" max="8219" width="9.33203125" style="488" customWidth="1"/>
    <col min="8220" max="8220" width="9.25" style="488" customWidth="1"/>
    <col min="8221" max="8221" width="9.08203125" style="488" customWidth="1"/>
    <col min="8222" max="8223" width="7.25" style="488" customWidth="1"/>
    <col min="8224" max="8224" width="3.08203125" style="488" customWidth="1"/>
    <col min="8225" max="8225" width="8.08203125" style="488" customWidth="1"/>
    <col min="8226" max="8227" width="7.25" style="488" customWidth="1"/>
    <col min="8228" max="8228" width="7.5" style="488" customWidth="1"/>
    <col min="8229" max="8229" width="8.08203125" style="488" customWidth="1"/>
    <col min="8230" max="8230" width="7.75" style="488" customWidth="1"/>
    <col min="8231" max="8233" width="7.25" style="488" customWidth="1"/>
    <col min="8234" max="8234" width="9" style="488" customWidth="1"/>
    <col min="8235" max="8235" width="7.25" style="488" bestFit="1" customWidth="1"/>
    <col min="8236" max="8445" width="8.75" style="488"/>
    <col min="8446" max="8446" width="5.75" style="488" customWidth="1"/>
    <col min="8447" max="8447" width="76.08203125" style="488" customWidth="1"/>
    <col min="8448" max="8448" width="5.75" style="488" customWidth="1"/>
    <col min="8449" max="8449" width="5.5" style="488" customWidth="1"/>
    <col min="8450" max="8454" width="10.75" style="488" customWidth="1"/>
    <col min="8455" max="8455" width="8.75" style="488" customWidth="1"/>
    <col min="8456" max="8456" width="8" style="488" customWidth="1"/>
    <col min="8457" max="8457" width="8.25" style="488" customWidth="1"/>
    <col min="8458" max="8458" width="7.75" style="488" customWidth="1"/>
    <col min="8459" max="8459" width="8.33203125" style="488" customWidth="1"/>
    <col min="8460" max="8460" width="9.08203125" style="488" customWidth="1"/>
    <col min="8461" max="8461" width="9.33203125" style="488" customWidth="1"/>
    <col min="8462" max="8462" width="9.08203125" style="488" customWidth="1"/>
    <col min="8463" max="8463" width="9.33203125" style="488" customWidth="1"/>
    <col min="8464" max="8464" width="9" style="488" customWidth="1"/>
    <col min="8465" max="8465" width="8.25" style="488" customWidth="1"/>
    <col min="8466" max="8466" width="6.58203125" style="488" customWidth="1"/>
    <col min="8467" max="8468" width="7.25" style="488" customWidth="1"/>
    <col min="8469" max="8469" width="9.25" style="488" customWidth="1"/>
    <col min="8470" max="8470" width="8.08203125" style="488" customWidth="1"/>
    <col min="8471" max="8471" width="9.33203125" style="488" customWidth="1"/>
    <col min="8472" max="8472" width="8.5" style="488" customWidth="1"/>
    <col min="8473" max="8473" width="7.75" style="488" customWidth="1"/>
    <col min="8474" max="8474" width="3.08203125" style="488" customWidth="1"/>
    <col min="8475" max="8475" width="9.33203125" style="488" customWidth="1"/>
    <col min="8476" max="8476" width="9.25" style="488" customWidth="1"/>
    <col min="8477" max="8477" width="9.08203125" style="488" customWidth="1"/>
    <col min="8478" max="8479" width="7.25" style="488" customWidth="1"/>
    <col min="8480" max="8480" width="3.08203125" style="488" customWidth="1"/>
    <col min="8481" max="8481" width="8.08203125" style="488" customWidth="1"/>
    <col min="8482" max="8483" width="7.25" style="488" customWidth="1"/>
    <col min="8484" max="8484" width="7.5" style="488" customWidth="1"/>
    <col min="8485" max="8485" width="8.08203125" style="488" customWidth="1"/>
    <col min="8486" max="8486" width="7.75" style="488" customWidth="1"/>
    <col min="8487" max="8489" width="7.25" style="488" customWidth="1"/>
    <col min="8490" max="8490" width="9" style="488" customWidth="1"/>
    <col min="8491" max="8491" width="7.25" style="488" bestFit="1" customWidth="1"/>
    <col min="8492" max="8701" width="8.75" style="488"/>
    <col min="8702" max="8702" width="5.75" style="488" customWidth="1"/>
    <col min="8703" max="8703" width="76.08203125" style="488" customWidth="1"/>
    <col min="8704" max="8704" width="5.75" style="488" customWidth="1"/>
    <col min="8705" max="8705" width="5.5" style="488" customWidth="1"/>
    <col min="8706" max="8710" width="10.75" style="488" customWidth="1"/>
    <col min="8711" max="8711" width="8.75" style="488" customWidth="1"/>
    <col min="8712" max="8712" width="8" style="488" customWidth="1"/>
    <col min="8713" max="8713" width="8.25" style="488" customWidth="1"/>
    <col min="8714" max="8714" width="7.75" style="488" customWidth="1"/>
    <col min="8715" max="8715" width="8.33203125" style="488" customWidth="1"/>
    <col min="8716" max="8716" width="9.08203125" style="488" customWidth="1"/>
    <col min="8717" max="8717" width="9.33203125" style="488" customWidth="1"/>
    <col min="8718" max="8718" width="9.08203125" style="488" customWidth="1"/>
    <col min="8719" max="8719" width="9.33203125" style="488" customWidth="1"/>
    <col min="8720" max="8720" width="9" style="488" customWidth="1"/>
    <col min="8721" max="8721" width="8.25" style="488" customWidth="1"/>
    <col min="8722" max="8722" width="6.58203125" style="488" customWidth="1"/>
    <col min="8723" max="8724" width="7.25" style="488" customWidth="1"/>
    <col min="8725" max="8725" width="9.25" style="488" customWidth="1"/>
    <col min="8726" max="8726" width="8.08203125" style="488" customWidth="1"/>
    <col min="8727" max="8727" width="9.33203125" style="488" customWidth="1"/>
    <col min="8728" max="8728" width="8.5" style="488" customWidth="1"/>
    <col min="8729" max="8729" width="7.75" style="488" customWidth="1"/>
    <col min="8730" max="8730" width="3.08203125" style="488" customWidth="1"/>
    <col min="8731" max="8731" width="9.33203125" style="488" customWidth="1"/>
    <col min="8732" max="8732" width="9.25" style="488" customWidth="1"/>
    <col min="8733" max="8733" width="9.08203125" style="488" customWidth="1"/>
    <col min="8734" max="8735" width="7.25" style="488" customWidth="1"/>
    <col min="8736" max="8736" width="3.08203125" style="488" customWidth="1"/>
    <col min="8737" max="8737" width="8.08203125" style="488" customWidth="1"/>
    <col min="8738" max="8739" width="7.25" style="488" customWidth="1"/>
    <col min="8740" max="8740" width="7.5" style="488" customWidth="1"/>
    <col min="8741" max="8741" width="8.08203125" style="488" customWidth="1"/>
    <col min="8742" max="8742" width="7.75" style="488" customWidth="1"/>
    <col min="8743" max="8745" width="7.25" style="488" customWidth="1"/>
    <col min="8746" max="8746" width="9" style="488" customWidth="1"/>
    <col min="8747" max="8747" width="7.25" style="488" bestFit="1" customWidth="1"/>
    <col min="8748" max="8957" width="8.75" style="488"/>
    <col min="8958" max="8958" width="5.75" style="488" customWidth="1"/>
    <col min="8959" max="8959" width="76.08203125" style="488" customWidth="1"/>
    <col min="8960" max="8960" width="5.75" style="488" customWidth="1"/>
    <col min="8961" max="8961" width="5.5" style="488" customWidth="1"/>
    <col min="8962" max="8966" width="10.75" style="488" customWidth="1"/>
    <col min="8967" max="8967" width="8.75" style="488" customWidth="1"/>
    <col min="8968" max="8968" width="8" style="488" customWidth="1"/>
    <col min="8969" max="8969" width="8.25" style="488" customWidth="1"/>
    <col min="8970" max="8970" width="7.75" style="488" customWidth="1"/>
    <col min="8971" max="8971" width="8.33203125" style="488" customWidth="1"/>
    <col min="8972" max="8972" width="9.08203125" style="488" customWidth="1"/>
    <col min="8973" max="8973" width="9.33203125" style="488" customWidth="1"/>
    <col min="8974" max="8974" width="9.08203125" style="488" customWidth="1"/>
    <col min="8975" max="8975" width="9.33203125" style="488" customWidth="1"/>
    <col min="8976" max="8976" width="9" style="488" customWidth="1"/>
    <col min="8977" max="8977" width="8.25" style="488" customWidth="1"/>
    <col min="8978" max="8978" width="6.58203125" style="488" customWidth="1"/>
    <col min="8979" max="8980" width="7.25" style="488" customWidth="1"/>
    <col min="8981" max="8981" width="9.25" style="488" customWidth="1"/>
    <col min="8982" max="8982" width="8.08203125" style="488" customWidth="1"/>
    <col min="8983" max="8983" width="9.33203125" style="488" customWidth="1"/>
    <col min="8984" max="8984" width="8.5" style="488" customWidth="1"/>
    <col min="8985" max="8985" width="7.75" style="488" customWidth="1"/>
    <col min="8986" max="8986" width="3.08203125" style="488" customWidth="1"/>
    <col min="8987" max="8987" width="9.33203125" style="488" customWidth="1"/>
    <col min="8988" max="8988" width="9.25" style="488" customWidth="1"/>
    <col min="8989" max="8989" width="9.08203125" style="488" customWidth="1"/>
    <col min="8990" max="8991" width="7.25" style="488" customWidth="1"/>
    <col min="8992" max="8992" width="3.08203125" style="488" customWidth="1"/>
    <col min="8993" max="8993" width="8.08203125" style="488" customWidth="1"/>
    <col min="8994" max="8995" width="7.25" style="488" customWidth="1"/>
    <col min="8996" max="8996" width="7.5" style="488" customWidth="1"/>
    <col min="8997" max="8997" width="8.08203125" style="488" customWidth="1"/>
    <col min="8998" max="8998" width="7.75" style="488" customWidth="1"/>
    <col min="8999" max="9001" width="7.25" style="488" customWidth="1"/>
    <col min="9002" max="9002" width="9" style="488" customWidth="1"/>
    <col min="9003" max="9003" width="7.25" style="488" bestFit="1" customWidth="1"/>
    <col min="9004" max="9213" width="8.75" style="488"/>
    <col min="9214" max="9214" width="5.75" style="488" customWidth="1"/>
    <col min="9215" max="9215" width="76.08203125" style="488" customWidth="1"/>
    <col min="9216" max="9216" width="5.75" style="488" customWidth="1"/>
    <col min="9217" max="9217" width="5.5" style="488" customWidth="1"/>
    <col min="9218" max="9222" width="10.75" style="488" customWidth="1"/>
    <col min="9223" max="9223" width="8.75" style="488" customWidth="1"/>
    <col min="9224" max="9224" width="8" style="488" customWidth="1"/>
    <col min="9225" max="9225" width="8.25" style="488" customWidth="1"/>
    <col min="9226" max="9226" width="7.75" style="488" customWidth="1"/>
    <col min="9227" max="9227" width="8.33203125" style="488" customWidth="1"/>
    <col min="9228" max="9228" width="9.08203125" style="488" customWidth="1"/>
    <col min="9229" max="9229" width="9.33203125" style="488" customWidth="1"/>
    <col min="9230" max="9230" width="9.08203125" style="488" customWidth="1"/>
    <col min="9231" max="9231" width="9.33203125" style="488" customWidth="1"/>
    <col min="9232" max="9232" width="9" style="488" customWidth="1"/>
    <col min="9233" max="9233" width="8.25" style="488" customWidth="1"/>
    <col min="9234" max="9234" width="6.58203125" style="488" customWidth="1"/>
    <col min="9235" max="9236" width="7.25" style="488" customWidth="1"/>
    <col min="9237" max="9237" width="9.25" style="488" customWidth="1"/>
    <col min="9238" max="9238" width="8.08203125" style="488" customWidth="1"/>
    <col min="9239" max="9239" width="9.33203125" style="488" customWidth="1"/>
    <col min="9240" max="9240" width="8.5" style="488" customWidth="1"/>
    <col min="9241" max="9241" width="7.75" style="488" customWidth="1"/>
    <col min="9242" max="9242" width="3.08203125" style="488" customWidth="1"/>
    <col min="9243" max="9243" width="9.33203125" style="488" customWidth="1"/>
    <col min="9244" max="9244" width="9.25" style="488" customWidth="1"/>
    <col min="9245" max="9245" width="9.08203125" style="488" customWidth="1"/>
    <col min="9246" max="9247" width="7.25" style="488" customWidth="1"/>
    <col min="9248" max="9248" width="3.08203125" style="488" customWidth="1"/>
    <col min="9249" max="9249" width="8.08203125" style="488" customWidth="1"/>
    <col min="9250" max="9251" width="7.25" style="488" customWidth="1"/>
    <col min="9252" max="9252" width="7.5" style="488" customWidth="1"/>
    <col min="9253" max="9253" width="8.08203125" style="488" customWidth="1"/>
    <col min="9254" max="9254" width="7.75" style="488" customWidth="1"/>
    <col min="9255" max="9257" width="7.25" style="488" customWidth="1"/>
    <col min="9258" max="9258" width="9" style="488" customWidth="1"/>
    <col min="9259" max="9259" width="7.25" style="488" bestFit="1" customWidth="1"/>
    <col min="9260" max="9469" width="8.75" style="488"/>
    <col min="9470" max="9470" width="5.75" style="488" customWidth="1"/>
    <col min="9471" max="9471" width="76.08203125" style="488" customWidth="1"/>
    <col min="9472" max="9472" width="5.75" style="488" customWidth="1"/>
    <col min="9473" max="9473" width="5.5" style="488" customWidth="1"/>
    <col min="9474" max="9478" width="10.75" style="488" customWidth="1"/>
    <col min="9479" max="9479" width="8.75" style="488" customWidth="1"/>
    <col min="9480" max="9480" width="8" style="488" customWidth="1"/>
    <col min="9481" max="9481" width="8.25" style="488" customWidth="1"/>
    <col min="9482" max="9482" width="7.75" style="488" customWidth="1"/>
    <col min="9483" max="9483" width="8.33203125" style="488" customWidth="1"/>
    <col min="9484" max="9484" width="9.08203125" style="488" customWidth="1"/>
    <col min="9485" max="9485" width="9.33203125" style="488" customWidth="1"/>
    <col min="9486" max="9486" width="9.08203125" style="488" customWidth="1"/>
    <col min="9487" max="9487" width="9.33203125" style="488" customWidth="1"/>
    <col min="9488" max="9488" width="9" style="488" customWidth="1"/>
    <col min="9489" max="9489" width="8.25" style="488" customWidth="1"/>
    <col min="9490" max="9490" width="6.58203125" style="488" customWidth="1"/>
    <col min="9491" max="9492" width="7.25" style="488" customWidth="1"/>
    <col min="9493" max="9493" width="9.25" style="488" customWidth="1"/>
    <col min="9494" max="9494" width="8.08203125" style="488" customWidth="1"/>
    <col min="9495" max="9495" width="9.33203125" style="488" customWidth="1"/>
    <col min="9496" max="9496" width="8.5" style="488" customWidth="1"/>
    <col min="9497" max="9497" width="7.75" style="488" customWidth="1"/>
    <col min="9498" max="9498" width="3.08203125" style="488" customWidth="1"/>
    <col min="9499" max="9499" width="9.33203125" style="488" customWidth="1"/>
    <col min="9500" max="9500" width="9.25" style="488" customWidth="1"/>
    <col min="9501" max="9501" width="9.08203125" style="488" customWidth="1"/>
    <col min="9502" max="9503" width="7.25" style="488" customWidth="1"/>
    <col min="9504" max="9504" width="3.08203125" style="488" customWidth="1"/>
    <col min="9505" max="9505" width="8.08203125" style="488" customWidth="1"/>
    <col min="9506" max="9507" width="7.25" style="488" customWidth="1"/>
    <col min="9508" max="9508" width="7.5" style="488" customWidth="1"/>
    <col min="9509" max="9509" width="8.08203125" style="488" customWidth="1"/>
    <col min="9510" max="9510" width="7.75" style="488" customWidth="1"/>
    <col min="9511" max="9513" width="7.25" style="488" customWidth="1"/>
    <col min="9514" max="9514" width="9" style="488" customWidth="1"/>
    <col min="9515" max="9515" width="7.25" style="488" bestFit="1" customWidth="1"/>
    <col min="9516" max="9725" width="8.75" style="488"/>
    <col min="9726" max="9726" width="5.75" style="488" customWidth="1"/>
    <col min="9727" max="9727" width="76.08203125" style="488" customWidth="1"/>
    <col min="9728" max="9728" width="5.75" style="488" customWidth="1"/>
    <col min="9729" max="9729" width="5.5" style="488" customWidth="1"/>
    <col min="9730" max="9734" width="10.75" style="488" customWidth="1"/>
    <col min="9735" max="9735" width="8.75" style="488" customWidth="1"/>
    <col min="9736" max="9736" width="8" style="488" customWidth="1"/>
    <col min="9737" max="9737" width="8.25" style="488" customWidth="1"/>
    <col min="9738" max="9738" width="7.75" style="488" customWidth="1"/>
    <col min="9739" max="9739" width="8.33203125" style="488" customWidth="1"/>
    <col min="9740" max="9740" width="9.08203125" style="488" customWidth="1"/>
    <col min="9741" max="9741" width="9.33203125" style="488" customWidth="1"/>
    <col min="9742" max="9742" width="9.08203125" style="488" customWidth="1"/>
    <col min="9743" max="9743" width="9.33203125" style="488" customWidth="1"/>
    <col min="9744" max="9744" width="9" style="488" customWidth="1"/>
    <col min="9745" max="9745" width="8.25" style="488" customWidth="1"/>
    <col min="9746" max="9746" width="6.58203125" style="488" customWidth="1"/>
    <col min="9747" max="9748" width="7.25" style="488" customWidth="1"/>
    <col min="9749" max="9749" width="9.25" style="488" customWidth="1"/>
    <col min="9750" max="9750" width="8.08203125" style="488" customWidth="1"/>
    <col min="9751" max="9751" width="9.33203125" style="488" customWidth="1"/>
    <col min="9752" max="9752" width="8.5" style="488" customWidth="1"/>
    <col min="9753" max="9753" width="7.75" style="488" customWidth="1"/>
    <col min="9754" max="9754" width="3.08203125" style="488" customWidth="1"/>
    <col min="9755" max="9755" width="9.33203125" style="488" customWidth="1"/>
    <col min="9756" max="9756" width="9.25" style="488" customWidth="1"/>
    <col min="9757" max="9757" width="9.08203125" style="488" customWidth="1"/>
    <col min="9758" max="9759" width="7.25" style="488" customWidth="1"/>
    <col min="9760" max="9760" width="3.08203125" style="488" customWidth="1"/>
    <col min="9761" max="9761" width="8.08203125" style="488" customWidth="1"/>
    <col min="9762" max="9763" width="7.25" style="488" customWidth="1"/>
    <col min="9764" max="9764" width="7.5" style="488" customWidth="1"/>
    <col min="9765" max="9765" width="8.08203125" style="488" customWidth="1"/>
    <col min="9766" max="9766" width="7.75" style="488" customWidth="1"/>
    <col min="9767" max="9769" width="7.25" style="488" customWidth="1"/>
    <col min="9770" max="9770" width="9" style="488" customWidth="1"/>
    <col min="9771" max="9771" width="7.25" style="488" bestFit="1" customWidth="1"/>
    <col min="9772" max="9981" width="8.75" style="488"/>
    <col min="9982" max="9982" width="5.75" style="488" customWidth="1"/>
    <col min="9983" max="9983" width="76.08203125" style="488" customWidth="1"/>
    <col min="9984" max="9984" width="5.75" style="488" customWidth="1"/>
    <col min="9985" max="9985" width="5.5" style="488" customWidth="1"/>
    <col min="9986" max="9990" width="10.75" style="488" customWidth="1"/>
    <col min="9991" max="9991" width="8.75" style="488" customWidth="1"/>
    <col min="9992" max="9992" width="8" style="488" customWidth="1"/>
    <col min="9993" max="9993" width="8.25" style="488" customWidth="1"/>
    <col min="9994" max="9994" width="7.75" style="488" customWidth="1"/>
    <col min="9995" max="9995" width="8.33203125" style="488" customWidth="1"/>
    <col min="9996" max="9996" width="9.08203125" style="488" customWidth="1"/>
    <col min="9997" max="9997" width="9.33203125" style="488" customWidth="1"/>
    <col min="9998" max="9998" width="9.08203125" style="488" customWidth="1"/>
    <col min="9999" max="9999" width="9.33203125" style="488" customWidth="1"/>
    <col min="10000" max="10000" width="9" style="488" customWidth="1"/>
    <col min="10001" max="10001" width="8.25" style="488" customWidth="1"/>
    <col min="10002" max="10002" width="6.58203125" style="488" customWidth="1"/>
    <col min="10003" max="10004" width="7.25" style="488" customWidth="1"/>
    <col min="10005" max="10005" width="9.25" style="488" customWidth="1"/>
    <col min="10006" max="10006" width="8.08203125" style="488" customWidth="1"/>
    <col min="10007" max="10007" width="9.33203125" style="488" customWidth="1"/>
    <col min="10008" max="10008" width="8.5" style="488" customWidth="1"/>
    <col min="10009" max="10009" width="7.75" style="488" customWidth="1"/>
    <col min="10010" max="10010" width="3.08203125" style="488" customWidth="1"/>
    <col min="10011" max="10011" width="9.33203125" style="488" customWidth="1"/>
    <col min="10012" max="10012" width="9.25" style="488" customWidth="1"/>
    <col min="10013" max="10013" width="9.08203125" style="488" customWidth="1"/>
    <col min="10014" max="10015" width="7.25" style="488" customWidth="1"/>
    <col min="10016" max="10016" width="3.08203125" style="488" customWidth="1"/>
    <col min="10017" max="10017" width="8.08203125" style="488" customWidth="1"/>
    <col min="10018" max="10019" width="7.25" style="488" customWidth="1"/>
    <col min="10020" max="10020" width="7.5" style="488" customWidth="1"/>
    <col min="10021" max="10021" width="8.08203125" style="488" customWidth="1"/>
    <col min="10022" max="10022" width="7.75" style="488" customWidth="1"/>
    <col min="10023" max="10025" width="7.25" style="488" customWidth="1"/>
    <col min="10026" max="10026" width="9" style="488" customWidth="1"/>
    <col min="10027" max="10027" width="7.25" style="488" bestFit="1" customWidth="1"/>
    <col min="10028" max="10237" width="8.75" style="488"/>
    <col min="10238" max="10238" width="5.75" style="488" customWidth="1"/>
    <col min="10239" max="10239" width="76.08203125" style="488" customWidth="1"/>
    <col min="10240" max="10240" width="5.75" style="488" customWidth="1"/>
    <col min="10241" max="10241" width="5.5" style="488" customWidth="1"/>
    <col min="10242" max="10246" width="10.75" style="488" customWidth="1"/>
    <col min="10247" max="10247" width="8.75" style="488" customWidth="1"/>
    <col min="10248" max="10248" width="8" style="488" customWidth="1"/>
    <col min="10249" max="10249" width="8.25" style="488" customWidth="1"/>
    <col min="10250" max="10250" width="7.75" style="488" customWidth="1"/>
    <col min="10251" max="10251" width="8.33203125" style="488" customWidth="1"/>
    <col min="10252" max="10252" width="9.08203125" style="488" customWidth="1"/>
    <col min="10253" max="10253" width="9.33203125" style="488" customWidth="1"/>
    <col min="10254" max="10254" width="9.08203125" style="488" customWidth="1"/>
    <col min="10255" max="10255" width="9.33203125" style="488" customWidth="1"/>
    <col min="10256" max="10256" width="9" style="488" customWidth="1"/>
    <col min="10257" max="10257" width="8.25" style="488" customWidth="1"/>
    <col min="10258" max="10258" width="6.58203125" style="488" customWidth="1"/>
    <col min="10259" max="10260" width="7.25" style="488" customWidth="1"/>
    <col min="10261" max="10261" width="9.25" style="488" customWidth="1"/>
    <col min="10262" max="10262" width="8.08203125" style="488" customWidth="1"/>
    <col min="10263" max="10263" width="9.33203125" style="488" customWidth="1"/>
    <col min="10264" max="10264" width="8.5" style="488" customWidth="1"/>
    <col min="10265" max="10265" width="7.75" style="488" customWidth="1"/>
    <col min="10266" max="10266" width="3.08203125" style="488" customWidth="1"/>
    <col min="10267" max="10267" width="9.33203125" style="488" customWidth="1"/>
    <col min="10268" max="10268" width="9.25" style="488" customWidth="1"/>
    <col min="10269" max="10269" width="9.08203125" style="488" customWidth="1"/>
    <col min="10270" max="10271" width="7.25" style="488" customWidth="1"/>
    <col min="10272" max="10272" width="3.08203125" style="488" customWidth="1"/>
    <col min="10273" max="10273" width="8.08203125" style="488" customWidth="1"/>
    <col min="10274" max="10275" width="7.25" style="488" customWidth="1"/>
    <col min="10276" max="10276" width="7.5" style="488" customWidth="1"/>
    <col min="10277" max="10277" width="8.08203125" style="488" customWidth="1"/>
    <col min="10278" max="10278" width="7.75" style="488" customWidth="1"/>
    <col min="10279" max="10281" width="7.25" style="488" customWidth="1"/>
    <col min="10282" max="10282" width="9" style="488" customWidth="1"/>
    <col min="10283" max="10283" width="7.25" style="488" bestFit="1" customWidth="1"/>
    <col min="10284" max="10493" width="8.75" style="488"/>
    <col min="10494" max="10494" width="5.75" style="488" customWidth="1"/>
    <col min="10495" max="10495" width="76.08203125" style="488" customWidth="1"/>
    <col min="10496" max="10496" width="5.75" style="488" customWidth="1"/>
    <col min="10497" max="10497" width="5.5" style="488" customWidth="1"/>
    <col min="10498" max="10502" width="10.75" style="488" customWidth="1"/>
    <col min="10503" max="10503" width="8.75" style="488" customWidth="1"/>
    <col min="10504" max="10504" width="8" style="488" customWidth="1"/>
    <col min="10505" max="10505" width="8.25" style="488" customWidth="1"/>
    <col min="10506" max="10506" width="7.75" style="488" customWidth="1"/>
    <col min="10507" max="10507" width="8.33203125" style="488" customWidth="1"/>
    <col min="10508" max="10508" width="9.08203125" style="488" customWidth="1"/>
    <col min="10509" max="10509" width="9.33203125" style="488" customWidth="1"/>
    <col min="10510" max="10510" width="9.08203125" style="488" customWidth="1"/>
    <col min="10511" max="10511" width="9.33203125" style="488" customWidth="1"/>
    <col min="10512" max="10512" width="9" style="488" customWidth="1"/>
    <col min="10513" max="10513" width="8.25" style="488" customWidth="1"/>
    <col min="10514" max="10514" width="6.58203125" style="488" customWidth="1"/>
    <col min="10515" max="10516" width="7.25" style="488" customWidth="1"/>
    <col min="10517" max="10517" width="9.25" style="488" customWidth="1"/>
    <col min="10518" max="10518" width="8.08203125" style="488" customWidth="1"/>
    <col min="10519" max="10519" width="9.33203125" style="488" customWidth="1"/>
    <col min="10520" max="10520" width="8.5" style="488" customWidth="1"/>
    <col min="10521" max="10521" width="7.75" style="488" customWidth="1"/>
    <col min="10522" max="10522" width="3.08203125" style="488" customWidth="1"/>
    <col min="10523" max="10523" width="9.33203125" style="488" customWidth="1"/>
    <col min="10524" max="10524" width="9.25" style="488" customWidth="1"/>
    <col min="10525" max="10525" width="9.08203125" style="488" customWidth="1"/>
    <col min="10526" max="10527" width="7.25" style="488" customWidth="1"/>
    <col min="10528" max="10528" width="3.08203125" style="488" customWidth="1"/>
    <col min="10529" max="10529" width="8.08203125" style="488" customWidth="1"/>
    <col min="10530" max="10531" width="7.25" style="488" customWidth="1"/>
    <col min="10532" max="10532" width="7.5" style="488" customWidth="1"/>
    <col min="10533" max="10533" width="8.08203125" style="488" customWidth="1"/>
    <col min="10534" max="10534" width="7.75" style="488" customWidth="1"/>
    <col min="10535" max="10537" width="7.25" style="488" customWidth="1"/>
    <col min="10538" max="10538" width="9" style="488" customWidth="1"/>
    <col min="10539" max="10539" width="7.25" style="488" bestFit="1" customWidth="1"/>
    <col min="10540" max="10749" width="8.75" style="488"/>
    <col min="10750" max="10750" width="5.75" style="488" customWidth="1"/>
    <col min="10751" max="10751" width="76.08203125" style="488" customWidth="1"/>
    <col min="10752" max="10752" width="5.75" style="488" customWidth="1"/>
    <col min="10753" max="10753" width="5.5" style="488" customWidth="1"/>
    <col min="10754" max="10758" width="10.75" style="488" customWidth="1"/>
    <col min="10759" max="10759" width="8.75" style="488" customWidth="1"/>
    <col min="10760" max="10760" width="8" style="488" customWidth="1"/>
    <col min="10761" max="10761" width="8.25" style="488" customWidth="1"/>
    <col min="10762" max="10762" width="7.75" style="488" customWidth="1"/>
    <col min="10763" max="10763" width="8.33203125" style="488" customWidth="1"/>
    <col min="10764" max="10764" width="9.08203125" style="488" customWidth="1"/>
    <col min="10765" max="10765" width="9.33203125" style="488" customWidth="1"/>
    <col min="10766" max="10766" width="9.08203125" style="488" customWidth="1"/>
    <col min="10767" max="10767" width="9.33203125" style="488" customWidth="1"/>
    <col min="10768" max="10768" width="9" style="488" customWidth="1"/>
    <col min="10769" max="10769" width="8.25" style="488" customWidth="1"/>
    <col min="10770" max="10770" width="6.58203125" style="488" customWidth="1"/>
    <col min="10771" max="10772" width="7.25" style="488" customWidth="1"/>
    <col min="10773" max="10773" width="9.25" style="488" customWidth="1"/>
    <col min="10774" max="10774" width="8.08203125" style="488" customWidth="1"/>
    <col min="10775" max="10775" width="9.33203125" style="488" customWidth="1"/>
    <col min="10776" max="10776" width="8.5" style="488" customWidth="1"/>
    <col min="10777" max="10777" width="7.75" style="488" customWidth="1"/>
    <col min="10778" max="10778" width="3.08203125" style="488" customWidth="1"/>
    <col min="10779" max="10779" width="9.33203125" style="488" customWidth="1"/>
    <col min="10780" max="10780" width="9.25" style="488" customWidth="1"/>
    <col min="10781" max="10781" width="9.08203125" style="488" customWidth="1"/>
    <col min="10782" max="10783" width="7.25" style="488" customWidth="1"/>
    <col min="10784" max="10784" width="3.08203125" style="488" customWidth="1"/>
    <col min="10785" max="10785" width="8.08203125" style="488" customWidth="1"/>
    <col min="10786" max="10787" width="7.25" style="488" customWidth="1"/>
    <col min="10788" max="10788" width="7.5" style="488" customWidth="1"/>
    <col min="10789" max="10789" width="8.08203125" style="488" customWidth="1"/>
    <col min="10790" max="10790" width="7.75" style="488" customWidth="1"/>
    <col min="10791" max="10793" width="7.25" style="488" customWidth="1"/>
    <col min="10794" max="10794" width="9" style="488" customWidth="1"/>
    <col min="10795" max="10795" width="7.25" style="488" bestFit="1" customWidth="1"/>
    <col min="10796" max="11005" width="8.75" style="488"/>
    <col min="11006" max="11006" width="5.75" style="488" customWidth="1"/>
    <col min="11007" max="11007" width="76.08203125" style="488" customWidth="1"/>
    <col min="11008" max="11008" width="5.75" style="488" customWidth="1"/>
    <col min="11009" max="11009" width="5.5" style="488" customWidth="1"/>
    <col min="11010" max="11014" width="10.75" style="488" customWidth="1"/>
    <col min="11015" max="11015" width="8.75" style="488" customWidth="1"/>
    <col min="11016" max="11016" width="8" style="488" customWidth="1"/>
    <col min="11017" max="11017" width="8.25" style="488" customWidth="1"/>
    <col min="11018" max="11018" width="7.75" style="488" customWidth="1"/>
    <col min="11019" max="11019" width="8.33203125" style="488" customWidth="1"/>
    <col min="11020" max="11020" width="9.08203125" style="488" customWidth="1"/>
    <col min="11021" max="11021" width="9.33203125" style="488" customWidth="1"/>
    <col min="11022" max="11022" width="9.08203125" style="488" customWidth="1"/>
    <col min="11023" max="11023" width="9.33203125" style="488" customWidth="1"/>
    <col min="11024" max="11024" width="9" style="488" customWidth="1"/>
    <col min="11025" max="11025" width="8.25" style="488" customWidth="1"/>
    <col min="11026" max="11026" width="6.58203125" style="488" customWidth="1"/>
    <col min="11027" max="11028" width="7.25" style="488" customWidth="1"/>
    <col min="11029" max="11029" width="9.25" style="488" customWidth="1"/>
    <col min="11030" max="11030" width="8.08203125" style="488" customWidth="1"/>
    <col min="11031" max="11031" width="9.33203125" style="488" customWidth="1"/>
    <col min="11032" max="11032" width="8.5" style="488" customWidth="1"/>
    <col min="11033" max="11033" width="7.75" style="488" customWidth="1"/>
    <col min="11034" max="11034" width="3.08203125" style="488" customWidth="1"/>
    <col min="11035" max="11035" width="9.33203125" style="488" customWidth="1"/>
    <col min="11036" max="11036" width="9.25" style="488" customWidth="1"/>
    <col min="11037" max="11037" width="9.08203125" style="488" customWidth="1"/>
    <col min="11038" max="11039" width="7.25" style="488" customWidth="1"/>
    <col min="11040" max="11040" width="3.08203125" style="488" customWidth="1"/>
    <col min="11041" max="11041" width="8.08203125" style="488" customWidth="1"/>
    <col min="11042" max="11043" width="7.25" style="488" customWidth="1"/>
    <col min="11044" max="11044" width="7.5" style="488" customWidth="1"/>
    <col min="11045" max="11045" width="8.08203125" style="488" customWidth="1"/>
    <col min="11046" max="11046" width="7.75" style="488" customWidth="1"/>
    <col min="11047" max="11049" width="7.25" style="488" customWidth="1"/>
    <col min="11050" max="11050" width="9" style="488" customWidth="1"/>
    <col min="11051" max="11051" width="7.25" style="488" bestFit="1" customWidth="1"/>
    <col min="11052" max="11261" width="8.75" style="488"/>
    <col min="11262" max="11262" width="5.75" style="488" customWidth="1"/>
    <col min="11263" max="11263" width="76.08203125" style="488" customWidth="1"/>
    <col min="11264" max="11264" width="5.75" style="488" customWidth="1"/>
    <col min="11265" max="11265" width="5.5" style="488" customWidth="1"/>
    <col min="11266" max="11270" width="10.75" style="488" customWidth="1"/>
    <col min="11271" max="11271" width="8.75" style="488" customWidth="1"/>
    <col min="11272" max="11272" width="8" style="488" customWidth="1"/>
    <col min="11273" max="11273" width="8.25" style="488" customWidth="1"/>
    <col min="11274" max="11274" width="7.75" style="488" customWidth="1"/>
    <col min="11275" max="11275" width="8.33203125" style="488" customWidth="1"/>
    <col min="11276" max="11276" width="9.08203125" style="488" customWidth="1"/>
    <col min="11277" max="11277" width="9.33203125" style="488" customWidth="1"/>
    <col min="11278" max="11278" width="9.08203125" style="488" customWidth="1"/>
    <col min="11279" max="11279" width="9.33203125" style="488" customWidth="1"/>
    <col min="11280" max="11280" width="9" style="488" customWidth="1"/>
    <col min="11281" max="11281" width="8.25" style="488" customWidth="1"/>
    <col min="11282" max="11282" width="6.58203125" style="488" customWidth="1"/>
    <col min="11283" max="11284" width="7.25" style="488" customWidth="1"/>
    <col min="11285" max="11285" width="9.25" style="488" customWidth="1"/>
    <col min="11286" max="11286" width="8.08203125" style="488" customWidth="1"/>
    <col min="11287" max="11287" width="9.33203125" style="488" customWidth="1"/>
    <col min="11288" max="11288" width="8.5" style="488" customWidth="1"/>
    <col min="11289" max="11289" width="7.75" style="488" customWidth="1"/>
    <col min="11290" max="11290" width="3.08203125" style="488" customWidth="1"/>
    <col min="11291" max="11291" width="9.33203125" style="488" customWidth="1"/>
    <col min="11292" max="11292" width="9.25" style="488" customWidth="1"/>
    <col min="11293" max="11293" width="9.08203125" style="488" customWidth="1"/>
    <col min="11294" max="11295" width="7.25" style="488" customWidth="1"/>
    <col min="11296" max="11296" width="3.08203125" style="488" customWidth="1"/>
    <col min="11297" max="11297" width="8.08203125" style="488" customWidth="1"/>
    <col min="11298" max="11299" width="7.25" style="488" customWidth="1"/>
    <col min="11300" max="11300" width="7.5" style="488" customWidth="1"/>
    <col min="11301" max="11301" width="8.08203125" style="488" customWidth="1"/>
    <col min="11302" max="11302" width="7.75" style="488" customWidth="1"/>
    <col min="11303" max="11305" width="7.25" style="488" customWidth="1"/>
    <col min="11306" max="11306" width="9" style="488" customWidth="1"/>
    <col min="11307" max="11307" width="7.25" style="488" bestFit="1" customWidth="1"/>
    <col min="11308" max="11517" width="8.75" style="488"/>
    <col min="11518" max="11518" width="5.75" style="488" customWidth="1"/>
    <col min="11519" max="11519" width="76.08203125" style="488" customWidth="1"/>
    <col min="11520" max="11520" width="5.75" style="488" customWidth="1"/>
    <col min="11521" max="11521" width="5.5" style="488" customWidth="1"/>
    <col min="11522" max="11526" width="10.75" style="488" customWidth="1"/>
    <col min="11527" max="11527" width="8.75" style="488" customWidth="1"/>
    <col min="11528" max="11528" width="8" style="488" customWidth="1"/>
    <col min="11529" max="11529" width="8.25" style="488" customWidth="1"/>
    <col min="11530" max="11530" width="7.75" style="488" customWidth="1"/>
    <col min="11531" max="11531" width="8.33203125" style="488" customWidth="1"/>
    <col min="11532" max="11532" width="9.08203125" style="488" customWidth="1"/>
    <col min="11533" max="11533" width="9.33203125" style="488" customWidth="1"/>
    <col min="11534" max="11534" width="9.08203125" style="488" customWidth="1"/>
    <col min="11535" max="11535" width="9.33203125" style="488" customWidth="1"/>
    <col min="11536" max="11536" width="9" style="488" customWidth="1"/>
    <col min="11537" max="11537" width="8.25" style="488" customWidth="1"/>
    <col min="11538" max="11538" width="6.58203125" style="488" customWidth="1"/>
    <col min="11539" max="11540" width="7.25" style="488" customWidth="1"/>
    <col min="11541" max="11541" width="9.25" style="488" customWidth="1"/>
    <col min="11542" max="11542" width="8.08203125" style="488" customWidth="1"/>
    <col min="11543" max="11543" width="9.33203125" style="488" customWidth="1"/>
    <col min="11544" max="11544" width="8.5" style="488" customWidth="1"/>
    <col min="11545" max="11545" width="7.75" style="488" customWidth="1"/>
    <col min="11546" max="11546" width="3.08203125" style="488" customWidth="1"/>
    <col min="11547" max="11547" width="9.33203125" style="488" customWidth="1"/>
    <col min="11548" max="11548" width="9.25" style="488" customWidth="1"/>
    <col min="11549" max="11549" width="9.08203125" style="488" customWidth="1"/>
    <col min="11550" max="11551" width="7.25" style="488" customWidth="1"/>
    <col min="11552" max="11552" width="3.08203125" style="488" customWidth="1"/>
    <col min="11553" max="11553" width="8.08203125" style="488" customWidth="1"/>
    <col min="11554" max="11555" width="7.25" style="488" customWidth="1"/>
    <col min="11556" max="11556" width="7.5" style="488" customWidth="1"/>
    <col min="11557" max="11557" width="8.08203125" style="488" customWidth="1"/>
    <col min="11558" max="11558" width="7.75" style="488" customWidth="1"/>
    <col min="11559" max="11561" width="7.25" style="488" customWidth="1"/>
    <col min="11562" max="11562" width="9" style="488" customWidth="1"/>
    <col min="11563" max="11563" width="7.25" style="488" bestFit="1" customWidth="1"/>
    <col min="11564" max="11773" width="8.75" style="488"/>
    <col min="11774" max="11774" width="5.75" style="488" customWidth="1"/>
    <col min="11775" max="11775" width="76.08203125" style="488" customWidth="1"/>
    <col min="11776" max="11776" width="5.75" style="488" customWidth="1"/>
    <col min="11777" max="11777" width="5.5" style="488" customWidth="1"/>
    <col min="11778" max="11782" width="10.75" style="488" customWidth="1"/>
    <col min="11783" max="11783" width="8.75" style="488" customWidth="1"/>
    <col min="11784" max="11784" width="8" style="488" customWidth="1"/>
    <col min="11785" max="11785" width="8.25" style="488" customWidth="1"/>
    <col min="11786" max="11786" width="7.75" style="488" customWidth="1"/>
    <col min="11787" max="11787" width="8.33203125" style="488" customWidth="1"/>
    <col min="11788" max="11788" width="9.08203125" style="488" customWidth="1"/>
    <col min="11789" max="11789" width="9.33203125" style="488" customWidth="1"/>
    <col min="11790" max="11790" width="9.08203125" style="488" customWidth="1"/>
    <col min="11791" max="11791" width="9.33203125" style="488" customWidth="1"/>
    <col min="11792" max="11792" width="9" style="488" customWidth="1"/>
    <col min="11793" max="11793" width="8.25" style="488" customWidth="1"/>
    <col min="11794" max="11794" width="6.58203125" style="488" customWidth="1"/>
    <col min="11795" max="11796" width="7.25" style="488" customWidth="1"/>
    <col min="11797" max="11797" width="9.25" style="488" customWidth="1"/>
    <col min="11798" max="11798" width="8.08203125" style="488" customWidth="1"/>
    <col min="11799" max="11799" width="9.33203125" style="488" customWidth="1"/>
    <col min="11800" max="11800" width="8.5" style="488" customWidth="1"/>
    <col min="11801" max="11801" width="7.75" style="488" customWidth="1"/>
    <col min="11802" max="11802" width="3.08203125" style="488" customWidth="1"/>
    <col min="11803" max="11803" width="9.33203125" style="488" customWidth="1"/>
    <col min="11804" max="11804" width="9.25" style="488" customWidth="1"/>
    <col min="11805" max="11805" width="9.08203125" style="488" customWidth="1"/>
    <col min="11806" max="11807" width="7.25" style="488" customWidth="1"/>
    <col min="11808" max="11808" width="3.08203125" style="488" customWidth="1"/>
    <col min="11809" max="11809" width="8.08203125" style="488" customWidth="1"/>
    <col min="11810" max="11811" width="7.25" style="488" customWidth="1"/>
    <col min="11812" max="11812" width="7.5" style="488" customWidth="1"/>
    <col min="11813" max="11813" width="8.08203125" style="488" customWidth="1"/>
    <col min="11814" max="11814" width="7.75" style="488" customWidth="1"/>
    <col min="11815" max="11817" width="7.25" style="488" customWidth="1"/>
    <col min="11818" max="11818" width="9" style="488" customWidth="1"/>
    <col min="11819" max="11819" width="7.25" style="488" bestFit="1" customWidth="1"/>
    <col min="11820" max="12029" width="8.75" style="488"/>
    <col min="12030" max="12030" width="5.75" style="488" customWidth="1"/>
    <col min="12031" max="12031" width="76.08203125" style="488" customWidth="1"/>
    <col min="12032" max="12032" width="5.75" style="488" customWidth="1"/>
    <col min="12033" max="12033" width="5.5" style="488" customWidth="1"/>
    <col min="12034" max="12038" width="10.75" style="488" customWidth="1"/>
    <col min="12039" max="12039" width="8.75" style="488" customWidth="1"/>
    <col min="12040" max="12040" width="8" style="488" customWidth="1"/>
    <col min="12041" max="12041" width="8.25" style="488" customWidth="1"/>
    <col min="12042" max="12042" width="7.75" style="488" customWidth="1"/>
    <col min="12043" max="12043" width="8.33203125" style="488" customWidth="1"/>
    <col min="12044" max="12044" width="9.08203125" style="488" customWidth="1"/>
    <col min="12045" max="12045" width="9.33203125" style="488" customWidth="1"/>
    <col min="12046" max="12046" width="9.08203125" style="488" customWidth="1"/>
    <col min="12047" max="12047" width="9.33203125" style="488" customWidth="1"/>
    <col min="12048" max="12048" width="9" style="488" customWidth="1"/>
    <col min="12049" max="12049" width="8.25" style="488" customWidth="1"/>
    <col min="12050" max="12050" width="6.58203125" style="488" customWidth="1"/>
    <col min="12051" max="12052" width="7.25" style="488" customWidth="1"/>
    <col min="12053" max="12053" width="9.25" style="488" customWidth="1"/>
    <col min="12054" max="12054" width="8.08203125" style="488" customWidth="1"/>
    <col min="12055" max="12055" width="9.33203125" style="488" customWidth="1"/>
    <col min="12056" max="12056" width="8.5" style="488" customWidth="1"/>
    <col min="12057" max="12057" width="7.75" style="488" customWidth="1"/>
    <col min="12058" max="12058" width="3.08203125" style="488" customWidth="1"/>
    <col min="12059" max="12059" width="9.33203125" style="488" customWidth="1"/>
    <col min="12060" max="12060" width="9.25" style="488" customWidth="1"/>
    <col min="12061" max="12061" width="9.08203125" style="488" customWidth="1"/>
    <col min="12062" max="12063" width="7.25" style="488" customWidth="1"/>
    <col min="12064" max="12064" width="3.08203125" style="488" customWidth="1"/>
    <col min="12065" max="12065" width="8.08203125" style="488" customWidth="1"/>
    <col min="12066" max="12067" width="7.25" style="488" customWidth="1"/>
    <col min="12068" max="12068" width="7.5" style="488" customWidth="1"/>
    <col min="12069" max="12069" width="8.08203125" style="488" customWidth="1"/>
    <col min="12070" max="12070" width="7.75" style="488" customWidth="1"/>
    <col min="12071" max="12073" width="7.25" style="488" customWidth="1"/>
    <col min="12074" max="12074" width="9" style="488" customWidth="1"/>
    <col min="12075" max="12075" width="7.25" style="488" bestFit="1" customWidth="1"/>
    <col min="12076" max="12285" width="8.75" style="488"/>
    <col min="12286" max="12286" width="5.75" style="488" customWidth="1"/>
    <col min="12287" max="12287" width="76.08203125" style="488" customWidth="1"/>
    <col min="12288" max="12288" width="5.75" style="488" customWidth="1"/>
    <col min="12289" max="12289" width="5.5" style="488" customWidth="1"/>
    <col min="12290" max="12294" width="10.75" style="488" customWidth="1"/>
    <col min="12295" max="12295" width="8.75" style="488" customWidth="1"/>
    <col min="12296" max="12296" width="8" style="488" customWidth="1"/>
    <col min="12297" max="12297" width="8.25" style="488" customWidth="1"/>
    <col min="12298" max="12298" width="7.75" style="488" customWidth="1"/>
    <col min="12299" max="12299" width="8.33203125" style="488" customWidth="1"/>
    <col min="12300" max="12300" width="9.08203125" style="488" customWidth="1"/>
    <col min="12301" max="12301" width="9.33203125" style="488" customWidth="1"/>
    <col min="12302" max="12302" width="9.08203125" style="488" customWidth="1"/>
    <col min="12303" max="12303" width="9.33203125" style="488" customWidth="1"/>
    <col min="12304" max="12304" width="9" style="488" customWidth="1"/>
    <col min="12305" max="12305" width="8.25" style="488" customWidth="1"/>
    <col min="12306" max="12306" width="6.58203125" style="488" customWidth="1"/>
    <col min="12307" max="12308" width="7.25" style="488" customWidth="1"/>
    <col min="12309" max="12309" width="9.25" style="488" customWidth="1"/>
    <col min="12310" max="12310" width="8.08203125" style="488" customWidth="1"/>
    <col min="12311" max="12311" width="9.33203125" style="488" customWidth="1"/>
    <col min="12312" max="12312" width="8.5" style="488" customWidth="1"/>
    <col min="12313" max="12313" width="7.75" style="488" customWidth="1"/>
    <col min="12314" max="12314" width="3.08203125" style="488" customWidth="1"/>
    <col min="12315" max="12315" width="9.33203125" style="488" customWidth="1"/>
    <col min="12316" max="12316" width="9.25" style="488" customWidth="1"/>
    <col min="12317" max="12317" width="9.08203125" style="488" customWidth="1"/>
    <col min="12318" max="12319" width="7.25" style="488" customWidth="1"/>
    <col min="12320" max="12320" width="3.08203125" style="488" customWidth="1"/>
    <col min="12321" max="12321" width="8.08203125" style="488" customWidth="1"/>
    <col min="12322" max="12323" width="7.25" style="488" customWidth="1"/>
    <col min="12324" max="12324" width="7.5" style="488" customWidth="1"/>
    <col min="12325" max="12325" width="8.08203125" style="488" customWidth="1"/>
    <col min="12326" max="12326" width="7.75" style="488" customWidth="1"/>
    <col min="12327" max="12329" width="7.25" style="488" customWidth="1"/>
    <col min="12330" max="12330" width="9" style="488" customWidth="1"/>
    <col min="12331" max="12331" width="7.25" style="488" bestFit="1" customWidth="1"/>
    <col min="12332" max="12541" width="8.75" style="488"/>
    <col min="12542" max="12542" width="5.75" style="488" customWidth="1"/>
    <col min="12543" max="12543" width="76.08203125" style="488" customWidth="1"/>
    <col min="12544" max="12544" width="5.75" style="488" customWidth="1"/>
    <col min="12545" max="12545" width="5.5" style="488" customWidth="1"/>
    <col min="12546" max="12550" width="10.75" style="488" customWidth="1"/>
    <col min="12551" max="12551" width="8.75" style="488" customWidth="1"/>
    <col min="12552" max="12552" width="8" style="488" customWidth="1"/>
    <col min="12553" max="12553" width="8.25" style="488" customWidth="1"/>
    <col min="12554" max="12554" width="7.75" style="488" customWidth="1"/>
    <col min="12555" max="12555" width="8.33203125" style="488" customWidth="1"/>
    <col min="12556" max="12556" width="9.08203125" style="488" customWidth="1"/>
    <col min="12557" max="12557" width="9.33203125" style="488" customWidth="1"/>
    <col min="12558" max="12558" width="9.08203125" style="488" customWidth="1"/>
    <col min="12559" max="12559" width="9.33203125" style="488" customWidth="1"/>
    <col min="12560" max="12560" width="9" style="488" customWidth="1"/>
    <col min="12561" max="12561" width="8.25" style="488" customWidth="1"/>
    <col min="12562" max="12562" width="6.58203125" style="488" customWidth="1"/>
    <col min="12563" max="12564" width="7.25" style="488" customWidth="1"/>
    <col min="12565" max="12565" width="9.25" style="488" customWidth="1"/>
    <col min="12566" max="12566" width="8.08203125" style="488" customWidth="1"/>
    <col min="12567" max="12567" width="9.33203125" style="488" customWidth="1"/>
    <col min="12568" max="12568" width="8.5" style="488" customWidth="1"/>
    <col min="12569" max="12569" width="7.75" style="488" customWidth="1"/>
    <col min="12570" max="12570" width="3.08203125" style="488" customWidth="1"/>
    <col min="12571" max="12571" width="9.33203125" style="488" customWidth="1"/>
    <col min="12572" max="12572" width="9.25" style="488" customWidth="1"/>
    <col min="12573" max="12573" width="9.08203125" style="488" customWidth="1"/>
    <col min="12574" max="12575" width="7.25" style="488" customWidth="1"/>
    <col min="12576" max="12576" width="3.08203125" style="488" customWidth="1"/>
    <col min="12577" max="12577" width="8.08203125" style="488" customWidth="1"/>
    <col min="12578" max="12579" width="7.25" style="488" customWidth="1"/>
    <col min="12580" max="12580" width="7.5" style="488" customWidth="1"/>
    <col min="12581" max="12581" width="8.08203125" style="488" customWidth="1"/>
    <col min="12582" max="12582" width="7.75" style="488" customWidth="1"/>
    <col min="12583" max="12585" width="7.25" style="488" customWidth="1"/>
    <col min="12586" max="12586" width="9" style="488" customWidth="1"/>
    <col min="12587" max="12587" width="7.25" style="488" bestFit="1" customWidth="1"/>
    <col min="12588" max="12797" width="8.75" style="488"/>
    <col min="12798" max="12798" width="5.75" style="488" customWidth="1"/>
    <col min="12799" max="12799" width="76.08203125" style="488" customWidth="1"/>
    <col min="12800" max="12800" width="5.75" style="488" customWidth="1"/>
    <col min="12801" max="12801" width="5.5" style="488" customWidth="1"/>
    <col min="12802" max="12806" width="10.75" style="488" customWidth="1"/>
    <col min="12807" max="12807" width="8.75" style="488" customWidth="1"/>
    <col min="12808" max="12808" width="8" style="488" customWidth="1"/>
    <col min="12809" max="12809" width="8.25" style="488" customWidth="1"/>
    <col min="12810" max="12810" width="7.75" style="488" customWidth="1"/>
    <col min="12811" max="12811" width="8.33203125" style="488" customWidth="1"/>
    <col min="12812" max="12812" width="9.08203125" style="488" customWidth="1"/>
    <col min="12813" max="12813" width="9.33203125" style="488" customWidth="1"/>
    <col min="12814" max="12814" width="9.08203125" style="488" customWidth="1"/>
    <col min="12815" max="12815" width="9.33203125" style="488" customWidth="1"/>
    <col min="12816" max="12816" width="9" style="488" customWidth="1"/>
    <col min="12817" max="12817" width="8.25" style="488" customWidth="1"/>
    <col min="12818" max="12818" width="6.58203125" style="488" customWidth="1"/>
    <col min="12819" max="12820" width="7.25" style="488" customWidth="1"/>
    <col min="12821" max="12821" width="9.25" style="488" customWidth="1"/>
    <col min="12822" max="12822" width="8.08203125" style="488" customWidth="1"/>
    <col min="12823" max="12823" width="9.33203125" style="488" customWidth="1"/>
    <col min="12824" max="12824" width="8.5" style="488" customWidth="1"/>
    <col min="12825" max="12825" width="7.75" style="488" customWidth="1"/>
    <col min="12826" max="12826" width="3.08203125" style="488" customWidth="1"/>
    <col min="12827" max="12827" width="9.33203125" style="488" customWidth="1"/>
    <col min="12828" max="12828" width="9.25" style="488" customWidth="1"/>
    <col min="12829" max="12829" width="9.08203125" style="488" customWidth="1"/>
    <col min="12830" max="12831" width="7.25" style="488" customWidth="1"/>
    <col min="12832" max="12832" width="3.08203125" style="488" customWidth="1"/>
    <col min="12833" max="12833" width="8.08203125" style="488" customWidth="1"/>
    <col min="12834" max="12835" width="7.25" style="488" customWidth="1"/>
    <col min="12836" max="12836" width="7.5" style="488" customWidth="1"/>
    <col min="12837" max="12837" width="8.08203125" style="488" customWidth="1"/>
    <col min="12838" max="12838" width="7.75" style="488" customWidth="1"/>
    <col min="12839" max="12841" width="7.25" style="488" customWidth="1"/>
    <col min="12842" max="12842" width="9" style="488" customWidth="1"/>
    <col min="12843" max="12843" width="7.25" style="488" bestFit="1" customWidth="1"/>
    <col min="12844" max="13053" width="8.75" style="488"/>
    <col min="13054" max="13054" width="5.75" style="488" customWidth="1"/>
    <col min="13055" max="13055" width="76.08203125" style="488" customWidth="1"/>
    <col min="13056" max="13056" width="5.75" style="488" customWidth="1"/>
    <col min="13057" max="13057" width="5.5" style="488" customWidth="1"/>
    <col min="13058" max="13062" width="10.75" style="488" customWidth="1"/>
    <col min="13063" max="13063" width="8.75" style="488" customWidth="1"/>
    <col min="13064" max="13064" width="8" style="488" customWidth="1"/>
    <col min="13065" max="13065" width="8.25" style="488" customWidth="1"/>
    <col min="13066" max="13066" width="7.75" style="488" customWidth="1"/>
    <col min="13067" max="13067" width="8.33203125" style="488" customWidth="1"/>
    <col min="13068" max="13068" width="9.08203125" style="488" customWidth="1"/>
    <col min="13069" max="13069" width="9.33203125" style="488" customWidth="1"/>
    <col min="13070" max="13070" width="9.08203125" style="488" customWidth="1"/>
    <col min="13071" max="13071" width="9.33203125" style="488" customWidth="1"/>
    <col min="13072" max="13072" width="9" style="488" customWidth="1"/>
    <col min="13073" max="13073" width="8.25" style="488" customWidth="1"/>
    <col min="13074" max="13074" width="6.58203125" style="488" customWidth="1"/>
    <col min="13075" max="13076" width="7.25" style="488" customWidth="1"/>
    <col min="13077" max="13077" width="9.25" style="488" customWidth="1"/>
    <col min="13078" max="13078" width="8.08203125" style="488" customWidth="1"/>
    <col min="13079" max="13079" width="9.33203125" style="488" customWidth="1"/>
    <col min="13080" max="13080" width="8.5" style="488" customWidth="1"/>
    <col min="13081" max="13081" width="7.75" style="488" customWidth="1"/>
    <col min="13082" max="13082" width="3.08203125" style="488" customWidth="1"/>
    <col min="13083" max="13083" width="9.33203125" style="488" customWidth="1"/>
    <col min="13084" max="13084" width="9.25" style="488" customWidth="1"/>
    <col min="13085" max="13085" width="9.08203125" style="488" customWidth="1"/>
    <col min="13086" max="13087" width="7.25" style="488" customWidth="1"/>
    <col min="13088" max="13088" width="3.08203125" style="488" customWidth="1"/>
    <col min="13089" max="13089" width="8.08203125" style="488" customWidth="1"/>
    <col min="13090" max="13091" width="7.25" style="488" customWidth="1"/>
    <col min="13092" max="13092" width="7.5" style="488" customWidth="1"/>
    <col min="13093" max="13093" width="8.08203125" style="488" customWidth="1"/>
    <col min="13094" max="13094" width="7.75" style="488" customWidth="1"/>
    <col min="13095" max="13097" width="7.25" style="488" customWidth="1"/>
    <col min="13098" max="13098" width="9" style="488" customWidth="1"/>
    <col min="13099" max="13099" width="7.25" style="488" bestFit="1" customWidth="1"/>
    <col min="13100" max="13309" width="8.75" style="488"/>
    <col min="13310" max="13310" width="5.75" style="488" customWidth="1"/>
    <col min="13311" max="13311" width="76.08203125" style="488" customWidth="1"/>
    <col min="13312" max="13312" width="5.75" style="488" customWidth="1"/>
    <col min="13313" max="13313" width="5.5" style="488" customWidth="1"/>
    <col min="13314" max="13318" width="10.75" style="488" customWidth="1"/>
    <col min="13319" max="13319" width="8.75" style="488" customWidth="1"/>
    <col min="13320" max="13320" width="8" style="488" customWidth="1"/>
    <col min="13321" max="13321" width="8.25" style="488" customWidth="1"/>
    <col min="13322" max="13322" width="7.75" style="488" customWidth="1"/>
    <col min="13323" max="13323" width="8.33203125" style="488" customWidth="1"/>
    <col min="13324" max="13324" width="9.08203125" style="488" customWidth="1"/>
    <col min="13325" max="13325" width="9.33203125" style="488" customWidth="1"/>
    <col min="13326" max="13326" width="9.08203125" style="488" customWidth="1"/>
    <col min="13327" max="13327" width="9.33203125" style="488" customWidth="1"/>
    <col min="13328" max="13328" width="9" style="488" customWidth="1"/>
    <col min="13329" max="13329" width="8.25" style="488" customWidth="1"/>
    <col min="13330" max="13330" width="6.58203125" style="488" customWidth="1"/>
    <col min="13331" max="13332" width="7.25" style="488" customWidth="1"/>
    <col min="13333" max="13333" width="9.25" style="488" customWidth="1"/>
    <col min="13334" max="13334" width="8.08203125" style="488" customWidth="1"/>
    <col min="13335" max="13335" width="9.33203125" style="488" customWidth="1"/>
    <col min="13336" max="13336" width="8.5" style="488" customWidth="1"/>
    <col min="13337" max="13337" width="7.75" style="488" customWidth="1"/>
    <col min="13338" max="13338" width="3.08203125" style="488" customWidth="1"/>
    <col min="13339" max="13339" width="9.33203125" style="488" customWidth="1"/>
    <col min="13340" max="13340" width="9.25" style="488" customWidth="1"/>
    <col min="13341" max="13341" width="9.08203125" style="488" customWidth="1"/>
    <col min="13342" max="13343" width="7.25" style="488" customWidth="1"/>
    <col min="13344" max="13344" width="3.08203125" style="488" customWidth="1"/>
    <col min="13345" max="13345" width="8.08203125" style="488" customWidth="1"/>
    <col min="13346" max="13347" width="7.25" style="488" customWidth="1"/>
    <col min="13348" max="13348" width="7.5" style="488" customWidth="1"/>
    <col min="13349" max="13349" width="8.08203125" style="488" customWidth="1"/>
    <col min="13350" max="13350" width="7.75" style="488" customWidth="1"/>
    <col min="13351" max="13353" width="7.25" style="488" customWidth="1"/>
    <col min="13354" max="13354" width="9" style="488" customWidth="1"/>
    <col min="13355" max="13355" width="7.25" style="488" bestFit="1" customWidth="1"/>
    <col min="13356" max="13565" width="8.75" style="488"/>
    <col min="13566" max="13566" width="5.75" style="488" customWidth="1"/>
    <col min="13567" max="13567" width="76.08203125" style="488" customWidth="1"/>
    <col min="13568" max="13568" width="5.75" style="488" customWidth="1"/>
    <col min="13569" max="13569" width="5.5" style="488" customWidth="1"/>
    <col min="13570" max="13574" width="10.75" style="488" customWidth="1"/>
    <col min="13575" max="13575" width="8.75" style="488" customWidth="1"/>
    <col min="13576" max="13576" width="8" style="488" customWidth="1"/>
    <col min="13577" max="13577" width="8.25" style="488" customWidth="1"/>
    <col min="13578" max="13578" width="7.75" style="488" customWidth="1"/>
    <col min="13579" max="13579" width="8.33203125" style="488" customWidth="1"/>
    <col min="13580" max="13580" width="9.08203125" style="488" customWidth="1"/>
    <col min="13581" max="13581" width="9.33203125" style="488" customWidth="1"/>
    <col min="13582" max="13582" width="9.08203125" style="488" customWidth="1"/>
    <col min="13583" max="13583" width="9.33203125" style="488" customWidth="1"/>
    <col min="13584" max="13584" width="9" style="488" customWidth="1"/>
    <col min="13585" max="13585" width="8.25" style="488" customWidth="1"/>
    <col min="13586" max="13586" width="6.58203125" style="488" customWidth="1"/>
    <col min="13587" max="13588" width="7.25" style="488" customWidth="1"/>
    <col min="13589" max="13589" width="9.25" style="488" customWidth="1"/>
    <col min="13590" max="13590" width="8.08203125" style="488" customWidth="1"/>
    <col min="13591" max="13591" width="9.33203125" style="488" customWidth="1"/>
    <col min="13592" max="13592" width="8.5" style="488" customWidth="1"/>
    <col min="13593" max="13593" width="7.75" style="488" customWidth="1"/>
    <col min="13594" max="13594" width="3.08203125" style="488" customWidth="1"/>
    <col min="13595" max="13595" width="9.33203125" style="488" customWidth="1"/>
    <col min="13596" max="13596" width="9.25" style="488" customWidth="1"/>
    <col min="13597" max="13597" width="9.08203125" style="488" customWidth="1"/>
    <col min="13598" max="13599" width="7.25" style="488" customWidth="1"/>
    <col min="13600" max="13600" width="3.08203125" style="488" customWidth="1"/>
    <col min="13601" max="13601" width="8.08203125" style="488" customWidth="1"/>
    <col min="13602" max="13603" width="7.25" style="488" customWidth="1"/>
    <col min="13604" max="13604" width="7.5" style="488" customWidth="1"/>
    <col min="13605" max="13605" width="8.08203125" style="488" customWidth="1"/>
    <col min="13606" max="13606" width="7.75" style="488" customWidth="1"/>
    <col min="13607" max="13609" width="7.25" style="488" customWidth="1"/>
    <col min="13610" max="13610" width="9" style="488" customWidth="1"/>
    <col min="13611" max="13611" width="7.25" style="488" bestFit="1" customWidth="1"/>
    <col min="13612" max="13821" width="8.75" style="488"/>
    <col min="13822" max="13822" width="5.75" style="488" customWidth="1"/>
    <col min="13823" max="13823" width="76.08203125" style="488" customWidth="1"/>
    <col min="13824" max="13824" width="5.75" style="488" customWidth="1"/>
    <col min="13825" max="13825" width="5.5" style="488" customWidth="1"/>
    <col min="13826" max="13830" width="10.75" style="488" customWidth="1"/>
    <col min="13831" max="13831" width="8.75" style="488" customWidth="1"/>
    <col min="13832" max="13832" width="8" style="488" customWidth="1"/>
    <col min="13833" max="13833" width="8.25" style="488" customWidth="1"/>
    <col min="13834" max="13834" width="7.75" style="488" customWidth="1"/>
    <col min="13835" max="13835" width="8.33203125" style="488" customWidth="1"/>
    <col min="13836" max="13836" width="9.08203125" style="488" customWidth="1"/>
    <col min="13837" max="13837" width="9.33203125" style="488" customWidth="1"/>
    <col min="13838" max="13838" width="9.08203125" style="488" customWidth="1"/>
    <col min="13839" max="13839" width="9.33203125" style="488" customWidth="1"/>
    <col min="13840" max="13840" width="9" style="488" customWidth="1"/>
    <col min="13841" max="13841" width="8.25" style="488" customWidth="1"/>
    <col min="13842" max="13842" width="6.58203125" style="488" customWidth="1"/>
    <col min="13843" max="13844" width="7.25" style="488" customWidth="1"/>
    <col min="13845" max="13845" width="9.25" style="488" customWidth="1"/>
    <col min="13846" max="13846" width="8.08203125" style="488" customWidth="1"/>
    <col min="13847" max="13847" width="9.33203125" style="488" customWidth="1"/>
    <col min="13848" max="13848" width="8.5" style="488" customWidth="1"/>
    <col min="13849" max="13849" width="7.75" style="488" customWidth="1"/>
    <col min="13850" max="13850" width="3.08203125" style="488" customWidth="1"/>
    <col min="13851" max="13851" width="9.33203125" style="488" customWidth="1"/>
    <col min="13852" max="13852" width="9.25" style="488" customWidth="1"/>
    <col min="13853" max="13853" width="9.08203125" style="488" customWidth="1"/>
    <col min="13854" max="13855" width="7.25" style="488" customWidth="1"/>
    <col min="13856" max="13856" width="3.08203125" style="488" customWidth="1"/>
    <col min="13857" max="13857" width="8.08203125" style="488" customWidth="1"/>
    <col min="13858" max="13859" width="7.25" style="488" customWidth="1"/>
    <col min="13860" max="13860" width="7.5" style="488" customWidth="1"/>
    <col min="13861" max="13861" width="8.08203125" style="488" customWidth="1"/>
    <col min="13862" max="13862" width="7.75" style="488" customWidth="1"/>
    <col min="13863" max="13865" width="7.25" style="488" customWidth="1"/>
    <col min="13866" max="13866" width="9" style="488" customWidth="1"/>
    <col min="13867" max="13867" width="7.25" style="488" bestFit="1" customWidth="1"/>
    <col min="13868" max="14077" width="8.75" style="488"/>
    <col min="14078" max="14078" width="5.75" style="488" customWidth="1"/>
    <col min="14079" max="14079" width="76.08203125" style="488" customWidth="1"/>
    <col min="14080" max="14080" width="5.75" style="488" customWidth="1"/>
    <col min="14081" max="14081" width="5.5" style="488" customWidth="1"/>
    <col min="14082" max="14086" width="10.75" style="488" customWidth="1"/>
    <col min="14087" max="14087" width="8.75" style="488" customWidth="1"/>
    <col min="14088" max="14088" width="8" style="488" customWidth="1"/>
    <col min="14089" max="14089" width="8.25" style="488" customWidth="1"/>
    <col min="14090" max="14090" width="7.75" style="488" customWidth="1"/>
    <col min="14091" max="14091" width="8.33203125" style="488" customWidth="1"/>
    <col min="14092" max="14092" width="9.08203125" style="488" customWidth="1"/>
    <col min="14093" max="14093" width="9.33203125" style="488" customWidth="1"/>
    <col min="14094" max="14094" width="9.08203125" style="488" customWidth="1"/>
    <col min="14095" max="14095" width="9.33203125" style="488" customWidth="1"/>
    <col min="14096" max="14096" width="9" style="488" customWidth="1"/>
    <col min="14097" max="14097" width="8.25" style="488" customWidth="1"/>
    <col min="14098" max="14098" width="6.58203125" style="488" customWidth="1"/>
    <col min="14099" max="14100" width="7.25" style="488" customWidth="1"/>
    <col min="14101" max="14101" width="9.25" style="488" customWidth="1"/>
    <col min="14102" max="14102" width="8.08203125" style="488" customWidth="1"/>
    <col min="14103" max="14103" width="9.33203125" style="488" customWidth="1"/>
    <col min="14104" max="14104" width="8.5" style="488" customWidth="1"/>
    <col min="14105" max="14105" width="7.75" style="488" customWidth="1"/>
    <col min="14106" max="14106" width="3.08203125" style="488" customWidth="1"/>
    <col min="14107" max="14107" width="9.33203125" style="488" customWidth="1"/>
    <col min="14108" max="14108" width="9.25" style="488" customWidth="1"/>
    <col min="14109" max="14109" width="9.08203125" style="488" customWidth="1"/>
    <col min="14110" max="14111" width="7.25" style="488" customWidth="1"/>
    <col min="14112" max="14112" width="3.08203125" style="488" customWidth="1"/>
    <col min="14113" max="14113" width="8.08203125" style="488" customWidth="1"/>
    <col min="14114" max="14115" width="7.25" style="488" customWidth="1"/>
    <col min="14116" max="14116" width="7.5" style="488" customWidth="1"/>
    <col min="14117" max="14117" width="8.08203125" style="488" customWidth="1"/>
    <col min="14118" max="14118" width="7.75" style="488" customWidth="1"/>
    <col min="14119" max="14121" width="7.25" style="488" customWidth="1"/>
    <col min="14122" max="14122" width="9" style="488" customWidth="1"/>
    <col min="14123" max="14123" width="7.25" style="488" bestFit="1" customWidth="1"/>
    <col min="14124" max="14333" width="8.75" style="488"/>
    <col min="14334" max="14334" width="5.75" style="488" customWidth="1"/>
    <col min="14335" max="14335" width="76.08203125" style="488" customWidth="1"/>
    <col min="14336" max="14336" width="5.75" style="488" customWidth="1"/>
    <col min="14337" max="14337" width="5.5" style="488" customWidth="1"/>
    <col min="14338" max="14342" width="10.75" style="488" customWidth="1"/>
    <col min="14343" max="14343" width="8.75" style="488" customWidth="1"/>
    <col min="14344" max="14344" width="8" style="488" customWidth="1"/>
    <col min="14345" max="14345" width="8.25" style="488" customWidth="1"/>
    <col min="14346" max="14346" width="7.75" style="488" customWidth="1"/>
    <col min="14347" max="14347" width="8.33203125" style="488" customWidth="1"/>
    <col min="14348" max="14348" width="9.08203125" style="488" customWidth="1"/>
    <col min="14349" max="14349" width="9.33203125" style="488" customWidth="1"/>
    <col min="14350" max="14350" width="9.08203125" style="488" customWidth="1"/>
    <col min="14351" max="14351" width="9.33203125" style="488" customWidth="1"/>
    <col min="14352" max="14352" width="9" style="488" customWidth="1"/>
    <col min="14353" max="14353" width="8.25" style="488" customWidth="1"/>
    <col min="14354" max="14354" width="6.58203125" style="488" customWidth="1"/>
    <col min="14355" max="14356" width="7.25" style="488" customWidth="1"/>
    <col min="14357" max="14357" width="9.25" style="488" customWidth="1"/>
    <col min="14358" max="14358" width="8.08203125" style="488" customWidth="1"/>
    <col min="14359" max="14359" width="9.33203125" style="488" customWidth="1"/>
    <col min="14360" max="14360" width="8.5" style="488" customWidth="1"/>
    <col min="14361" max="14361" width="7.75" style="488" customWidth="1"/>
    <col min="14362" max="14362" width="3.08203125" style="488" customWidth="1"/>
    <col min="14363" max="14363" width="9.33203125" style="488" customWidth="1"/>
    <col min="14364" max="14364" width="9.25" style="488" customWidth="1"/>
    <col min="14365" max="14365" width="9.08203125" style="488" customWidth="1"/>
    <col min="14366" max="14367" width="7.25" style="488" customWidth="1"/>
    <col min="14368" max="14368" width="3.08203125" style="488" customWidth="1"/>
    <col min="14369" max="14369" width="8.08203125" style="488" customWidth="1"/>
    <col min="14370" max="14371" width="7.25" style="488" customWidth="1"/>
    <col min="14372" max="14372" width="7.5" style="488" customWidth="1"/>
    <col min="14373" max="14373" width="8.08203125" style="488" customWidth="1"/>
    <col min="14374" max="14374" width="7.75" style="488" customWidth="1"/>
    <col min="14375" max="14377" width="7.25" style="488" customWidth="1"/>
    <col min="14378" max="14378" width="9" style="488" customWidth="1"/>
    <col min="14379" max="14379" width="7.25" style="488" bestFit="1" customWidth="1"/>
    <col min="14380" max="14589" width="8.75" style="488"/>
    <col min="14590" max="14590" width="5.75" style="488" customWidth="1"/>
    <col min="14591" max="14591" width="76.08203125" style="488" customWidth="1"/>
    <col min="14592" max="14592" width="5.75" style="488" customWidth="1"/>
    <col min="14593" max="14593" width="5.5" style="488" customWidth="1"/>
    <col min="14594" max="14598" width="10.75" style="488" customWidth="1"/>
    <col min="14599" max="14599" width="8.75" style="488" customWidth="1"/>
    <col min="14600" max="14600" width="8" style="488" customWidth="1"/>
    <col min="14601" max="14601" width="8.25" style="488" customWidth="1"/>
    <col min="14602" max="14602" width="7.75" style="488" customWidth="1"/>
    <col min="14603" max="14603" width="8.33203125" style="488" customWidth="1"/>
    <col min="14604" max="14604" width="9.08203125" style="488" customWidth="1"/>
    <col min="14605" max="14605" width="9.33203125" style="488" customWidth="1"/>
    <col min="14606" max="14606" width="9.08203125" style="488" customWidth="1"/>
    <col min="14607" max="14607" width="9.33203125" style="488" customWidth="1"/>
    <col min="14608" max="14608" width="9" style="488" customWidth="1"/>
    <col min="14609" max="14609" width="8.25" style="488" customWidth="1"/>
    <col min="14610" max="14610" width="6.58203125" style="488" customWidth="1"/>
    <col min="14611" max="14612" width="7.25" style="488" customWidth="1"/>
    <col min="14613" max="14613" width="9.25" style="488" customWidth="1"/>
    <col min="14614" max="14614" width="8.08203125" style="488" customWidth="1"/>
    <col min="14615" max="14615" width="9.33203125" style="488" customWidth="1"/>
    <col min="14616" max="14616" width="8.5" style="488" customWidth="1"/>
    <col min="14617" max="14617" width="7.75" style="488" customWidth="1"/>
    <col min="14618" max="14618" width="3.08203125" style="488" customWidth="1"/>
    <col min="14619" max="14619" width="9.33203125" style="488" customWidth="1"/>
    <col min="14620" max="14620" width="9.25" style="488" customWidth="1"/>
    <col min="14621" max="14621" width="9.08203125" style="488" customWidth="1"/>
    <col min="14622" max="14623" width="7.25" style="488" customWidth="1"/>
    <col min="14624" max="14624" width="3.08203125" style="488" customWidth="1"/>
    <col min="14625" max="14625" width="8.08203125" style="488" customWidth="1"/>
    <col min="14626" max="14627" width="7.25" style="488" customWidth="1"/>
    <col min="14628" max="14628" width="7.5" style="488" customWidth="1"/>
    <col min="14629" max="14629" width="8.08203125" style="488" customWidth="1"/>
    <col min="14630" max="14630" width="7.75" style="488" customWidth="1"/>
    <col min="14631" max="14633" width="7.25" style="488" customWidth="1"/>
    <col min="14634" max="14634" width="9" style="488" customWidth="1"/>
    <col min="14635" max="14635" width="7.25" style="488" bestFit="1" customWidth="1"/>
    <col min="14636" max="14845" width="8.75" style="488"/>
    <col min="14846" max="14846" width="5.75" style="488" customWidth="1"/>
    <col min="14847" max="14847" width="76.08203125" style="488" customWidth="1"/>
    <col min="14848" max="14848" width="5.75" style="488" customWidth="1"/>
    <col min="14849" max="14849" width="5.5" style="488" customWidth="1"/>
    <col min="14850" max="14854" width="10.75" style="488" customWidth="1"/>
    <col min="14855" max="14855" width="8.75" style="488" customWidth="1"/>
    <col min="14856" max="14856" width="8" style="488" customWidth="1"/>
    <col min="14857" max="14857" width="8.25" style="488" customWidth="1"/>
    <col min="14858" max="14858" width="7.75" style="488" customWidth="1"/>
    <col min="14859" max="14859" width="8.33203125" style="488" customWidth="1"/>
    <col min="14860" max="14860" width="9.08203125" style="488" customWidth="1"/>
    <col min="14861" max="14861" width="9.33203125" style="488" customWidth="1"/>
    <col min="14862" max="14862" width="9.08203125" style="488" customWidth="1"/>
    <col min="14863" max="14863" width="9.33203125" style="488" customWidth="1"/>
    <col min="14864" max="14864" width="9" style="488" customWidth="1"/>
    <col min="14865" max="14865" width="8.25" style="488" customWidth="1"/>
    <col min="14866" max="14866" width="6.58203125" style="488" customWidth="1"/>
    <col min="14867" max="14868" width="7.25" style="488" customWidth="1"/>
    <col min="14869" max="14869" width="9.25" style="488" customWidth="1"/>
    <col min="14870" max="14870" width="8.08203125" style="488" customWidth="1"/>
    <col min="14871" max="14871" width="9.33203125" style="488" customWidth="1"/>
    <col min="14872" max="14872" width="8.5" style="488" customWidth="1"/>
    <col min="14873" max="14873" width="7.75" style="488" customWidth="1"/>
    <col min="14874" max="14874" width="3.08203125" style="488" customWidth="1"/>
    <col min="14875" max="14875" width="9.33203125" style="488" customWidth="1"/>
    <col min="14876" max="14876" width="9.25" style="488" customWidth="1"/>
    <col min="14877" max="14877" width="9.08203125" style="488" customWidth="1"/>
    <col min="14878" max="14879" width="7.25" style="488" customWidth="1"/>
    <col min="14880" max="14880" width="3.08203125" style="488" customWidth="1"/>
    <col min="14881" max="14881" width="8.08203125" style="488" customWidth="1"/>
    <col min="14882" max="14883" width="7.25" style="488" customWidth="1"/>
    <col min="14884" max="14884" width="7.5" style="488" customWidth="1"/>
    <col min="14885" max="14885" width="8.08203125" style="488" customWidth="1"/>
    <col min="14886" max="14886" width="7.75" style="488" customWidth="1"/>
    <col min="14887" max="14889" width="7.25" style="488" customWidth="1"/>
    <col min="14890" max="14890" width="9" style="488" customWidth="1"/>
    <col min="14891" max="14891" width="7.25" style="488" bestFit="1" customWidth="1"/>
    <col min="14892" max="15101" width="8.75" style="488"/>
    <col min="15102" max="15102" width="5.75" style="488" customWidth="1"/>
    <col min="15103" max="15103" width="76.08203125" style="488" customWidth="1"/>
    <col min="15104" max="15104" width="5.75" style="488" customWidth="1"/>
    <col min="15105" max="15105" width="5.5" style="488" customWidth="1"/>
    <col min="15106" max="15110" width="10.75" style="488" customWidth="1"/>
    <col min="15111" max="15111" width="8.75" style="488" customWidth="1"/>
    <col min="15112" max="15112" width="8" style="488" customWidth="1"/>
    <col min="15113" max="15113" width="8.25" style="488" customWidth="1"/>
    <col min="15114" max="15114" width="7.75" style="488" customWidth="1"/>
    <col min="15115" max="15115" width="8.33203125" style="488" customWidth="1"/>
    <col min="15116" max="15116" width="9.08203125" style="488" customWidth="1"/>
    <col min="15117" max="15117" width="9.33203125" style="488" customWidth="1"/>
    <col min="15118" max="15118" width="9.08203125" style="488" customWidth="1"/>
    <col min="15119" max="15119" width="9.33203125" style="488" customWidth="1"/>
    <col min="15120" max="15120" width="9" style="488" customWidth="1"/>
    <col min="15121" max="15121" width="8.25" style="488" customWidth="1"/>
    <col min="15122" max="15122" width="6.58203125" style="488" customWidth="1"/>
    <col min="15123" max="15124" width="7.25" style="488" customWidth="1"/>
    <col min="15125" max="15125" width="9.25" style="488" customWidth="1"/>
    <col min="15126" max="15126" width="8.08203125" style="488" customWidth="1"/>
    <col min="15127" max="15127" width="9.33203125" style="488" customWidth="1"/>
    <col min="15128" max="15128" width="8.5" style="488" customWidth="1"/>
    <col min="15129" max="15129" width="7.75" style="488" customWidth="1"/>
    <col min="15130" max="15130" width="3.08203125" style="488" customWidth="1"/>
    <col min="15131" max="15131" width="9.33203125" style="488" customWidth="1"/>
    <col min="15132" max="15132" width="9.25" style="488" customWidth="1"/>
    <col min="15133" max="15133" width="9.08203125" style="488" customWidth="1"/>
    <col min="15134" max="15135" width="7.25" style="488" customWidth="1"/>
    <col min="15136" max="15136" width="3.08203125" style="488" customWidth="1"/>
    <col min="15137" max="15137" width="8.08203125" style="488" customWidth="1"/>
    <col min="15138" max="15139" width="7.25" style="488" customWidth="1"/>
    <col min="15140" max="15140" width="7.5" style="488" customWidth="1"/>
    <col min="15141" max="15141" width="8.08203125" style="488" customWidth="1"/>
    <col min="15142" max="15142" width="7.75" style="488" customWidth="1"/>
    <col min="15143" max="15145" width="7.25" style="488" customWidth="1"/>
    <col min="15146" max="15146" width="9" style="488" customWidth="1"/>
    <col min="15147" max="15147" width="7.25" style="488" bestFit="1" customWidth="1"/>
    <col min="15148" max="15357" width="8.75" style="488"/>
    <col min="15358" max="15358" width="5.75" style="488" customWidth="1"/>
    <col min="15359" max="15359" width="76.08203125" style="488" customWidth="1"/>
    <col min="15360" max="15360" width="5.75" style="488" customWidth="1"/>
    <col min="15361" max="15361" width="5.5" style="488" customWidth="1"/>
    <col min="15362" max="15366" width="10.75" style="488" customWidth="1"/>
    <col min="15367" max="15367" width="8.75" style="488" customWidth="1"/>
    <col min="15368" max="15368" width="8" style="488" customWidth="1"/>
    <col min="15369" max="15369" width="8.25" style="488" customWidth="1"/>
    <col min="15370" max="15370" width="7.75" style="488" customWidth="1"/>
    <col min="15371" max="15371" width="8.33203125" style="488" customWidth="1"/>
    <col min="15372" max="15372" width="9.08203125" style="488" customWidth="1"/>
    <col min="15373" max="15373" width="9.33203125" style="488" customWidth="1"/>
    <col min="15374" max="15374" width="9.08203125" style="488" customWidth="1"/>
    <col min="15375" max="15375" width="9.33203125" style="488" customWidth="1"/>
    <col min="15376" max="15376" width="9" style="488" customWidth="1"/>
    <col min="15377" max="15377" width="8.25" style="488" customWidth="1"/>
    <col min="15378" max="15378" width="6.58203125" style="488" customWidth="1"/>
    <col min="15379" max="15380" width="7.25" style="488" customWidth="1"/>
    <col min="15381" max="15381" width="9.25" style="488" customWidth="1"/>
    <col min="15382" max="15382" width="8.08203125" style="488" customWidth="1"/>
    <col min="15383" max="15383" width="9.33203125" style="488" customWidth="1"/>
    <col min="15384" max="15384" width="8.5" style="488" customWidth="1"/>
    <col min="15385" max="15385" width="7.75" style="488" customWidth="1"/>
    <col min="15386" max="15386" width="3.08203125" style="488" customWidth="1"/>
    <col min="15387" max="15387" width="9.33203125" style="488" customWidth="1"/>
    <col min="15388" max="15388" width="9.25" style="488" customWidth="1"/>
    <col min="15389" max="15389" width="9.08203125" style="488" customWidth="1"/>
    <col min="15390" max="15391" width="7.25" style="488" customWidth="1"/>
    <col min="15392" max="15392" width="3.08203125" style="488" customWidth="1"/>
    <col min="15393" max="15393" width="8.08203125" style="488" customWidth="1"/>
    <col min="15394" max="15395" width="7.25" style="488" customWidth="1"/>
    <col min="15396" max="15396" width="7.5" style="488" customWidth="1"/>
    <col min="15397" max="15397" width="8.08203125" style="488" customWidth="1"/>
    <col min="15398" max="15398" width="7.75" style="488" customWidth="1"/>
    <col min="15399" max="15401" width="7.25" style="488" customWidth="1"/>
    <col min="15402" max="15402" width="9" style="488" customWidth="1"/>
    <col min="15403" max="15403" width="7.25" style="488" bestFit="1" customWidth="1"/>
    <col min="15404" max="15613" width="8.75" style="488"/>
    <col min="15614" max="15614" width="5.75" style="488" customWidth="1"/>
    <col min="15615" max="15615" width="76.08203125" style="488" customWidth="1"/>
    <col min="15616" max="15616" width="5.75" style="488" customWidth="1"/>
    <col min="15617" max="15617" width="5.5" style="488" customWidth="1"/>
    <col min="15618" max="15622" width="10.75" style="488" customWidth="1"/>
    <col min="15623" max="15623" width="8.75" style="488" customWidth="1"/>
    <col min="15624" max="15624" width="8" style="488" customWidth="1"/>
    <col min="15625" max="15625" width="8.25" style="488" customWidth="1"/>
    <col min="15626" max="15626" width="7.75" style="488" customWidth="1"/>
    <col min="15627" max="15627" width="8.33203125" style="488" customWidth="1"/>
    <col min="15628" max="15628" width="9.08203125" style="488" customWidth="1"/>
    <col min="15629" max="15629" width="9.33203125" style="488" customWidth="1"/>
    <col min="15630" max="15630" width="9.08203125" style="488" customWidth="1"/>
    <col min="15631" max="15631" width="9.33203125" style="488" customWidth="1"/>
    <col min="15632" max="15632" width="9" style="488" customWidth="1"/>
    <col min="15633" max="15633" width="8.25" style="488" customWidth="1"/>
    <col min="15634" max="15634" width="6.58203125" style="488" customWidth="1"/>
    <col min="15635" max="15636" width="7.25" style="488" customWidth="1"/>
    <col min="15637" max="15637" width="9.25" style="488" customWidth="1"/>
    <col min="15638" max="15638" width="8.08203125" style="488" customWidth="1"/>
    <col min="15639" max="15639" width="9.33203125" style="488" customWidth="1"/>
    <col min="15640" max="15640" width="8.5" style="488" customWidth="1"/>
    <col min="15641" max="15641" width="7.75" style="488" customWidth="1"/>
    <col min="15642" max="15642" width="3.08203125" style="488" customWidth="1"/>
    <col min="15643" max="15643" width="9.33203125" style="488" customWidth="1"/>
    <col min="15644" max="15644" width="9.25" style="488" customWidth="1"/>
    <col min="15645" max="15645" width="9.08203125" style="488" customWidth="1"/>
    <col min="15646" max="15647" width="7.25" style="488" customWidth="1"/>
    <col min="15648" max="15648" width="3.08203125" style="488" customWidth="1"/>
    <col min="15649" max="15649" width="8.08203125" style="488" customWidth="1"/>
    <col min="15650" max="15651" width="7.25" style="488" customWidth="1"/>
    <col min="15652" max="15652" width="7.5" style="488" customWidth="1"/>
    <col min="15653" max="15653" width="8.08203125" style="488" customWidth="1"/>
    <col min="15654" max="15654" width="7.75" style="488" customWidth="1"/>
    <col min="15655" max="15657" width="7.25" style="488" customWidth="1"/>
    <col min="15658" max="15658" width="9" style="488" customWidth="1"/>
    <col min="15659" max="15659" width="7.25" style="488" bestFit="1" customWidth="1"/>
    <col min="15660" max="15869" width="8.75" style="488"/>
    <col min="15870" max="15870" width="5.75" style="488" customWidth="1"/>
    <col min="15871" max="15871" width="76.08203125" style="488" customWidth="1"/>
    <col min="15872" max="15872" width="5.75" style="488" customWidth="1"/>
    <col min="15873" max="15873" width="5.5" style="488" customWidth="1"/>
    <col min="15874" max="15878" width="10.75" style="488" customWidth="1"/>
    <col min="15879" max="15879" width="8.75" style="488" customWidth="1"/>
    <col min="15880" max="15880" width="8" style="488" customWidth="1"/>
    <col min="15881" max="15881" width="8.25" style="488" customWidth="1"/>
    <col min="15882" max="15882" width="7.75" style="488" customWidth="1"/>
    <col min="15883" max="15883" width="8.33203125" style="488" customWidth="1"/>
    <col min="15884" max="15884" width="9.08203125" style="488" customWidth="1"/>
    <col min="15885" max="15885" width="9.33203125" style="488" customWidth="1"/>
    <col min="15886" max="15886" width="9.08203125" style="488" customWidth="1"/>
    <col min="15887" max="15887" width="9.33203125" style="488" customWidth="1"/>
    <col min="15888" max="15888" width="9" style="488" customWidth="1"/>
    <col min="15889" max="15889" width="8.25" style="488" customWidth="1"/>
    <col min="15890" max="15890" width="6.58203125" style="488" customWidth="1"/>
    <col min="15891" max="15892" width="7.25" style="488" customWidth="1"/>
    <col min="15893" max="15893" width="9.25" style="488" customWidth="1"/>
    <col min="15894" max="15894" width="8.08203125" style="488" customWidth="1"/>
    <col min="15895" max="15895" width="9.33203125" style="488" customWidth="1"/>
    <col min="15896" max="15896" width="8.5" style="488" customWidth="1"/>
    <col min="15897" max="15897" width="7.75" style="488" customWidth="1"/>
    <col min="15898" max="15898" width="3.08203125" style="488" customWidth="1"/>
    <col min="15899" max="15899" width="9.33203125" style="488" customWidth="1"/>
    <col min="15900" max="15900" width="9.25" style="488" customWidth="1"/>
    <col min="15901" max="15901" width="9.08203125" style="488" customWidth="1"/>
    <col min="15902" max="15903" width="7.25" style="488" customWidth="1"/>
    <col min="15904" max="15904" width="3.08203125" style="488" customWidth="1"/>
    <col min="15905" max="15905" width="8.08203125" style="488" customWidth="1"/>
    <col min="15906" max="15907" width="7.25" style="488" customWidth="1"/>
    <col min="15908" max="15908" width="7.5" style="488" customWidth="1"/>
    <col min="15909" max="15909" width="8.08203125" style="488" customWidth="1"/>
    <col min="15910" max="15910" width="7.75" style="488" customWidth="1"/>
    <col min="15911" max="15913" width="7.25" style="488" customWidth="1"/>
    <col min="15914" max="15914" width="9" style="488" customWidth="1"/>
    <col min="15915" max="15915" width="7.25" style="488" bestFit="1" customWidth="1"/>
    <col min="15916" max="16125" width="8.75" style="488"/>
    <col min="16126" max="16126" width="5.75" style="488" customWidth="1"/>
    <col min="16127" max="16127" width="76.08203125" style="488" customWidth="1"/>
    <col min="16128" max="16128" width="5.75" style="488" customWidth="1"/>
    <col min="16129" max="16129" width="5.5" style="488" customWidth="1"/>
    <col min="16130" max="16134" width="10.75" style="488" customWidth="1"/>
    <col min="16135" max="16135" width="8.75" style="488" customWidth="1"/>
    <col min="16136" max="16136" width="8" style="488" customWidth="1"/>
    <col min="16137" max="16137" width="8.25" style="488" customWidth="1"/>
    <col min="16138" max="16138" width="7.75" style="488" customWidth="1"/>
    <col min="16139" max="16139" width="8.33203125" style="488" customWidth="1"/>
    <col min="16140" max="16140" width="9.08203125" style="488" customWidth="1"/>
    <col min="16141" max="16141" width="9.33203125" style="488" customWidth="1"/>
    <col min="16142" max="16142" width="9.08203125" style="488" customWidth="1"/>
    <col min="16143" max="16143" width="9.33203125" style="488" customWidth="1"/>
    <col min="16144" max="16144" width="9" style="488" customWidth="1"/>
    <col min="16145" max="16145" width="8.25" style="488" customWidth="1"/>
    <col min="16146" max="16146" width="6.58203125" style="488" customWidth="1"/>
    <col min="16147" max="16148" width="7.25" style="488" customWidth="1"/>
    <col min="16149" max="16149" width="9.25" style="488" customWidth="1"/>
    <col min="16150" max="16150" width="8.08203125" style="488" customWidth="1"/>
    <col min="16151" max="16151" width="9.33203125" style="488" customWidth="1"/>
    <col min="16152" max="16152" width="8.5" style="488" customWidth="1"/>
    <col min="16153" max="16153" width="7.75" style="488" customWidth="1"/>
    <col min="16154" max="16154" width="3.08203125" style="488" customWidth="1"/>
    <col min="16155" max="16155" width="9.33203125" style="488" customWidth="1"/>
    <col min="16156" max="16156" width="9.25" style="488" customWidth="1"/>
    <col min="16157" max="16157" width="9.08203125" style="488" customWidth="1"/>
    <col min="16158" max="16159" width="7.25" style="488" customWidth="1"/>
    <col min="16160" max="16160" width="3.08203125" style="488" customWidth="1"/>
    <col min="16161" max="16161" width="8.08203125" style="488" customWidth="1"/>
    <col min="16162" max="16163" width="7.25" style="488" customWidth="1"/>
    <col min="16164" max="16164" width="7.5" style="488" customWidth="1"/>
    <col min="16165" max="16165" width="8.08203125" style="488" customWidth="1"/>
    <col min="16166" max="16166" width="7.75" style="488" customWidth="1"/>
    <col min="16167" max="16169" width="7.25" style="488" customWidth="1"/>
    <col min="16170" max="16170" width="9" style="488" customWidth="1"/>
    <col min="16171" max="16171" width="7.25" style="488" bestFit="1" customWidth="1"/>
    <col min="16172" max="16384" width="8.75" style="488"/>
  </cols>
  <sheetData>
    <row r="1" spans="1:43" x14ac:dyDescent="0.3">
      <c r="A1" s="849" t="s">
        <v>652</v>
      </c>
      <c r="B1" s="849"/>
      <c r="C1" s="849"/>
      <c r="D1" s="849"/>
      <c r="E1" s="849"/>
      <c r="F1" s="849"/>
      <c r="G1" s="849"/>
      <c r="H1" s="849"/>
      <c r="I1" s="849"/>
      <c r="J1" s="849"/>
      <c r="K1" s="849"/>
      <c r="L1" s="849"/>
    </row>
    <row r="2" spans="1:43" x14ac:dyDescent="0.3">
      <c r="A2" s="849"/>
      <c r="B2" s="849"/>
      <c r="C2" s="849"/>
      <c r="D2" s="849"/>
      <c r="E2" s="849"/>
      <c r="F2" s="849"/>
      <c r="G2" s="849"/>
      <c r="H2" s="849"/>
      <c r="I2" s="849"/>
      <c r="J2" s="849"/>
      <c r="K2" s="849"/>
      <c r="L2" s="849"/>
    </row>
    <row r="3" spans="1:43" x14ac:dyDescent="0.3">
      <c r="A3" s="849"/>
      <c r="B3" s="849"/>
      <c r="C3" s="849"/>
      <c r="D3" s="849"/>
      <c r="E3" s="849"/>
      <c r="F3" s="849"/>
      <c r="G3" s="849"/>
      <c r="H3" s="849"/>
      <c r="I3" s="849"/>
      <c r="J3" s="849"/>
      <c r="K3" s="849"/>
      <c r="L3" s="849"/>
    </row>
    <row r="4" spans="1:43" ht="34.9" customHeight="1" x14ac:dyDescent="0.3">
      <c r="A4" s="850"/>
      <c r="B4" s="850"/>
      <c r="C4" s="850"/>
      <c r="D4" s="850"/>
      <c r="E4" s="850"/>
      <c r="F4" s="850"/>
      <c r="G4" s="850"/>
      <c r="H4" s="850"/>
      <c r="I4" s="850"/>
      <c r="J4" s="850"/>
      <c r="K4" s="850"/>
      <c r="L4" s="850"/>
    </row>
    <row r="5" spans="1:43" ht="40" customHeight="1" x14ac:dyDescent="0.3">
      <c r="A5" s="872" t="s">
        <v>415</v>
      </c>
      <c r="B5" s="872" t="s">
        <v>1</v>
      </c>
      <c r="C5" s="872" t="s">
        <v>3</v>
      </c>
      <c r="D5" s="872" t="s">
        <v>2</v>
      </c>
      <c r="E5" s="873" t="s">
        <v>432</v>
      </c>
      <c r="F5" s="873"/>
      <c r="G5" s="873" t="s">
        <v>433</v>
      </c>
      <c r="H5" s="873"/>
      <c r="I5" s="870" t="s">
        <v>418</v>
      </c>
      <c r="J5" s="870" t="s">
        <v>434</v>
      </c>
      <c r="K5" s="870" t="s">
        <v>435</v>
      </c>
      <c r="L5" s="870" t="s">
        <v>436</v>
      </c>
    </row>
    <row r="6" spans="1:43" ht="40" customHeight="1" x14ac:dyDescent="0.3">
      <c r="A6" s="872"/>
      <c r="B6" s="872"/>
      <c r="C6" s="872"/>
      <c r="D6" s="872"/>
      <c r="E6" s="466" t="s">
        <v>437</v>
      </c>
      <c r="F6" s="466" t="s">
        <v>438</v>
      </c>
      <c r="G6" s="466" t="s">
        <v>437</v>
      </c>
      <c r="H6" s="466" t="s">
        <v>438</v>
      </c>
      <c r="I6" s="871"/>
      <c r="J6" s="871"/>
      <c r="K6" s="871"/>
      <c r="L6" s="871"/>
    </row>
    <row r="7" spans="1:43" ht="20.149999999999999" customHeight="1" x14ac:dyDescent="0.3">
      <c r="A7" s="866"/>
      <c r="B7" s="864" t="s">
        <v>439</v>
      </c>
      <c r="C7" s="866"/>
      <c r="D7" s="866"/>
      <c r="E7" s="866"/>
      <c r="F7" s="866"/>
      <c r="G7" s="866"/>
      <c r="H7" s="866"/>
      <c r="I7" s="866"/>
      <c r="J7" s="866"/>
      <c r="K7" s="866"/>
      <c r="L7" s="866"/>
      <c r="M7" s="851"/>
      <c r="N7" s="489"/>
      <c r="O7" s="851"/>
      <c r="P7" s="489"/>
      <c r="Q7" s="851"/>
      <c r="R7" s="489"/>
      <c r="S7" s="851"/>
      <c r="T7" s="489"/>
      <c r="U7" s="851"/>
      <c r="V7" s="489"/>
      <c r="W7" s="489"/>
      <c r="X7" s="851"/>
      <c r="Y7" s="853"/>
      <c r="Z7" s="491"/>
      <c r="AA7" s="489"/>
      <c r="AB7" s="489"/>
      <c r="AC7" s="489"/>
      <c r="AD7" s="851"/>
      <c r="AE7" s="853"/>
      <c r="AF7" s="491"/>
      <c r="AG7" s="851"/>
    </row>
    <row r="8" spans="1:43" ht="20.149999999999999" customHeight="1" x14ac:dyDescent="0.3">
      <c r="A8" s="867"/>
      <c r="B8" s="865"/>
      <c r="C8" s="867"/>
      <c r="D8" s="867"/>
      <c r="E8" s="867"/>
      <c r="F8" s="867"/>
      <c r="G8" s="867"/>
      <c r="H8" s="867"/>
      <c r="I8" s="867"/>
      <c r="J8" s="867"/>
      <c r="K8" s="867"/>
      <c r="L8" s="867"/>
      <c r="M8" s="852"/>
      <c r="N8" s="499"/>
      <c r="O8" s="852"/>
      <c r="P8" s="499"/>
      <c r="Q8" s="851"/>
      <c r="R8" s="499"/>
      <c r="S8" s="851"/>
      <c r="T8" s="499"/>
      <c r="U8" s="852"/>
      <c r="V8" s="499"/>
      <c r="W8" s="499"/>
      <c r="X8" s="851"/>
      <c r="Y8" s="853"/>
      <c r="Z8" s="491"/>
      <c r="AA8" s="499"/>
      <c r="AB8" s="499"/>
      <c r="AC8" s="499"/>
      <c r="AD8" s="851"/>
      <c r="AE8" s="853"/>
      <c r="AF8" s="491"/>
      <c r="AG8" s="851"/>
    </row>
    <row r="9" spans="1:43" ht="351" customHeight="1" x14ac:dyDescent="0.3">
      <c r="A9" s="497"/>
      <c r="B9" s="500" t="s">
        <v>575</v>
      </c>
      <c r="C9" s="497"/>
      <c r="D9" s="497"/>
      <c r="E9" s="497"/>
      <c r="F9" s="497"/>
      <c r="G9" s="497"/>
      <c r="H9" s="497"/>
      <c r="I9" s="497"/>
      <c r="J9" s="497"/>
      <c r="K9" s="497"/>
      <c r="L9" s="497"/>
      <c r="M9" s="498"/>
      <c r="N9" s="499"/>
      <c r="O9" s="498"/>
      <c r="P9" s="499"/>
      <c r="Q9" s="489"/>
      <c r="R9" s="499"/>
      <c r="S9" s="489"/>
      <c r="T9" s="499"/>
      <c r="U9" s="498"/>
      <c r="V9" s="499"/>
      <c r="W9" s="499"/>
      <c r="X9" s="489"/>
      <c r="Y9" s="490"/>
      <c r="Z9" s="491"/>
      <c r="AA9" s="499"/>
      <c r="AB9" s="499"/>
      <c r="AC9" s="499"/>
      <c r="AD9" s="489"/>
      <c r="AE9" s="490"/>
      <c r="AF9" s="491"/>
      <c r="AG9" s="489"/>
    </row>
    <row r="10" spans="1:43" ht="55.5" customHeight="1" x14ac:dyDescent="0.3">
      <c r="A10" s="501">
        <v>1</v>
      </c>
      <c r="B10" s="500" t="s">
        <v>576</v>
      </c>
      <c r="C10" s="477">
        <v>9</v>
      </c>
      <c r="D10" s="477" t="s">
        <v>60</v>
      </c>
      <c r="E10" s="476"/>
      <c r="F10" s="476"/>
      <c r="G10" s="476"/>
      <c r="H10" s="476"/>
      <c r="I10" s="476"/>
      <c r="J10" s="476"/>
      <c r="K10" s="476"/>
      <c r="L10" s="476"/>
      <c r="M10" s="498"/>
      <c r="N10" s="502"/>
      <c r="O10" s="502"/>
      <c r="P10" s="502"/>
      <c r="Q10" s="502"/>
      <c r="R10" s="502"/>
      <c r="S10" s="502"/>
      <c r="T10" s="502"/>
      <c r="U10" s="502"/>
      <c r="V10" s="502"/>
      <c r="W10" s="502"/>
      <c r="X10" s="502"/>
      <c r="Y10" s="498"/>
      <c r="Z10" s="491"/>
      <c r="AA10" s="502"/>
      <c r="AB10" s="502"/>
      <c r="AC10" s="502"/>
      <c r="AD10" s="502"/>
      <c r="AE10" s="498"/>
      <c r="AF10" s="491"/>
      <c r="AG10" s="498"/>
      <c r="AH10" s="502"/>
      <c r="AI10" s="502"/>
      <c r="AJ10" s="502"/>
      <c r="AK10" s="502"/>
      <c r="AL10" s="502"/>
      <c r="AM10" s="502"/>
      <c r="AN10" s="502"/>
      <c r="AO10" s="502"/>
      <c r="AP10" s="502"/>
      <c r="AQ10" s="498"/>
    </row>
    <row r="11" spans="1:43" ht="55.5" customHeight="1" x14ac:dyDescent="0.3">
      <c r="A11" s="501">
        <v>2</v>
      </c>
      <c r="B11" s="500" t="s">
        <v>577</v>
      </c>
      <c r="C11" s="503">
        <v>47</v>
      </c>
      <c r="D11" s="477" t="s">
        <v>60</v>
      </c>
      <c r="E11" s="476"/>
      <c r="F11" s="476"/>
      <c r="G11" s="476"/>
      <c r="H11" s="476"/>
      <c r="I11" s="476"/>
      <c r="J11" s="476"/>
      <c r="K11" s="476"/>
      <c r="L11" s="476"/>
      <c r="M11" s="498"/>
      <c r="N11" s="502"/>
      <c r="O11" s="502"/>
      <c r="P11" s="502"/>
      <c r="Q11" s="502"/>
      <c r="R11" s="502"/>
      <c r="S11" s="502"/>
      <c r="T11" s="502"/>
      <c r="U11" s="502"/>
      <c r="V11" s="502"/>
      <c r="W11" s="502"/>
      <c r="X11" s="502"/>
      <c r="Y11" s="498"/>
      <c r="Z11" s="491"/>
      <c r="AA11" s="502"/>
      <c r="AB11" s="502"/>
      <c r="AC11" s="502"/>
      <c r="AD11" s="502"/>
      <c r="AE11" s="498"/>
      <c r="AF11" s="491"/>
      <c r="AG11" s="498"/>
      <c r="AH11" s="502"/>
      <c r="AI11" s="502"/>
      <c r="AJ11" s="502"/>
      <c r="AK11" s="502"/>
      <c r="AL11" s="502"/>
      <c r="AM11" s="502"/>
      <c r="AN11" s="502"/>
      <c r="AO11" s="502"/>
      <c r="AP11" s="502"/>
      <c r="AQ11" s="498"/>
    </row>
    <row r="12" spans="1:43" ht="40.5" customHeight="1" x14ac:dyDescent="0.3">
      <c r="A12" s="477" t="s">
        <v>440</v>
      </c>
      <c r="B12" s="504" t="s">
        <v>578</v>
      </c>
      <c r="C12" s="503">
        <v>130</v>
      </c>
      <c r="D12" s="477" t="s">
        <v>60</v>
      </c>
      <c r="E12" s="476"/>
      <c r="F12" s="476"/>
      <c r="G12" s="476"/>
      <c r="H12" s="476"/>
      <c r="I12" s="476"/>
      <c r="J12" s="476"/>
      <c r="K12" s="476"/>
      <c r="L12" s="476"/>
      <c r="M12" s="498"/>
      <c r="N12" s="502"/>
      <c r="O12" s="502"/>
      <c r="P12" s="502"/>
      <c r="Q12" s="502"/>
      <c r="R12" s="502"/>
      <c r="S12" s="502"/>
      <c r="T12" s="502"/>
      <c r="U12" s="502"/>
      <c r="V12" s="502"/>
      <c r="W12" s="502"/>
      <c r="X12" s="502"/>
      <c r="Y12" s="498"/>
      <c r="Z12" s="491"/>
      <c r="AA12" s="502"/>
      <c r="AB12" s="502"/>
      <c r="AC12" s="502"/>
      <c r="AD12" s="502"/>
      <c r="AE12" s="498"/>
      <c r="AF12" s="491"/>
      <c r="AG12" s="498"/>
      <c r="AH12" s="502"/>
      <c r="AI12" s="502"/>
      <c r="AJ12" s="502"/>
      <c r="AK12" s="502"/>
      <c r="AL12" s="502"/>
      <c r="AM12" s="502"/>
      <c r="AN12" s="502"/>
      <c r="AO12" s="502"/>
      <c r="AP12" s="502"/>
      <c r="AQ12" s="498"/>
    </row>
    <row r="13" spans="1:43" s="507" customFormat="1" ht="56.25" customHeight="1" x14ac:dyDescent="0.3">
      <c r="A13" s="477">
        <v>3</v>
      </c>
      <c r="B13" s="500" t="s">
        <v>579</v>
      </c>
      <c r="C13" s="503">
        <v>4</v>
      </c>
      <c r="D13" s="477" t="s">
        <v>60</v>
      </c>
      <c r="E13" s="476"/>
      <c r="F13" s="476"/>
      <c r="G13" s="476"/>
      <c r="H13" s="476"/>
      <c r="I13" s="476"/>
      <c r="J13" s="476"/>
      <c r="K13" s="476"/>
      <c r="L13" s="476"/>
      <c r="M13" s="498"/>
      <c r="N13" s="502"/>
      <c r="O13" s="502"/>
      <c r="P13" s="502"/>
      <c r="Q13" s="502"/>
      <c r="R13" s="502"/>
      <c r="S13" s="502"/>
      <c r="T13" s="502"/>
      <c r="U13" s="502"/>
      <c r="V13" s="502"/>
      <c r="W13" s="502"/>
      <c r="X13" s="502"/>
      <c r="Y13" s="498"/>
      <c r="Z13" s="491"/>
      <c r="AA13" s="502"/>
      <c r="AB13" s="502"/>
      <c r="AC13" s="502"/>
      <c r="AD13" s="502"/>
      <c r="AE13" s="498"/>
      <c r="AF13" s="491"/>
      <c r="AG13" s="498"/>
      <c r="AH13" s="505"/>
      <c r="AI13" s="505"/>
      <c r="AJ13" s="505"/>
      <c r="AK13" s="505"/>
      <c r="AL13" s="505"/>
      <c r="AM13" s="505"/>
      <c r="AN13" s="505"/>
      <c r="AO13" s="505"/>
      <c r="AP13" s="505"/>
      <c r="AQ13" s="506"/>
    </row>
    <row r="14" spans="1:43" s="507" customFormat="1" ht="46.5" customHeight="1" x14ac:dyDescent="0.3">
      <c r="A14" s="477" t="s">
        <v>440</v>
      </c>
      <c r="B14" s="504" t="s">
        <v>580</v>
      </c>
      <c r="C14" s="503">
        <v>40</v>
      </c>
      <c r="D14" s="477" t="s">
        <v>60</v>
      </c>
      <c r="E14" s="476"/>
      <c r="F14" s="476"/>
      <c r="G14" s="476"/>
      <c r="H14" s="476"/>
      <c r="I14" s="476"/>
      <c r="J14" s="476"/>
      <c r="K14" s="476"/>
      <c r="L14" s="476"/>
      <c r="M14" s="498"/>
      <c r="N14" s="502"/>
      <c r="O14" s="502"/>
      <c r="P14" s="502"/>
      <c r="Q14" s="502"/>
      <c r="R14" s="502"/>
      <c r="S14" s="502"/>
      <c r="T14" s="502"/>
      <c r="U14" s="502"/>
      <c r="V14" s="502"/>
      <c r="W14" s="502"/>
      <c r="X14" s="502"/>
      <c r="Y14" s="498"/>
      <c r="Z14" s="491"/>
      <c r="AA14" s="502"/>
      <c r="AB14" s="502"/>
      <c r="AC14" s="502"/>
      <c r="AD14" s="502"/>
      <c r="AE14" s="498"/>
      <c r="AF14" s="491"/>
      <c r="AG14" s="498"/>
      <c r="AH14" s="505"/>
      <c r="AI14" s="505"/>
      <c r="AJ14" s="505"/>
      <c r="AK14" s="505"/>
      <c r="AL14" s="505"/>
      <c r="AM14" s="505"/>
      <c r="AN14" s="505"/>
      <c r="AO14" s="505"/>
      <c r="AP14" s="505"/>
      <c r="AQ14" s="506"/>
    </row>
    <row r="15" spans="1:43" s="507" customFormat="1" ht="56.25" customHeight="1" x14ac:dyDescent="0.3">
      <c r="A15" s="477">
        <v>4</v>
      </c>
      <c r="B15" s="500" t="s">
        <v>581</v>
      </c>
      <c r="C15" s="503">
        <v>4</v>
      </c>
      <c r="D15" s="477" t="s">
        <v>60</v>
      </c>
      <c r="E15" s="476"/>
      <c r="F15" s="476"/>
      <c r="G15" s="476"/>
      <c r="H15" s="476"/>
      <c r="I15" s="476"/>
      <c r="J15" s="476"/>
      <c r="K15" s="476"/>
      <c r="L15" s="476"/>
      <c r="M15" s="498"/>
      <c r="N15" s="502"/>
      <c r="O15" s="502"/>
      <c r="P15" s="502"/>
      <c r="Q15" s="502"/>
      <c r="R15" s="502"/>
      <c r="S15" s="502"/>
      <c r="T15" s="502"/>
      <c r="U15" s="502"/>
      <c r="V15" s="502"/>
      <c r="W15" s="502"/>
      <c r="X15" s="502"/>
      <c r="Y15" s="498"/>
      <c r="Z15" s="491"/>
      <c r="AA15" s="502"/>
      <c r="AB15" s="502"/>
      <c r="AC15" s="502"/>
      <c r="AD15" s="502"/>
      <c r="AE15" s="498"/>
      <c r="AF15" s="491"/>
      <c r="AG15" s="498"/>
      <c r="AH15" s="505"/>
      <c r="AI15" s="505"/>
      <c r="AJ15" s="505"/>
      <c r="AK15" s="505"/>
      <c r="AL15" s="505"/>
      <c r="AM15" s="505"/>
      <c r="AN15" s="505"/>
      <c r="AO15" s="505"/>
      <c r="AP15" s="505"/>
      <c r="AQ15" s="506"/>
    </row>
    <row r="16" spans="1:43" s="507" customFormat="1" ht="45" customHeight="1" x14ac:dyDescent="0.3">
      <c r="A16" s="477" t="s">
        <v>440</v>
      </c>
      <c r="B16" s="504" t="s">
        <v>580</v>
      </c>
      <c r="C16" s="503">
        <v>46</v>
      </c>
      <c r="D16" s="477" t="s">
        <v>60</v>
      </c>
      <c r="E16" s="476"/>
      <c r="F16" s="476"/>
      <c r="G16" s="476"/>
      <c r="H16" s="476"/>
      <c r="I16" s="476"/>
      <c r="J16" s="476"/>
      <c r="K16" s="476"/>
      <c r="L16" s="476"/>
      <c r="M16" s="498"/>
      <c r="N16" s="502"/>
      <c r="O16" s="502"/>
      <c r="P16" s="502"/>
      <c r="Q16" s="502"/>
      <c r="R16" s="502"/>
      <c r="S16" s="502"/>
      <c r="T16" s="502"/>
      <c r="U16" s="502"/>
      <c r="V16" s="502"/>
      <c r="W16" s="502"/>
      <c r="X16" s="502"/>
      <c r="Y16" s="498"/>
      <c r="Z16" s="491"/>
      <c r="AA16" s="502"/>
      <c r="AB16" s="502"/>
      <c r="AC16" s="502"/>
      <c r="AD16" s="502"/>
      <c r="AE16" s="498"/>
      <c r="AF16" s="491"/>
      <c r="AG16" s="498"/>
      <c r="AH16" s="505"/>
      <c r="AI16" s="505"/>
      <c r="AJ16" s="505"/>
      <c r="AK16" s="505"/>
      <c r="AL16" s="505"/>
      <c r="AM16" s="505"/>
      <c r="AN16" s="505"/>
      <c r="AO16" s="505"/>
      <c r="AP16" s="505"/>
      <c r="AQ16" s="506"/>
    </row>
    <row r="17" spans="1:43" ht="66.75" customHeight="1" x14ac:dyDescent="0.3">
      <c r="A17" s="501">
        <v>7</v>
      </c>
      <c r="B17" s="500" t="s">
        <v>582</v>
      </c>
      <c r="C17" s="503"/>
      <c r="D17" s="477"/>
      <c r="E17" s="476"/>
      <c r="F17" s="476"/>
      <c r="G17" s="476"/>
      <c r="H17" s="476"/>
      <c r="I17" s="476"/>
      <c r="J17" s="476"/>
      <c r="K17" s="476"/>
      <c r="L17" s="476"/>
    </row>
    <row r="18" spans="1:43" ht="40" customHeight="1" x14ac:dyDescent="0.3">
      <c r="A18" s="477" t="s">
        <v>440</v>
      </c>
      <c r="B18" s="508" t="s">
        <v>441</v>
      </c>
      <c r="C18" s="503">
        <v>21</v>
      </c>
      <c r="D18" s="477" t="s">
        <v>60</v>
      </c>
      <c r="E18" s="476"/>
      <c r="F18" s="476"/>
      <c r="G18" s="476"/>
      <c r="H18" s="476"/>
      <c r="I18" s="476"/>
      <c r="J18" s="476"/>
      <c r="K18" s="476"/>
      <c r="L18" s="476"/>
      <c r="M18" s="498"/>
      <c r="N18" s="502"/>
      <c r="O18" s="502"/>
      <c r="P18" s="502"/>
      <c r="Q18" s="502"/>
      <c r="R18" s="502"/>
      <c r="S18" s="502"/>
      <c r="T18" s="502"/>
      <c r="U18" s="502"/>
      <c r="V18" s="502"/>
      <c r="W18" s="502"/>
      <c r="X18" s="502"/>
      <c r="Y18" s="498"/>
      <c r="Z18" s="491"/>
      <c r="AA18" s="502"/>
      <c r="AB18" s="502"/>
      <c r="AC18" s="502"/>
      <c r="AD18" s="502"/>
      <c r="AE18" s="498"/>
      <c r="AF18" s="491"/>
      <c r="AG18" s="498"/>
      <c r="AH18" s="502"/>
      <c r="AI18" s="502"/>
      <c r="AJ18" s="502"/>
      <c r="AK18" s="502"/>
      <c r="AL18" s="502"/>
      <c r="AM18" s="502"/>
      <c r="AN18" s="502"/>
      <c r="AO18" s="502"/>
      <c r="AP18" s="502"/>
      <c r="AQ18" s="498"/>
    </row>
    <row r="19" spans="1:43" ht="40" customHeight="1" x14ac:dyDescent="0.3">
      <c r="A19" s="477" t="s">
        <v>442</v>
      </c>
      <c r="B19" s="504" t="s">
        <v>583</v>
      </c>
      <c r="C19" s="503">
        <v>59</v>
      </c>
      <c r="D19" s="477" t="s">
        <v>60</v>
      </c>
      <c r="E19" s="476"/>
      <c r="F19" s="476"/>
      <c r="G19" s="476"/>
      <c r="H19" s="476"/>
      <c r="I19" s="476"/>
      <c r="J19" s="476"/>
      <c r="K19" s="476"/>
      <c r="L19" s="476"/>
      <c r="M19" s="498"/>
      <c r="N19" s="502"/>
      <c r="O19" s="502"/>
      <c r="P19" s="502"/>
      <c r="Q19" s="502"/>
      <c r="R19" s="502"/>
      <c r="S19" s="502"/>
      <c r="T19" s="502"/>
      <c r="U19" s="502"/>
      <c r="V19" s="502"/>
      <c r="W19" s="502"/>
      <c r="X19" s="502"/>
      <c r="Y19" s="498"/>
      <c r="Z19" s="491"/>
      <c r="AA19" s="502"/>
      <c r="AB19" s="502"/>
      <c r="AC19" s="502"/>
      <c r="AD19" s="502"/>
      <c r="AE19" s="498"/>
      <c r="AF19" s="491"/>
      <c r="AG19" s="498"/>
      <c r="AH19" s="502"/>
      <c r="AI19" s="502"/>
      <c r="AJ19" s="502"/>
      <c r="AK19" s="502"/>
      <c r="AL19" s="502"/>
      <c r="AM19" s="502"/>
      <c r="AN19" s="502"/>
      <c r="AO19" s="502"/>
      <c r="AP19" s="502"/>
      <c r="AQ19" s="498"/>
    </row>
    <row r="20" spans="1:43" ht="40" customHeight="1" x14ac:dyDescent="0.3">
      <c r="A20" s="477" t="s">
        <v>220</v>
      </c>
      <c r="B20" s="504" t="s">
        <v>584</v>
      </c>
      <c r="C20" s="503">
        <v>98</v>
      </c>
      <c r="D20" s="477" t="s">
        <v>60</v>
      </c>
      <c r="E20" s="476"/>
      <c r="F20" s="476"/>
      <c r="G20" s="476"/>
      <c r="H20" s="476"/>
      <c r="I20" s="476"/>
      <c r="J20" s="476"/>
      <c r="K20" s="476"/>
      <c r="L20" s="476"/>
      <c r="M20" s="498"/>
      <c r="N20" s="502"/>
      <c r="O20" s="502"/>
      <c r="P20" s="502"/>
      <c r="Q20" s="502"/>
      <c r="R20" s="502"/>
      <c r="S20" s="502"/>
      <c r="T20" s="502"/>
      <c r="U20" s="502"/>
      <c r="V20" s="502"/>
      <c r="W20" s="502"/>
      <c r="X20" s="502"/>
      <c r="Y20" s="498"/>
      <c r="Z20" s="491"/>
      <c r="AA20" s="502"/>
      <c r="AB20" s="502"/>
      <c r="AC20" s="502"/>
      <c r="AD20" s="502"/>
      <c r="AE20" s="498"/>
      <c r="AF20" s="491"/>
      <c r="AG20" s="498"/>
      <c r="AH20" s="502"/>
      <c r="AI20" s="502"/>
      <c r="AJ20" s="502"/>
      <c r="AK20" s="502"/>
      <c r="AL20" s="502"/>
      <c r="AM20" s="502"/>
      <c r="AN20" s="502"/>
      <c r="AO20" s="502"/>
      <c r="AP20" s="502"/>
      <c r="AQ20" s="498"/>
    </row>
    <row r="21" spans="1:43" ht="54.75" customHeight="1" x14ac:dyDescent="0.3">
      <c r="A21" s="477">
        <v>8</v>
      </c>
      <c r="B21" s="500" t="s">
        <v>585</v>
      </c>
      <c r="C21" s="477">
        <v>4</v>
      </c>
      <c r="D21" s="477" t="s">
        <v>60</v>
      </c>
      <c r="E21" s="476"/>
      <c r="F21" s="476"/>
      <c r="G21" s="476"/>
      <c r="H21" s="476"/>
      <c r="I21" s="476"/>
      <c r="J21" s="476"/>
      <c r="K21" s="476"/>
      <c r="L21" s="476"/>
    </row>
    <row r="22" spans="1:43" ht="56.25" customHeight="1" x14ac:dyDescent="0.3">
      <c r="A22" s="477">
        <v>9</v>
      </c>
      <c r="B22" s="500" t="s">
        <v>586</v>
      </c>
      <c r="C22" s="477">
        <v>30</v>
      </c>
      <c r="D22" s="477" t="s">
        <v>60</v>
      </c>
      <c r="E22" s="476"/>
      <c r="F22" s="476"/>
      <c r="G22" s="476"/>
      <c r="H22" s="476"/>
      <c r="I22" s="476"/>
      <c r="J22" s="476"/>
      <c r="K22" s="476"/>
      <c r="L22" s="476"/>
    </row>
    <row r="23" spans="1:43" ht="56.25" customHeight="1" x14ac:dyDescent="0.3">
      <c r="A23" s="477">
        <v>10</v>
      </c>
      <c r="B23" s="500" t="s">
        <v>587</v>
      </c>
      <c r="C23" s="477">
        <v>1</v>
      </c>
      <c r="D23" s="477" t="s">
        <v>60</v>
      </c>
      <c r="E23" s="476"/>
      <c r="F23" s="476" t="s">
        <v>94</v>
      </c>
      <c r="G23" s="476"/>
      <c r="H23" s="476" t="s">
        <v>94</v>
      </c>
      <c r="I23" s="476" t="s">
        <v>94</v>
      </c>
      <c r="J23" s="476"/>
      <c r="K23" s="476"/>
      <c r="L23" s="476"/>
    </row>
    <row r="24" spans="1:43" ht="56.25" customHeight="1" x14ac:dyDescent="0.3">
      <c r="A24" s="477">
        <v>11</v>
      </c>
      <c r="B24" s="500" t="s">
        <v>588</v>
      </c>
      <c r="C24" s="477">
        <v>1</v>
      </c>
      <c r="D24" s="477" t="s">
        <v>60</v>
      </c>
      <c r="E24" s="476"/>
      <c r="F24" s="476" t="s">
        <v>94</v>
      </c>
      <c r="G24" s="476"/>
      <c r="H24" s="476" t="s">
        <v>94</v>
      </c>
      <c r="I24" s="476" t="s">
        <v>94</v>
      </c>
      <c r="J24" s="476"/>
      <c r="K24" s="476"/>
      <c r="L24" s="476"/>
    </row>
    <row r="25" spans="1:43" ht="56.25" customHeight="1" x14ac:dyDescent="0.3">
      <c r="A25" s="477">
        <v>12</v>
      </c>
      <c r="B25" s="500" t="s">
        <v>589</v>
      </c>
      <c r="C25" s="477">
        <v>3</v>
      </c>
      <c r="D25" s="477" t="s">
        <v>60</v>
      </c>
      <c r="E25" s="476"/>
      <c r="F25" s="476"/>
      <c r="G25" s="476"/>
      <c r="H25" s="476"/>
      <c r="I25" s="476"/>
      <c r="J25" s="476"/>
      <c r="K25" s="476"/>
      <c r="L25" s="476"/>
    </row>
    <row r="26" spans="1:43" ht="56.25" customHeight="1" x14ac:dyDescent="0.3">
      <c r="A26" s="477">
        <v>13</v>
      </c>
      <c r="B26" s="500" t="s">
        <v>590</v>
      </c>
      <c r="C26" s="477">
        <v>3</v>
      </c>
      <c r="D26" s="477" t="s">
        <v>60</v>
      </c>
      <c r="E26" s="476"/>
      <c r="F26" s="476"/>
      <c r="G26" s="476"/>
      <c r="H26" s="476"/>
      <c r="I26" s="476"/>
      <c r="J26" s="476"/>
      <c r="K26" s="476"/>
      <c r="L26" s="476"/>
    </row>
    <row r="27" spans="1:43" ht="103.5" customHeight="1" x14ac:dyDescent="0.3">
      <c r="A27" s="501"/>
      <c r="B27" s="500" t="s">
        <v>591</v>
      </c>
      <c r="C27" s="477"/>
      <c r="D27" s="477"/>
      <c r="E27" s="476"/>
      <c r="F27" s="476"/>
      <c r="G27" s="476"/>
      <c r="H27" s="476"/>
      <c r="I27" s="476"/>
      <c r="J27" s="476"/>
      <c r="K27" s="476"/>
      <c r="L27" s="476"/>
    </row>
    <row r="28" spans="1:43" ht="219" customHeight="1" x14ac:dyDescent="0.3">
      <c r="A28" s="501"/>
      <c r="B28" s="500"/>
      <c r="C28" s="477"/>
      <c r="D28" s="477"/>
      <c r="E28" s="476"/>
      <c r="F28" s="476"/>
      <c r="G28" s="476"/>
      <c r="H28" s="476"/>
      <c r="I28" s="476"/>
      <c r="J28" s="476"/>
      <c r="K28" s="476"/>
      <c r="L28" s="476"/>
    </row>
    <row r="29" spans="1:43" ht="40" customHeight="1" x14ac:dyDescent="0.3">
      <c r="A29" s="477"/>
      <c r="B29" s="478" t="s">
        <v>592</v>
      </c>
      <c r="C29" s="477"/>
      <c r="D29" s="477"/>
      <c r="E29" s="476"/>
      <c r="F29" s="479"/>
      <c r="G29" s="479"/>
      <c r="H29" s="479"/>
      <c r="I29" s="479"/>
      <c r="J29" s="479"/>
      <c r="K29" s="479"/>
      <c r="L29" s="479"/>
    </row>
    <row r="30" spans="1:43" ht="20.149999999999999" customHeight="1" x14ac:dyDescent="0.3">
      <c r="A30" s="868"/>
      <c r="B30" s="864" t="s">
        <v>443</v>
      </c>
      <c r="C30" s="868"/>
      <c r="D30" s="868"/>
      <c r="E30" s="868"/>
      <c r="F30" s="868"/>
      <c r="G30" s="868"/>
      <c r="H30" s="868"/>
      <c r="I30" s="868"/>
      <c r="J30" s="868"/>
      <c r="K30" s="868"/>
      <c r="L30" s="868"/>
      <c r="M30" s="851"/>
      <c r="N30" s="489"/>
      <c r="O30" s="851"/>
      <c r="P30" s="489"/>
      <c r="Q30" s="851"/>
      <c r="R30" s="489"/>
      <c r="S30" s="851"/>
      <c r="T30" s="489"/>
      <c r="U30" s="851"/>
      <c r="V30" s="489"/>
      <c r="W30" s="489"/>
      <c r="X30" s="851"/>
      <c r="Y30" s="853"/>
      <c r="Z30" s="491"/>
      <c r="AA30" s="489"/>
      <c r="AB30" s="489"/>
      <c r="AC30" s="489"/>
      <c r="AD30" s="851"/>
      <c r="AE30" s="853"/>
      <c r="AF30" s="491"/>
      <c r="AG30" s="851"/>
    </row>
    <row r="31" spans="1:43" ht="20.149999999999999" customHeight="1" x14ac:dyDescent="0.3">
      <c r="A31" s="869"/>
      <c r="B31" s="865"/>
      <c r="C31" s="869"/>
      <c r="D31" s="869"/>
      <c r="E31" s="869"/>
      <c r="F31" s="869"/>
      <c r="G31" s="869"/>
      <c r="H31" s="869"/>
      <c r="I31" s="869"/>
      <c r="J31" s="869"/>
      <c r="K31" s="869"/>
      <c r="L31" s="869"/>
      <c r="M31" s="852"/>
      <c r="N31" s="499"/>
      <c r="O31" s="852"/>
      <c r="P31" s="499"/>
      <c r="Q31" s="851"/>
      <c r="R31" s="499"/>
      <c r="S31" s="851"/>
      <c r="T31" s="499"/>
      <c r="U31" s="852"/>
      <c r="V31" s="499"/>
      <c r="W31" s="499"/>
      <c r="X31" s="851"/>
      <c r="Y31" s="853"/>
      <c r="Z31" s="491"/>
      <c r="AA31" s="499"/>
      <c r="AB31" s="499"/>
      <c r="AC31" s="499"/>
      <c r="AD31" s="851"/>
      <c r="AE31" s="853"/>
      <c r="AF31" s="491"/>
      <c r="AG31" s="851"/>
    </row>
    <row r="32" spans="1:43" ht="93.75" customHeight="1" x14ac:dyDescent="0.3">
      <c r="A32" s="501">
        <v>1</v>
      </c>
      <c r="B32" s="500" t="s">
        <v>593</v>
      </c>
      <c r="C32" s="501"/>
      <c r="D32" s="477"/>
      <c r="E32" s="476"/>
      <c r="F32" s="476"/>
      <c r="G32" s="476"/>
      <c r="H32" s="476"/>
      <c r="I32" s="476"/>
      <c r="J32" s="476"/>
      <c r="K32" s="476"/>
      <c r="L32" s="476"/>
      <c r="M32" s="498"/>
      <c r="N32" s="489"/>
      <c r="O32" s="489"/>
      <c r="R32" s="489"/>
      <c r="S32" s="489"/>
      <c r="T32" s="489"/>
      <c r="U32" s="489"/>
      <c r="V32" s="489"/>
      <c r="W32" s="489"/>
      <c r="X32" s="489"/>
      <c r="Y32" s="489"/>
      <c r="Z32" s="498"/>
      <c r="AA32" s="489"/>
      <c r="AB32" s="489"/>
    </row>
    <row r="33" spans="1:33" ht="40" customHeight="1" x14ac:dyDescent="0.3">
      <c r="A33" s="501" t="s">
        <v>440</v>
      </c>
      <c r="B33" s="509" t="s">
        <v>444</v>
      </c>
      <c r="C33" s="501">
        <v>225</v>
      </c>
      <c r="D33" s="477" t="s">
        <v>140</v>
      </c>
      <c r="E33" s="476"/>
      <c r="F33" s="476"/>
      <c r="G33" s="476"/>
      <c r="H33" s="476"/>
      <c r="I33" s="476"/>
      <c r="J33" s="476"/>
      <c r="K33" s="476"/>
      <c r="L33" s="476"/>
      <c r="M33" s="498"/>
      <c r="N33" s="502"/>
      <c r="O33" s="502"/>
      <c r="P33" s="502"/>
      <c r="Q33" s="502"/>
      <c r="R33" s="502"/>
      <c r="S33" s="502"/>
      <c r="T33" s="502"/>
      <c r="U33" s="502"/>
      <c r="V33" s="502"/>
      <c r="W33" s="502"/>
      <c r="X33" s="502"/>
      <c r="Y33" s="498"/>
      <c r="Z33" s="491"/>
      <c r="AA33" s="502"/>
      <c r="AB33" s="502"/>
      <c r="AC33" s="502"/>
      <c r="AD33" s="502"/>
      <c r="AE33" s="498"/>
      <c r="AF33" s="491"/>
      <c r="AG33" s="498"/>
    </row>
    <row r="34" spans="1:33" ht="40" customHeight="1" x14ac:dyDescent="0.3">
      <c r="A34" s="501" t="s">
        <v>442</v>
      </c>
      <c r="B34" s="509" t="s">
        <v>445</v>
      </c>
      <c r="C34" s="501">
        <v>200</v>
      </c>
      <c r="D34" s="477" t="s">
        <v>140</v>
      </c>
      <c r="E34" s="476"/>
      <c r="F34" s="476"/>
      <c r="G34" s="476"/>
      <c r="H34" s="476"/>
      <c r="I34" s="476"/>
      <c r="J34" s="476"/>
      <c r="K34" s="476"/>
      <c r="L34" s="476"/>
      <c r="M34" s="498"/>
      <c r="N34" s="502"/>
      <c r="O34" s="502"/>
      <c r="P34" s="502"/>
      <c r="Q34" s="502"/>
      <c r="R34" s="502"/>
      <c r="S34" s="502"/>
      <c r="T34" s="502"/>
      <c r="U34" s="502"/>
      <c r="V34" s="502"/>
      <c r="W34" s="502"/>
      <c r="X34" s="502"/>
      <c r="Y34" s="498"/>
      <c r="Z34" s="491"/>
      <c r="AA34" s="502"/>
      <c r="AB34" s="502"/>
      <c r="AC34" s="502"/>
      <c r="AD34" s="502"/>
      <c r="AE34" s="498"/>
      <c r="AF34" s="491"/>
      <c r="AG34" s="498"/>
    </row>
    <row r="35" spans="1:33" ht="40" customHeight="1" x14ac:dyDescent="0.3">
      <c r="A35" s="501" t="s">
        <v>220</v>
      </c>
      <c r="B35" s="509" t="s">
        <v>446</v>
      </c>
      <c r="C35" s="501">
        <v>150</v>
      </c>
      <c r="D35" s="477" t="s">
        <v>140</v>
      </c>
      <c r="E35" s="476"/>
      <c r="F35" s="476"/>
      <c r="G35" s="476"/>
      <c r="H35" s="476"/>
      <c r="I35" s="476"/>
      <c r="J35" s="476"/>
      <c r="K35" s="476"/>
      <c r="L35" s="476"/>
      <c r="M35" s="498"/>
      <c r="N35" s="502"/>
      <c r="O35" s="502"/>
      <c r="P35" s="502"/>
      <c r="Q35" s="502"/>
      <c r="R35" s="502"/>
      <c r="S35" s="502"/>
      <c r="T35" s="502"/>
      <c r="U35" s="502"/>
      <c r="V35" s="502"/>
      <c r="W35" s="502"/>
      <c r="X35" s="502"/>
      <c r="Y35" s="498"/>
      <c r="Z35" s="491"/>
      <c r="AA35" s="502"/>
      <c r="AB35" s="502"/>
      <c r="AC35" s="502"/>
      <c r="AD35" s="502"/>
      <c r="AE35" s="498"/>
      <c r="AF35" s="491"/>
      <c r="AG35" s="498"/>
    </row>
    <row r="36" spans="1:33" ht="40" customHeight="1" x14ac:dyDescent="0.3">
      <c r="A36" s="501" t="s">
        <v>447</v>
      </c>
      <c r="B36" s="509" t="s">
        <v>448</v>
      </c>
      <c r="C36" s="501">
        <v>150</v>
      </c>
      <c r="D36" s="477" t="s">
        <v>140</v>
      </c>
      <c r="E36" s="476"/>
      <c r="F36" s="476"/>
      <c r="G36" s="476"/>
      <c r="H36" s="476"/>
      <c r="I36" s="476"/>
      <c r="J36" s="476"/>
      <c r="K36" s="476"/>
      <c r="L36" s="476"/>
      <c r="M36" s="498"/>
      <c r="N36" s="502"/>
      <c r="O36" s="502"/>
      <c r="P36" s="502"/>
      <c r="Q36" s="502"/>
      <c r="R36" s="502"/>
      <c r="S36" s="502"/>
      <c r="T36" s="502"/>
      <c r="U36" s="502"/>
      <c r="V36" s="502"/>
      <c r="W36" s="502"/>
      <c r="X36" s="502"/>
      <c r="Y36" s="498"/>
      <c r="Z36" s="491"/>
      <c r="AA36" s="502"/>
      <c r="AB36" s="502"/>
      <c r="AC36" s="502"/>
      <c r="AD36" s="502"/>
      <c r="AE36" s="498"/>
      <c r="AF36" s="491"/>
      <c r="AG36" s="498"/>
    </row>
    <row r="37" spans="1:33" ht="40" customHeight="1" x14ac:dyDescent="0.3">
      <c r="A37" s="501" t="s">
        <v>449</v>
      </c>
      <c r="B37" s="509" t="s">
        <v>450</v>
      </c>
      <c r="C37" s="501">
        <v>1</v>
      </c>
      <c r="D37" s="477" t="s">
        <v>140</v>
      </c>
      <c r="E37" s="476"/>
      <c r="F37" s="476" t="s">
        <v>451</v>
      </c>
      <c r="G37" s="476"/>
      <c r="H37" s="476" t="s">
        <v>94</v>
      </c>
      <c r="I37" s="476" t="s">
        <v>94</v>
      </c>
      <c r="J37" s="476"/>
      <c r="K37" s="476"/>
      <c r="L37" s="476"/>
      <c r="M37" s="498"/>
      <c r="N37" s="502"/>
      <c r="O37" s="502"/>
      <c r="P37" s="502"/>
      <c r="Q37" s="502"/>
      <c r="R37" s="502"/>
      <c r="S37" s="502"/>
      <c r="T37" s="502"/>
      <c r="U37" s="502"/>
      <c r="V37" s="502"/>
      <c r="W37" s="502"/>
      <c r="X37" s="502"/>
      <c r="Y37" s="498"/>
      <c r="Z37" s="491"/>
      <c r="AA37" s="502"/>
      <c r="AB37" s="502"/>
      <c r="AC37" s="502"/>
      <c r="AD37" s="502"/>
      <c r="AE37" s="498"/>
      <c r="AF37" s="491"/>
      <c r="AG37" s="498"/>
    </row>
    <row r="38" spans="1:33" ht="40" customHeight="1" x14ac:dyDescent="0.3">
      <c r="A38" s="501" t="s">
        <v>452</v>
      </c>
      <c r="B38" s="563" t="s">
        <v>453</v>
      </c>
      <c r="C38" s="501">
        <v>50</v>
      </c>
      <c r="D38" s="477" t="s">
        <v>140</v>
      </c>
      <c r="E38" s="476"/>
      <c r="F38" s="476"/>
      <c r="G38" s="476"/>
      <c r="H38" s="476"/>
      <c r="I38" s="476"/>
      <c r="J38" s="476"/>
      <c r="K38" s="476"/>
      <c r="L38" s="476"/>
      <c r="M38" s="498"/>
      <c r="N38" s="502"/>
      <c r="O38" s="502"/>
      <c r="P38" s="502"/>
      <c r="Q38" s="502"/>
      <c r="R38" s="502"/>
      <c r="S38" s="502"/>
      <c r="T38" s="502"/>
      <c r="U38" s="502"/>
      <c r="V38" s="502"/>
      <c r="W38" s="502"/>
      <c r="X38" s="502"/>
      <c r="Y38" s="498"/>
      <c r="Z38" s="491"/>
      <c r="AA38" s="502"/>
      <c r="AB38" s="502"/>
      <c r="AC38" s="502"/>
      <c r="AD38" s="502"/>
      <c r="AE38" s="498"/>
      <c r="AF38" s="491"/>
      <c r="AG38" s="498"/>
    </row>
    <row r="39" spans="1:33" ht="54" customHeight="1" x14ac:dyDescent="0.3">
      <c r="A39" s="477">
        <v>2</v>
      </c>
      <c r="B39" s="483" t="s">
        <v>594</v>
      </c>
      <c r="C39" s="477"/>
      <c r="D39" s="477"/>
      <c r="E39" s="476"/>
      <c r="F39" s="476"/>
      <c r="G39" s="476"/>
      <c r="H39" s="476"/>
      <c r="I39" s="476"/>
      <c r="J39" s="476"/>
      <c r="K39" s="476"/>
      <c r="L39" s="476"/>
    </row>
    <row r="40" spans="1:33" ht="40" customHeight="1" x14ac:dyDescent="0.3">
      <c r="A40" s="501" t="s">
        <v>440</v>
      </c>
      <c r="B40" s="504" t="s">
        <v>454</v>
      </c>
      <c r="C40" s="501">
        <v>2</v>
      </c>
      <c r="D40" s="477" t="s">
        <v>60</v>
      </c>
      <c r="E40" s="476"/>
      <c r="F40" s="476"/>
      <c r="G40" s="476"/>
      <c r="H40" s="476"/>
      <c r="I40" s="476"/>
      <c r="J40" s="476"/>
      <c r="K40" s="476"/>
      <c r="L40" s="476"/>
      <c r="M40" s="498"/>
      <c r="N40" s="502"/>
      <c r="O40" s="502"/>
      <c r="P40" s="502"/>
      <c r="Q40" s="502"/>
      <c r="R40" s="502"/>
      <c r="S40" s="502"/>
      <c r="T40" s="502"/>
      <c r="U40" s="502"/>
      <c r="V40" s="502"/>
      <c r="W40" s="502"/>
      <c r="X40" s="502"/>
      <c r="Y40" s="498"/>
      <c r="Z40" s="491"/>
      <c r="AA40" s="502"/>
      <c r="AB40" s="502"/>
      <c r="AC40" s="502"/>
      <c r="AD40" s="502"/>
      <c r="AE40" s="498"/>
      <c r="AF40" s="491"/>
      <c r="AG40" s="498"/>
    </row>
    <row r="41" spans="1:33" ht="40" customHeight="1" x14ac:dyDescent="0.3">
      <c r="A41" s="501" t="s">
        <v>442</v>
      </c>
      <c r="B41" s="504" t="s">
        <v>455</v>
      </c>
      <c r="C41" s="501">
        <v>8</v>
      </c>
      <c r="D41" s="477" t="s">
        <v>60</v>
      </c>
      <c r="E41" s="476"/>
      <c r="F41" s="476"/>
      <c r="G41" s="476"/>
      <c r="H41" s="476"/>
      <c r="I41" s="476"/>
      <c r="J41" s="476"/>
      <c r="K41" s="476"/>
      <c r="L41" s="476"/>
      <c r="M41" s="498"/>
      <c r="N41" s="502"/>
      <c r="O41" s="502"/>
      <c r="P41" s="502"/>
      <c r="Q41" s="502"/>
      <c r="R41" s="502"/>
      <c r="S41" s="502"/>
      <c r="T41" s="502"/>
      <c r="U41" s="502"/>
      <c r="V41" s="502"/>
      <c r="W41" s="502"/>
      <c r="X41" s="502"/>
      <c r="Y41" s="498"/>
      <c r="Z41" s="491"/>
      <c r="AA41" s="502"/>
      <c r="AB41" s="502"/>
      <c r="AC41" s="502"/>
      <c r="AD41" s="502"/>
      <c r="AE41" s="498"/>
      <c r="AF41" s="491"/>
      <c r="AG41" s="498"/>
    </row>
    <row r="42" spans="1:33" ht="40" customHeight="1" x14ac:dyDescent="0.3">
      <c r="A42" s="501" t="s">
        <v>220</v>
      </c>
      <c r="B42" s="504" t="s">
        <v>456</v>
      </c>
      <c r="C42" s="501">
        <v>8</v>
      </c>
      <c r="D42" s="477" t="s">
        <v>60</v>
      </c>
      <c r="E42" s="476"/>
      <c r="F42" s="476"/>
      <c r="G42" s="476"/>
      <c r="H42" s="476"/>
      <c r="I42" s="476"/>
      <c r="J42" s="476"/>
      <c r="K42" s="476"/>
      <c r="L42" s="476"/>
      <c r="M42" s="498"/>
      <c r="N42" s="502"/>
      <c r="O42" s="502"/>
      <c r="P42" s="502"/>
      <c r="Q42" s="502"/>
      <c r="R42" s="502"/>
      <c r="S42" s="502"/>
      <c r="T42" s="502"/>
      <c r="U42" s="502"/>
      <c r="V42" s="502"/>
      <c r="W42" s="502"/>
      <c r="X42" s="502"/>
      <c r="Y42" s="498"/>
      <c r="Z42" s="491"/>
      <c r="AA42" s="502"/>
      <c r="AB42" s="502"/>
      <c r="AC42" s="502"/>
      <c r="AD42" s="502"/>
      <c r="AE42" s="498"/>
      <c r="AF42" s="491"/>
      <c r="AG42" s="498"/>
    </row>
    <row r="43" spans="1:33" ht="237.75" customHeight="1" x14ac:dyDescent="0.3">
      <c r="A43" s="501">
        <v>3</v>
      </c>
      <c r="B43" s="504" t="s">
        <v>595</v>
      </c>
      <c r="C43" s="501"/>
      <c r="D43" s="477"/>
      <c r="E43" s="476"/>
      <c r="F43" s="476"/>
      <c r="G43" s="476"/>
      <c r="H43" s="476"/>
      <c r="I43" s="476"/>
      <c r="J43" s="476"/>
      <c r="K43" s="476"/>
      <c r="L43" s="476"/>
    </row>
    <row r="44" spans="1:33" ht="40" customHeight="1" x14ac:dyDescent="0.3">
      <c r="A44" s="501" t="s">
        <v>440</v>
      </c>
      <c r="B44" s="504" t="s">
        <v>457</v>
      </c>
      <c r="C44" s="501">
        <v>100</v>
      </c>
      <c r="D44" s="477" t="s">
        <v>140</v>
      </c>
      <c r="E44" s="476"/>
      <c r="F44" s="476"/>
      <c r="G44" s="476"/>
      <c r="H44" s="476"/>
      <c r="I44" s="476"/>
      <c r="J44" s="476"/>
      <c r="K44" s="476"/>
      <c r="L44" s="476"/>
      <c r="M44" s="498"/>
      <c r="N44" s="502"/>
      <c r="O44" s="502"/>
      <c r="P44" s="502"/>
      <c r="Q44" s="502"/>
      <c r="R44" s="502"/>
      <c r="S44" s="502"/>
      <c r="T44" s="502"/>
      <c r="U44" s="502"/>
      <c r="V44" s="502"/>
      <c r="W44" s="502"/>
      <c r="X44" s="502"/>
      <c r="Y44" s="498"/>
      <c r="Z44" s="491"/>
      <c r="AA44" s="502"/>
      <c r="AB44" s="502"/>
      <c r="AC44" s="502"/>
      <c r="AD44" s="502"/>
      <c r="AE44" s="498"/>
      <c r="AF44" s="491"/>
      <c r="AG44" s="498"/>
    </row>
    <row r="45" spans="1:33" ht="40" customHeight="1" x14ac:dyDescent="0.3">
      <c r="A45" s="501" t="s">
        <v>442</v>
      </c>
      <c r="B45" s="504" t="s">
        <v>458</v>
      </c>
      <c r="C45" s="501">
        <v>150</v>
      </c>
      <c r="D45" s="477" t="s">
        <v>140</v>
      </c>
      <c r="E45" s="476"/>
      <c r="F45" s="476"/>
      <c r="G45" s="476"/>
      <c r="H45" s="476"/>
      <c r="I45" s="476"/>
      <c r="J45" s="476"/>
      <c r="K45" s="476"/>
      <c r="L45" s="476"/>
      <c r="M45" s="498"/>
      <c r="N45" s="502"/>
      <c r="O45" s="502"/>
      <c r="P45" s="502"/>
      <c r="Q45" s="502"/>
      <c r="R45" s="502"/>
      <c r="S45" s="502"/>
      <c r="T45" s="502"/>
      <c r="U45" s="502"/>
      <c r="V45" s="502"/>
      <c r="W45" s="502"/>
      <c r="X45" s="502"/>
      <c r="Y45" s="498"/>
      <c r="Z45" s="491"/>
      <c r="AA45" s="502"/>
      <c r="AB45" s="502"/>
      <c r="AC45" s="502"/>
      <c r="AD45" s="502"/>
      <c r="AE45" s="498"/>
      <c r="AF45" s="491"/>
      <c r="AG45" s="498"/>
    </row>
    <row r="46" spans="1:33" ht="59.25" customHeight="1" x14ac:dyDescent="0.3">
      <c r="A46" s="501">
        <v>5</v>
      </c>
      <c r="B46" s="500" t="s">
        <v>596</v>
      </c>
      <c r="C46" s="501"/>
      <c r="D46" s="477"/>
      <c r="E46" s="476"/>
      <c r="F46" s="476"/>
      <c r="G46" s="476"/>
      <c r="H46" s="476"/>
      <c r="I46" s="476"/>
      <c r="J46" s="476"/>
      <c r="K46" s="476"/>
      <c r="L46" s="476"/>
      <c r="M46" s="498"/>
      <c r="N46" s="502"/>
      <c r="O46" s="502"/>
      <c r="P46" s="502"/>
      <c r="Q46" s="502"/>
      <c r="R46" s="502"/>
      <c r="S46" s="502"/>
      <c r="T46" s="502"/>
      <c r="U46" s="502"/>
      <c r="V46" s="502"/>
      <c r="W46" s="502"/>
      <c r="X46" s="502"/>
      <c r="Y46" s="498"/>
      <c r="Z46" s="491"/>
      <c r="AA46" s="502"/>
      <c r="AB46" s="502"/>
      <c r="AC46" s="502"/>
      <c r="AD46" s="502"/>
      <c r="AE46" s="498"/>
      <c r="AF46" s="491"/>
      <c r="AG46" s="498"/>
    </row>
    <row r="47" spans="1:33" ht="40" customHeight="1" x14ac:dyDescent="0.3">
      <c r="A47" s="501" t="s">
        <v>440</v>
      </c>
      <c r="B47" s="504" t="s">
        <v>459</v>
      </c>
      <c r="C47" s="501">
        <v>40</v>
      </c>
      <c r="D47" s="477" t="s">
        <v>60</v>
      </c>
      <c r="E47" s="476"/>
      <c r="F47" s="476"/>
      <c r="G47" s="476"/>
      <c r="H47" s="476"/>
      <c r="I47" s="476"/>
      <c r="J47" s="476"/>
      <c r="K47" s="476"/>
      <c r="L47" s="476"/>
      <c r="M47" s="498"/>
      <c r="N47" s="502"/>
      <c r="O47" s="502"/>
      <c r="P47" s="502"/>
      <c r="Q47" s="502"/>
      <c r="R47" s="502"/>
      <c r="S47" s="502"/>
      <c r="T47" s="502"/>
      <c r="U47" s="502"/>
      <c r="V47" s="502"/>
      <c r="W47" s="502"/>
      <c r="X47" s="502"/>
      <c r="Y47" s="498"/>
      <c r="Z47" s="491"/>
      <c r="AA47" s="502"/>
      <c r="AB47" s="502"/>
      <c r="AC47" s="502"/>
      <c r="AD47" s="502"/>
      <c r="AE47" s="498"/>
      <c r="AF47" s="491"/>
      <c r="AG47" s="498"/>
    </row>
    <row r="48" spans="1:33" ht="40" customHeight="1" x14ac:dyDescent="0.3">
      <c r="A48" s="501" t="s">
        <v>442</v>
      </c>
      <c r="B48" s="504" t="s">
        <v>460</v>
      </c>
      <c r="C48" s="501">
        <v>4</v>
      </c>
      <c r="D48" s="477" t="s">
        <v>60</v>
      </c>
      <c r="E48" s="476"/>
      <c r="F48" s="476"/>
      <c r="G48" s="476"/>
      <c r="H48" s="476"/>
      <c r="I48" s="476"/>
      <c r="J48" s="476"/>
      <c r="K48" s="476"/>
      <c r="L48" s="476"/>
      <c r="M48" s="498"/>
      <c r="N48" s="502"/>
      <c r="O48" s="502"/>
      <c r="P48" s="502"/>
      <c r="Q48" s="502"/>
      <c r="R48" s="502"/>
      <c r="S48" s="502"/>
      <c r="T48" s="502"/>
      <c r="U48" s="502"/>
      <c r="V48" s="502"/>
      <c r="W48" s="502"/>
      <c r="X48" s="502"/>
      <c r="Y48" s="498"/>
      <c r="Z48" s="491"/>
      <c r="AA48" s="502"/>
      <c r="AB48" s="502"/>
      <c r="AC48" s="502"/>
      <c r="AD48" s="502"/>
      <c r="AE48" s="498"/>
      <c r="AF48" s="491"/>
      <c r="AG48" s="498"/>
    </row>
    <row r="49" spans="1:49" ht="40" customHeight="1" x14ac:dyDescent="0.3">
      <c r="A49" s="501" t="s">
        <v>220</v>
      </c>
      <c r="B49" s="504" t="s">
        <v>461</v>
      </c>
      <c r="C49" s="501">
        <v>1</v>
      </c>
      <c r="D49" s="477" t="s">
        <v>60</v>
      </c>
      <c r="E49" s="476"/>
      <c r="F49" s="476" t="s">
        <v>451</v>
      </c>
      <c r="G49" s="476"/>
      <c r="H49" s="476" t="s">
        <v>94</v>
      </c>
      <c r="I49" s="476" t="s">
        <v>94</v>
      </c>
      <c r="J49" s="476"/>
      <c r="K49" s="476"/>
      <c r="L49" s="476"/>
      <c r="M49" s="498"/>
      <c r="N49" s="502"/>
      <c r="O49" s="502"/>
      <c r="P49" s="502"/>
      <c r="Q49" s="502"/>
      <c r="R49" s="502"/>
      <c r="S49" s="502"/>
      <c r="T49" s="502"/>
      <c r="U49" s="502"/>
      <c r="V49" s="502"/>
      <c r="W49" s="502"/>
      <c r="X49" s="502"/>
      <c r="Y49" s="498"/>
      <c r="Z49" s="491"/>
      <c r="AA49" s="502"/>
      <c r="AB49" s="502"/>
      <c r="AC49" s="502"/>
      <c r="AD49" s="502"/>
      <c r="AE49" s="498"/>
      <c r="AF49" s="491"/>
      <c r="AG49" s="498"/>
    </row>
    <row r="50" spans="1:49" ht="102.75" customHeight="1" x14ac:dyDescent="0.3">
      <c r="A50" s="501"/>
      <c r="B50" s="500" t="s">
        <v>597</v>
      </c>
      <c r="C50" s="501"/>
      <c r="D50" s="477"/>
      <c r="E50" s="476"/>
      <c r="F50" s="476"/>
      <c r="G50" s="476"/>
      <c r="H50" s="476"/>
      <c r="I50" s="476"/>
      <c r="J50" s="476"/>
      <c r="K50" s="476"/>
      <c r="L50" s="476"/>
    </row>
    <row r="51" spans="1:49" ht="84.75" customHeight="1" x14ac:dyDescent="0.3">
      <c r="A51" s="501"/>
      <c r="B51" s="500"/>
      <c r="C51" s="501"/>
      <c r="D51" s="477"/>
      <c r="E51" s="476"/>
      <c r="F51" s="476"/>
      <c r="G51" s="476"/>
      <c r="H51" s="476"/>
      <c r="I51" s="476"/>
      <c r="J51" s="476"/>
      <c r="K51" s="476"/>
      <c r="L51" s="476"/>
    </row>
    <row r="52" spans="1:49" ht="40" customHeight="1" x14ac:dyDescent="0.3">
      <c r="A52" s="477"/>
      <c r="B52" s="478" t="s">
        <v>598</v>
      </c>
      <c r="C52" s="477"/>
      <c r="D52" s="477"/>
      <c r="E52" s="476"/>
      <c r="F52" s="479"/>
      <c r="G52" s="476"/>
      <c r="H52" s="479"/>
      <c r="I52" s="479"/>
      <c r="J52" s="479"/>
      <c r="K52" s="479"/>
      <c r="L52" s="479"/>
    </row>
    <row r="53" spans="1:49" ht="20.149999999999999" customHeight="1" x14ac:dyDescent="0.3">
      <c r="A53" s="866"/>
      <c r="B53" s="864" t="s">
        <v>462</v>
      </c>
      <c r="C53" s="866"/>
      <c r="D53" s="866"/>
      <c r="E53" s="866"/>
      <c r="F53" s="866"/>
      <c r="G53" s="854"/>
      <c r="H53" s="866"/>
      <c r="I53" s="866"/>
      <c r="J53" s="866"/>
      <c r="K53" s="866"/>
      <c r="L53" s="866"/>
      <c r="M53" s="851"/>
      <c r="N53" s="489"/>
      <c r="O53" s="851"/>
      <c r="P53" s="489"/>
      <c r="Q53" s="851"/>
      <c r="R53" s="489"/>
      <c r="S53" s="851"/>
      <c r="T53" s="489"/>
      <c r="U53" s="851"/>
      <c r="V53" s="489"/>
      <c r="W53" s="489"/>
      <c r="X53" s="851"/>
      <c r="Y53" s="853"/>
      <c r="Z53" s="491"/>
      <c r="AA53" s="489"/>
      <c r="AB53" s="489"/>
      <c r="AC53" s="489"/>
      <c r="AD53" s="851"/>
      <c r="AE53" s="853"/>
      <c r="AF53" s="491"/>
      <c r="AG53" s="851"/>
    </row>
    <row r="54" spans="1:49" ht="20.149999999999999" customHeight="1" x14ac:dyDescent="0.3">
      <c r="A54" s="867"/>
      <c r="B54" s="865"/>
      <c r="C54" s="867"/>
      <c r="D54" s="867"/>
      <c r="E54" s="867"/>
      <c r="F54" s="867"/>
      <c r="G54" s="855"/>
      <c r="H54" s="867"/>
      <c r="I54" s="867"/>
      <c r="J54" s="867"/>
      <c r="K54" s="867"/>
      <c r="L54" s="867"/>
      <c r="M54" s="852"/>
      <c r="N54" s="499"/>
      <c r="O54" s="852"/>
      <c r="P54" s="499"/>
      <c r="Q54" s="851"/>
      <c r="R54" s="499"/>
      <c r="S54" s="851"/>
      <c r="T54" s="499"/>
      <c r="U54" s="852"/>
      <c r="V54" s="499"/>
      <c r="W54" s="499"/>
      <c r="X54" s="851"/>
      <c r="Y54" s="853"/>
      <c r="Z54" s="491"/>
      <c r="AA54" s="499"/>
      <c r="AB54" s="499"/>
      <c r="AC54" s="499"/>
      <c r="AD54" s="851"/>
      <c r="AE54" s="853"/>
      <c r="AF54" s="491"/>
      <c r="AG54" s="851"/>
    </row>
    <row r="55" spans="1:49" ht="68.25" customHeight="1" x14ac:dyDescent="0.3">
      <c r="A55" s="501"/>
      <c r="B55" s="500" t="s">
        <v>599</v>
      </c>
      <c r="C55" s="477"/>
      <c r="D55" s="477"/>
      <c r="E55" s="476"/>
      <c r="F55" s="476"/>
      <c r="G55" s="476"/>
      <c r="H55" s="476"/>
      <c r="I55" s="476"/>
      <c r="J55" s="476"/>
      <c r="K55" s="476"/>
      <c r="L55" s="476"/>
      <c r="M55" s="498"/>
      <c r="N55" s="489"/>
      <c r="O55" s="489"/>
      <c r="R55" s="489"/>
      <c r="S55" s="489"/>
      <c r="T55" s="498"/>
      <c r="U55" s="489"/>
      <c r="V55" s="489"/>
    </row>
    <row r="56" spans="1:49" ht="40" customHeight="1" x14ac:dyDescent="0.3">
      <c r="A56" s="477">
        <v>1</v>
      </c>
      <c r="B56" s="510" t="s">
        <v>463</v>
      </c>
      <c r="C56" s="477">
        <v>7</v>
      </c>
      <c r="D56" s="477" t="s">
        <v>60</v>
      </c>
      <c r="E56" s="476"/>
      <c r="F56" s="476"/>
      <c r="G56" s="476"/>
      <c r="H56" s="476"/>
      <c r="I56" s="476"/>
      <c r="J56" s="476"/>
      <c r="K56" s="476"/>
      <c r="L56" s="476"/>
      <c r="M56" s="498"/>
      <c r="N56" s="502"/>
      <c r="O56" s="502"/>
      <c r="P56" s="502"/>
      <c r="Q56" s="502"/>
      <c r="R56" s="502"/>
      <c r="S56" s="502"/>
      <c r="T56" s="502"/>
      <c r="U56" s="502"/>
      <c r="V56" s="502"/>
      <c r="W56" s="502"/>
      <c r="X56" s="502"/>
      <c r="Y56" s="498"/>
      <c r="Z56" s="491"/>
      <c r="AA56" s="502"/>
      <c r="AB56" s="502"/>
      <c r="AC56" s="502"/>
      <c r="AD56" s="502"/>
      <c r="AE56" s="498"/>
      <c r="AF56" s="491"/>
      <c r="AG56" s="498"/>
    </row>
    <row r="57" spans="1:49" ht="40" customHeight="1" x14ac:dyDescent="0.3">
      <c r="A57" s="477">
        <v>2</v>
      </c>
      <c r="B57" s="510" t="s">
        <v>464</v>
      </c>
      <c r="C57" s="477">
        <v>11</v>
      </c>
      <c r="D57" s="477" t="s">
        <v>60</v>
      </c>
      <c r="E57" s="476"/>
      <c r="F57" s="476"/>
      <c r="G57" s="476"/>
      <c r="H57" s="476"/>
      <c r="I57" s="476"/>
      <c r="J57" s="476"/>
      <c r="K57" s="476"/>
      <c r="L57" s="476"/>
      <c r="M57" s="498"/>
      <c r="N57" s="502"/>
      <c r="O57" s="502"/>
      <c r="P57" s="502"/>
      <c r="Q57" s="502"/>
      <c r="R57" s="502"/>
      <c r="S57" s="502"/>
      <c r="T57" s="502"/>
      <c r="U57" s="502"/>
      <c r="V57" s="502"/>
      <c r="W57" s="502"/>
      <c r="X57" s="502"/>
      <c r="Y57" s="498"/>
      <c r="Z57" s="491"/>
      <c r="AA57" s="502"/>
      <c r="AB57" s="502"/>
      <c r="AC57" s="502"/>
      <c r="AD57" s="502"/>
      <c r="AE57" s="498"/>
      <c r="AF57" s="491"/>
      <c r="AG57" s="498"/>
    </row>
    <row r="58" spans="1:49" ht="40" customHeight="1" x14ac:dyDescent="0.3">
      <c r="A58" s="477">
        <v>3</v>
      </c>
      <c r="B58" s="510" t="s">
        <v>465</v>
      </c>
      <c r="C58" s="477">
        <v>6</v>
      </c>
      <c r="D58" s="477" t="s">
        <v>60</v>
      </c>
      <c r="E58" s="476"/>
      <c r="F58" s="476"/>
      <c r="G58" s="476"/>
      <c r="H58" s="476"/>
      <c r="I58" s="476"/>
      <c r="J58" s="476"/>
      <c r="K58" s="476"/>
      <c r="L58" s="476"/>
      <c r="M58" s="498"/>
      <c r="N58" s="502"/>
      <c r="O58" s="502"/>
      <c r="P58" s="502"/>
      <c r="Q58" s="502"/>
      <c r="R58" s="502"/>
      <c r="S58" s="502"/>
      <c r="T58" s="502"/>
      <c r="U58" s="502"/>
      <c r="V58" s="502"/>
      <c r="W58" s="502"/>
      <c r="X58" s="502"/>
      <c r="Y58" s="498"/>
      <c r="Z58" s="491"/>
      <c r="AA58" s="502"/>
      <c r="AB58" s="502"/>
      <c r="AC58" s="502"/>
      <c r="AD58" s="502"/>
      <c r="AE58" s="498"/>
      <c r="AF58" s="491"/>
      <c r="AG58" s="498"/>
    </row>
    <row r="59" spans="1:49" ht="40" customHeight="1" x14ac:dyDescent="0.3">
      <c r="A59" s="477">
        <v>4</v>
      </c>
      <c r="B59" s="504" t="s">
        <v>466</v>
      </c>
      <c r="C59" s="477">
        <v>1</v>
      </c>
      <c r="D59" s="477" t="s">
        <v>60</v>
      </c>
      <c r="E59" s="476"/>
      <c r="F59" s="476" t="s">
        <v>94</v>
      </c>
      <c r="G59" s="476"/>
      <c r="H59" s="476" t="s">
        <v>94</v>
      </c>
      <c r="I59" s="476" t="s">
        <v>94</v>
      </c>
      <c r="J59" s="476"/>
      <c r="K59" s="476"/>
      <c r="L59" s="476"/>
      <c r="M59" s="502"/>
      <c r="N59" s="502"/>
      <c r="O59" s="502"/>
      <c r="P59" s="502"/>
      <c r="Q59" s="502"/>
      <c r="R59" s="502"/>
      <c r="S59" s="502"/>
      <c r="T59" s="502"/>
      <c r="U59" s="502"/>
      <c r="V59" s="502"/>
      <c r="W59" s="502"/>
      <c r="X59" s="502"/>
      <c r="Y59" s="502"/>
      <c r="Z59" s="502"/>
      <c r="AA59" s="502"/>
      <c r="AB59" s="502"/>
      <c r="AC59" s="502"/>
      <c r="AD59" s="502"/>
      <c r="AE59" s="502"/>
      <c r="AF59" s="502"/>
      <c r="AG59" s="502"/>
      <c r="AH59" s="502"/>
      <c r="AI59" s="502"/>
      <c r="AJ59" s="502"/>
      <c r="AK59" s="502"/>
      <c r="AL59" s="502"/>
      <c r="AM59" s="502"/>
      <c r="AN59" s="502"/>
      <c r="AO59" s="502"/>
      <c r="AP59" s="502"/>
      <c r="AQ59" s="502"/>
      <c r="AR59" s="502"/>
      <c r="AS59" s="502"/>
      <c r="AT59" s="502"/>
      <c r="AU59" s="502"/>
      <c r="AV59" s="502"/>
      <c r="AW59" s="502"/>
    </row>
    <row r="60" spans="1:49" ht="40" customHeight="1" x14ac:dyDescent="0.3">
      <c r="A60" s="477">
        <v>5</v>
      </c>
      <c r="B60" s="504" t="s">
        <v>467</v>
      </c>
      <c r="C60" s="477">
        <v>4</v>
      </c>
      <c r="D60" s="477" t="s">
        <v>60</v>
      </c>
      <c r="E60" s="476"/>
      <c r="F60" s="476"/>
      <c r="G60" s="476"/>
      <c r="H60" s="476"/>
      <c r="I60" s="476"/>
      <c r="J60" s="476"/>
      <c r="K60" s="476"/>
      <c r="L60" s="476"/>
      <c r="M60" s="502"/>
      <c r="N60" s="502"/>
      <c r="O60" s="502"/>
      <c r="P60" s="502"/>
      <c r="Q60" s="502"/>
      <c r="R60" s="502"/>
      <c r="S60" s="502"/>
      <c r="T60" s="502"/>
      <c r="U60" s="502"/>
      <c r="V60" s="502"/>
      <c r="W60" s="502"/>
      <c r="X60" s="502"/>
      <c r="Y60" s="502"/>
      <c r="Z60" s="502"/>
      <c r="AA60" s="502"/>
      <c r="AB60" s="502"/>
      <c r="AC60" s="502"/>
      <c r="AD60" s="502"/>
      <c r="AE60" s="502"/>
      <c r="AF60" s="502"/>
      <c r="AG60" s="502"/>
      <c r="AH60" s="502"/>
      <c r="AI60" s="502"/>
      <c r="AJ60" s="502"/>
      <c r="AK60" s="502"/>
      <c r="AL60" s="502"/>
      <c r="AM60" s="502"/>
      <c r="AN60" s="502"/>
      <c r="AO60" s="502"/>
      <c r="AP60" s="502"/>
      <c r="AQ60" s="502"/>
      <c r="AR60" s="502"/>
      <c r="AS60" s="502"/>
      <c r="AT60" s="502"/>
      <c r="AU60" s="502"/>
      <c r="AV60" s="502"/>
      <c r="AW60" s="502"/>
    </row>
    <row r="61" spans="1:49" s="511" customFormat="1" ht="40" customHeight="1" x14ac:dyDescent="0.3">
      <c r="A61" s="477">
        <v>6</v>
      </c>
      <c r="B61" s="504" t="s">
        <v>468</v>
      </c>
      <c r="C61" s="564">
        <v>170</v>
      </c>
      <c r="D61" s="477" t="s">
        <v>60</v>
      </c>
      <c r="E61" s="476"/>
      <c r="F61" s="476"/>
      <c r="G61" s="476"/>
      <c r="H61" s="476"/>
      <c r="I61" s="476"/>
      <c r="J61" s="476"/>
      <c r="K61" s="476"/>
      <c r="L61" s="476"/>
      <c r="M61" s="502"/>
      <c r="N61" s="502"/>
      <c r="O61" s="502"/>
      <c r="P61" s="502"/>
      <c r="Q61" s="502"/>
      <c r="R61" s="502"/>
      <c r="S61" s="502"/>
      <c r="T61" s="502"/>
      <c r="U61" s="502"/>
      <c r="V61" s="502"/>
      <c r="W61" s="502"/>
      <c r="X61" s="502"/>
      <c r="Y61" s="502"/>
      <c r="Z61" s="502"/>
      <c r="AA61" s="502"/>
      <c r="AB61" s="502"/>
      <c r="AC61" s="502"/>
      <c r="AD61" s="502"/>
      <c r="AE61" s="502"/>
      <c r="AF61" s="502"/>
      <c r="AG61" s="502"/>
      <c r="AH61" s="502"/>
      <c r="AI61" s="502"/>
      <c r="AJ61" s="502"/>
      <c r="AK61" s="502"/>
      <c r="AL61" s="502"/>
      <c r="AM61" s="502"/>
      <c r="AN61" s="502"/>
      <c r="AO61" s="502"/>
      <c r="AP61" s="502"/>
      <c r="AQ61" s="502"/>
      <c r="AR61" s="502"/>
      <c r="AS61" s="502"/>
      <c r="AT61" s="502"/>
      <c r="AU61" s="502"/>
      <c r="AV61" s="502"/>
      <c r="AW61" s="502"/>
    </row>
    <row r="62" spans="1:49" s="512" customFormat="1" ht="40" customHeight="1" x14ac:dyDescent="0.3">
      <c r="A62" s="477">
        <v>7</v>
      </c>
      <c r="B62" s="504" t="s">
        <v>469</v>
      </c>
      <c r="C62" s="477">
        <v>6</v>
      </c>
      <c r="D62" s="477" t="s">
        <v>60</v>
      </c>
      <c r="E62" s="476"/>
      <c r="F62" s="476"/>
      <c r="G62" s="476"/>
      <c r="H62" s="476"/>
      <c r="I62" s="476"/>
      <c r="J62" s="476"/>
      <c r="K62" s="476"/>
      <c r="L62" s="476"/>
      <c r="M62" s="502"/>
      <c r="N62" s="502"/>
      <c r="O62" s="502"/>
      <c r="P62" s="502"/>
      <c r="Q62" s="502"/>
      <c r="R62" s="502"/>
      <c r="S62" s="502"/>
      <c r="T62" s="502"/>
      <c r="U62" s="502"/>
      <c r="V62" s="502"/>
      <c r="W62" s="502"/>
      <c r="X62" s="502"/>
      <c r="Y62" s="502"/>
      <c r="Z62" s="502"/>
      <c r="AA62" s="502"/>
      <c r="AB62" s="502"/>
      <c r="AC62" s="502"/>
      <c r="AD62" s="502"/>
      <c r="AE62" s="502"/>
      <c r="AF62" s="502"/>
      <c r="AG62" s="502"/>
      <c r="AH62" s="502"/>
      <c r="AI62" s="502"/>
      <c r="AJ62" s="502"/>
      <c r="AK62" s="502"/>
      <c r="AL62" s="502"/>
      <c r="AM62" s="502"/>
      <c r="AN62" s="502"/>
      <c r="AO62" s="502"/>
      <c r="AP62" s="502"/>
      <c r="AQ62" s="502"/>
      <c r="AR62" s="502"/>
      <c r="AS62" s="502"/>
      <c r="AT62" s="502"/>
      <c r="AU62" s="502"/>
      <c r="AV62" s="502"/>
      <c r="AW62" s="502"/>
    </row>
    <row r="63" spans="1:49" ht="40" customHeight="1" x14ac:dyDescent="0.3">
      <c r="A63" s="477">
        <v>8</v>
      </c>
      <c r="B63" s="513" t="s">
        <v>470</v>
      </c>
      <c r="C63" s="477">
        <v>4</v>
      </c>
      <c r="D63" s="477" t="s">
        <v>60</v>
      </c>
      <c r="E63" s="476"/>
      <c r="F63" s="476"/>
      <c r="G63" s="476"/>
      <c r="H63" s="476"/>
      <c r="I63" s="476"/>
      <c r="J63" s="476"/>
      <c r="K63" s="476"/>
      <c r="L63" s="476"/>
      <c r="M63" s="502"/>
      <c r="N63" s="502"/>
      <c r="O63" s="502"/>
      <c r="P63" s="502"/>
      <c r="Q63" s="502"/>
      <c r="R63" s="502"/>
      <c r="S63" s="502"/>
      <c r="T63" s="502"/>
      <c r="U63" s="502"/>
      <c r="V63" s="502"/>
      <c r="W63" s="502"/>
      <c r="X63" s="502"/>
      <c r="Y63" s="502"/>
      <c r="Z63" s="502"/>
      <c r="AA63" s="502"/>
      <c r="AB63" s="502"/>
      <c r="AC63" s="502"/>
      <c r="AD63" s="502"/>
      <c r="AE63" s="502"/>
      <c r="AF63" s="502"/>
      <c r="AG63" s="502"/>
      <c r="AH63" s="502"/>
      <c r="AI63" s="502"/>
      <c r="AJ63" s="502"/>
      <c r="AK63" s="502"/>
      <c r="AL63" s="502"/>
      <c r="AM63" s="502"/>
      <c r="AN63" s="502"/>
      <c r="AO63" s="502"/>
      <c r="AP63" s="502"/>
      <c r="AQ63" s="502"/>
      <c r="AR63" s="502"/>
      <c r="AS63" s="502"/>
      <c r="AT63" s="502"/>
      <c r="AU63" s="502"/>
      <c r="AV63" s="502"/>
      <c r="AW63" s="502"/>
    </row>
    <row r="64" spans="1:49" ht="40" customHeight="1" x14ac:dyDescent="0.3">
      <c r="A64" s="477">
        <v>9</v>
      </c>
      <c r="B64" s="513" t="s">
        <v>471</v>
      </c>
      <c r="C64" s="477">
        <v>30</v>
      </c>
      <c r="D64" s="477" t="s">
        <v>60</v>
      </c>
      <c r="E64" s="476"/>
      <c r="F64" s="476"/>
      <c r="G64" s="476"/>
      <c r="H64" s="476"/>
      <c r="I64" s="476"/>
      <c r="J64" s="476"/>
      <c r="K64" s="476"/>
      <c r="L64" s="476"/>
      <c r="M64" s="498"/>
      <c r="N64" s="502"/>
      <c r="O64" s="502"/>
      <c r="P64" s="502"/>
      <c r="Q64" s="502"/>
      <c r="R64" s="502"/>
      <c r="S64" s="502"/>
      <c r="T64" s="502"/>
      <c r="U64" s="502"/>
      <c r="V64" s="502"/>
      <c r="W64" s="502"/>
      <c r="X64" s="502"/>
      <c r="Y64" s="498"/>
      <c r="Z64" s="491"/>
      <c r="AA64" s="502"/>
      <c r="AB64" s="502"/>
      <c r="AC64" s="502"/>
      <c r="AD64" s="502"/>
      <c r="AE64" s="498"/>
      <c r="AF64" s="491"/>
      <c r="AG64" s="498"/>
    </row>
    <row r="65" spans="1:33" ht="40" customHeight="1" x14ac:dyDescent="0.3">
      <c r="A65" s="477">
        <v>10</v>
      </c>
      <c r="B65" s="513" t="s">
        <v>472</v>
      </c>
      <c r="C65" s="477">
        <v>3</v>
      </c>
      <c r="D65" s="477" t="s">
        <v>60</v>
      </c>
      <c r="E65" s="476"/>
      <c r="F65" s="476"/>
      <c r="G65" s="476"/>
      <c r="H65" s="476"/>
      <c r="I65" s="476"/>
      <c r="J65" s="476"/>
      <c r="K65" s="476"/>
      <c r="L65" s="476"/>
      <c r="M65" s="498"/>
      <c r="N65" s="502"/>
      <c r="O65" s="502"/>
      <c r="P65" s="502"/>
      <c r="Q65" s="502"/>
      <c r="R65" s="502"/>
      <c r="S65" s="502"/>
      <c r="T65" s="502"/>
      <c r="U65" s="502"/>
      <c r="V65" s="502"/>
      <c r="W65" s="502"/>
      <c r="X65" s="502"/>
      <c r="Y65" s="498"/>
      <c r="Z65" s="491"/>
      <c r="AA65" s="502"/>
      <c r="AB65" s="502"/>
      <c r="AC65" s="502"/>
      <c r="AD65" s="502"/>
      <c r="AE65" s="498"/>
      <c r="AF65" s="491"/>
      <c r="AG65" s="498"/>
    </row>
    <row r="66" spans="1:33" ht="40" customHeight="1" x14ac:dyDescent="0.3">
      <c r="A66" s="477">
        <v>11</v>
      </c>
      <c r="B66" s="513" t="s">
        <v>473</v>
      </c>
      <c r="C66" s="477">
        <v>3</v>
      </c>
      <c r="D66" s="477" t="s">
        <v>60</v>
      </c>
      <c r="E66" s="476"/>
      <c r="F66" s="476"/>
      <c r="G66" s="476"/>
      <c r="H66" s="476"/>
      <c r="I66" s="476"/>
      <c r="J66" s="476"/>
      <c r="K66" s="476"/>
      <c r="L66" s="476"/>
      <c r="M66" s="498"/>
      <c r="N66" s="502"/>
      <c r="O66" s="502"/>
      <c r="P66" s="502"/>
      <c r="Q66" s="502"/>
      <c r="R66" s="502"/>
      <c r="S66" s="502"/>
      <c r="T66" s="502"/>
      <c r="U66" s="502"/>
      <c r="V66" s="502"/>
      <c r="W66" s="502"/>
      <c r="X66" s="502"/>
      <c r="Y66" s="498"/>
      <c r="Z66" s="491"/>
      <c r="AA66" s="502"/>
      <c r="AB66" s="502"/>
      <c r="AC66" s="502"/>
      <c r="AD66" s="502"/>
      <c r="AE66" s="498"/>
      <c r="AF66" s="491"/>
      <c r="AG66" s="498"/>
    </row>
    <row r="67" spans="1:33" ht="40" customHeight="1" x14ac:dyDescent="0.3">
      <c r="A67" s="477">
        <v>12</v>
      </c>
      <c r="B67" s="513" t="s">
        <v>474</v>
      </c>
      <c r="C67" s="477">
        <v>6</v>
      </c>
      <c r="D67" s="477" t="s">
        <v>60</v>
      </c>
      <c r="E67" s="476"/>
      <c r="F67" s="476"/>
      <c r="G67" s="476"/>
      <c r="H67" s="476"/>
      <c r="I67" s="476"/>
      <c r="J67" s="476"/>
      <c r="K67" s="476"/>
      <c r="L67" s="476"/>
      <c r="M67" s="498"/>
      <c r="N67" s="502"/>
      <c r="O67" s="502"/>
      <c r="P67" s="502"/>
      <c r="Q67" s="502"/>
      <c r="R67" s="502"/>
      <c r="S67" s="502"/>
      <c r="T67" s="502"/>
      <c r="U67" s="502"/>
      <c r="V67" s="502"/>
      <c r="W67" s="502"/>
      <c r="X67" s="502"/>
      <c r="Y67" s="498"/>
      <c r="Z67" s="491"/>
      <c r="AA67" s="502"/>
      <c r="AB67" s="502"/>
      <c r="AC67" s="502"/>
      <c r="AD67" s="502"/>
      <c r="AE67" s="498"/>
      <c r="AF67" s="491"/>
      <c r="AG67" s="498"/>
    </row>
    <row r="68" spans="1:33" ht="40" customHeight="1" x14ac:dyDescent="0.3">
      <c r="A68" s="477">
        <v>13</v>
      </c>
      <c r="B68" s="510" t="s">
        <v>475</v>
      </c>
      <c r="C68" s="477">
        <v>1</v>
      </c>
      <c r="D68" s="477" t="s">
        <v>60</v>
      </c>
      <c r="E68" s="476"/>
      <c r="F68" s="476" t="s">
        <v>94</v>
      </c>
      <c r="G68" s="476"/>
      <c r="H68" s="476" t="s">
        <v>94</v>
      </c>
      <c r="I68" s="476" t="s">
        <v>94</v>
      </c>
      <c r="J68" s="476"/>
      <c r="K68" s="476"/>
      <c r="L68" s="476"/>
      <c r="M68" s="498"/>
      <c r="N68" s="502"/>
      <c r="O68" s="502"/>
      <c r="P68" s="502"/>
      <c r="Q68" s="502"/>
      <c r="R68" s="502"/>
      <c r="S68" s="502"/>
      <c r="T68" s="502"/>
      <c r="U68" s="502"/>
      <c r="V68" s="502"/>
      <c r="W68" s="502"/>
      <c r="X68" s="502"/>
      <c r="Y68" s="498"/>
      <c r="Z68" s="491"/>
      <c r="AA68" s="502"/>
      <c r="AB68" s="502"/>
      <c r="AC68" s="502"/>
      <c r="AD68" s="502"/>
      <c r="AE68" s="498"/>
      <c r="AF68" s="491"/>
      <c r="AG68" s="498"/>
    </row>
    <row r="69" spans="1:33" ht="40" customHeight="1" x14ac:dyDescent="0.3">
      <c r="A69" s="477">
        <v>14</v>
      </c>
      <c r="B69" s="510" t="s">
        <v>476</v>
      </c>
      <c r="C69" s="477">
        <v>23</v>
      </c>
      <c r="D69" s="477" t="s">
        <v>60</v>
      </c>
      <c r="E69" s="476"/>
      <c r="F69" s="476"/>
      <c r="G69" s="476"/>
      <c r="H69" s="476"/>
      <c r="I69" s="476"/>
      <c r="J69" s="476"/>
      <c r="K69" s="476"/>
      <c r="L69" s="476"/>
      <c r="M69" s="498"/>
      <c r="N69" s="502"/>
      <c r="O69" s="502"/>
      <c r="P69" s="502"/>
      <c r="Q69" s="502"/>
      <c r="R69" s="502"/>
      <c r="S69" s="502"/>
      <c r="T69" s="502"/>
      <c r="U69" s="502"/>
      <c r="V69" s="502"/>
      <c r="W69" s="502"/>
      <c r="X69" s="502"/>
      <c r="Y69" s="498"/>
      <c r="Z69" s="491"/>
      <c r="AA69" s="502"/>
      <c r="AB69" s="502"/>
      <c r="AC69" s="502"/>
      <c r="AD69" s="502"/>
      <c r="AE69" s="498"/>
      <c r="AF69" s="491"/>
      <c r="AG69" s="498"/>
    </row>
    <row r="70" spans="1:33" s="534" customFormat="1" ht="140.25" customHeight="1" x14ac:dyDescent="0.3">
      <c r="A70" s="477">
        <v>15</v>
      </c>
      <c r="B70" s="514" t="s">
        <v>600</v>
      </c>
      <c r="C70" s="515">
        <v>8</v>
      </c>
      <c r="D70" s="516" t="s">
        <v>60</v>
      </c>
      <c r="E70" s="517"/>
      <c r="F70" s="517"/>
      <c r="G70" s="517"/>
      <c r="H70" s="517"/>
      <c r="I70" s="518"/>
      <c r="J70" s="518"/>
      <c r="K70" s="518"/>
      <c r="L70" s="518"/>
      <c r="M70" s="531"/>
      <c r="N70" s="531"/>
      <c r="O70" s="531"/>
      <c r="P70" s="532"/>
      <c r="Q70" s="533"/>
      <c r="R70" s="531"/>
      <c r="S70" s="531"/>
      <c r="T70" s="531"/>
      <c r="U70" s="531"/>
      <c r="V70" s="532"/>
      <c r="W70" s="533"/>
      <c r="X70" s="532"/>
    </row>
    <row r="71" spans="1:33" ht="67.5" customHeight="1" x14ac:dyDescent="0.3">
      <c r="A71" s="477"/>
      <c r="B71" s="513"/>
      <c r="C71" s="477"/>
      <c r="D71" s="477"/>
      <c r="E71" s="476"/>
      <c r="F71" s="476"/>
      <c r="G71" s="476"/>
      <c r="H71" s="476"/>
      <c r="I71" s="476"/>
      <c r="J71" s="476"/>
      <c r="K71" s="476"/>
      <c r="L71" s="476"/>
      <c r="M71" s="502"/>
      <c r="N71" s="502"/>
      <c r="O71" s="498"/>
      <c r="R71" s="502"/>
      <c r="S71" s="502"/>
      <c r="T71" s="502"/>
      <c r="U71" s="502"/>
      <c r="V71" s="498"/>
    </row>
    <row r="72" spans="1:33" ht="47.25" customHeight="1" x14ac:dyDescent="0.3">
      <c r="A72" s="477"/>
      <c r="B72" s="478" t="s">
        <v>601</v>
      </c>
      <c r="C72" s="477"/>
      <c r="D72" s="477"/>
      <c r="E72" s="479"/>
      <c r="F72" s="479"/>
      <c r="G72" s="476"/>
      <c r="H72" s="479"/>
      <c r="I72" s="479"/>
      <c r="J72" s="479"/>
      <c r="K72" s="479"/>
      <c r="L72" s="479"/>
    </row>
    <row r="73" spans="1:33" ht="20.149999999999999" customHeight="1" x14ac:dyDescent="0.3">
      <c r="A73" s="866"/>
      <c r="B73" s="864" t="s">
        <v>477</v>
      </c>
      <c r="C73" s="866"/>
      <c r="D73" s="866"/>
      <c r="E73" s="866"/>
      <c r="F73" s="866"/>
      <c r="G73" s="866"/>
      <c r="H73" s="866"/>
      <c r="I73" s="866"/>
      <c r="J73" s="866"/>
      <c r="K73" s="866"/>
      <c r="L73" s="866"/>
      <c r="M73" s="851"/>
      <c r="N73" s="489"/>
      <c r="O73" s="851"/>
      <c r="P73" s="489"/>
      <c r="Q73" s="851"/>
      <c r="R73" s="489"/>
      <c r="S73" s="851"/>
      <c r="T73" s="489"/>
      <c r="U73" s="851"/>
      <c r="V73" s="489"/>
      <c r="W73" s="489"/>
      <c r="X73" s="851"/>
      <c r="Y73" s="853"/>
      <c r="Z73" s="491"/>
      <c r="AA73" s="489"/>
      <c r="AB73" s="489"/>
      <c r="AC73" s="489"/>
      <c r="AD73" s="851"/>
      <c r="AE73" s="853"/>
      <c r="AF73" s="491"/>
      <c r="AG73" s="851"/>
    </row>
    <row r="74" spans="1:33" ht="20.149999999999999" customHeight="1" x14ac:dyDescent="0.3">
      <c r="A74" s="867"/>
      <c r="B74" s="865"/>
      <c r="C74" s="867"/>
      <c r="D74" s="867"/>
      <c r="E74" s="867"/>
      <c r="F74" s="867"/>
      <c r="G74" s="867"/>
      <c r="H74" s="867"/>
      <c r="I74" s="867"/>
      <c r="J74" s="867"/>
      <c r="K74" s="867"/>
      <c r="L74" s="867"/>
      <c r="M74" s="852"/>
      <c r="N74" s="499"/>
      <c r="O74" s="852"/>
      <c r="P74" s="499"/>
      <c r="Q74" s="851"/>
      <c r="R74" s="499"/>
      <c r="S74" s="851"/>
      <c r="T74" s="499"/>
      <c r="U74" s="852"/>
      <c r="V74" s="499"/>
      <c r="W74" s="499"/>
      <c r="X74" s="851"/>
      <c r="Y74" s="853"/>
      <c r="Z74" s="491"/>
      <c r="AA74" s="499"/>
      <c r="AB74" s="499"/>
      <c r="AC74" s="499"/>
      <c r="AD74" s="851"/>
      <c r="AE74" s="853"/>
      <c r="AF74" s="491"/>
      <c r="AG74" s="851"/>
    </row>
    <row r="75" spans="1:33" s="519" customFormat="1" ht="271.5" customHeight="1" x14ac:dyDescent="0.3">
      <c r="A75" s="501"/>
      <c r="B75" s="500" t="s">
        <v>602</v>
      </c>
      <c r="C75" s="477"/>
      <c r="D75" s="501"/>
      <c r="E75" s="476"/>
      <c r="F75" s="476"/>
      <c r="G75" s="476"/>
      <c r="H75" s="476"/>
      <c r="I75" s="476"/>
      <c r="J75" s="476"/>
      <c r="K75" s="476"/>
      <c r="L75" s="476"/>
      <c r="M75" s="489"/>
      <c r="N75" s="489"/>
      <c r="O75" s="498"/>
      <c r="P75" s="489"/>
      <c r="Q75" s="489"/>
      <c r="U75" s="489"/>
      <c r="V75" s="489"/>
      <c r="W75" s="489"/>
      <c r="X75" s="489"/>
      <c r="Y75" s="489"/>
      <c r="Z75" s="489"/>
      <c r="AA75" s="489"/>
      <c r="AB75" s="489"/>
      <c r="AC75" s="489"/>
      <c r="AD75" s="489"/>
      <c r="AE75" s="498"/>
      <c r="AF75" s="489"/>
      <c r="AG75" s="489"/>
    </row>
    <row r="76" spans="1:33" s="519" customFormat="1" ht="40" customHeight="1" x14ac:dyDescent="0.3">
      <c r="A76" s="501">
        <v>1</v>
      </c>
      <c r="B76" s="520" t="s">
        <v>603</v>
      </c>
      <c r="C76" s="477">
        <v>10</v>
      </c>
      <c r="D76" s="477" t="s">
        <v>140</v>
      </c>
      <c r="E76" s="476"/>
      <c r="F76" s="476"/>
      <c r="G76" s="476"/>
      <c r="H76" s="476"/>
      <c r="I76" s="476"/>
      <c r="J76" s="476"/>
      <c r="K76" s="476"/>
      <c r="L76" s="476"/>
      <c r="M76" s="498"/>
      <c r="N76" s="502"/>
      <c r="O76" s="502"/>
      <c r="P76" s="502"/>
      <c r="Q76" s="502"/>
      <c r="R76" s="502"/>
      <c r="S76" s="502"/>
      <c r="T76" s="502"/>
      <c r="U76" s="502"/>
      <c r="V76" s="502"/>
      <c r="W76" s="502"/>
      <c r="X76" s="502"/>
      <c r="Y76" s="498"/>
      <c r="Z76" s="491"/>
      <c r="AA76" s="502"/>
      <c r="AB76" s="502"/>
      <c r="AC76" s="502"/>
      <c r="AD76" s="502"/>
      <c r="AE76" s="498"/>
      <c r="AF76" s="491"/>
      <c r="AG76" s="498"/>
    </row>
    <row r="77" spans="1:33" s="519" customFormat="1" ht="40" customHeight="1" x14ac:dyDescent="0.3">
      <c r="A77" s="501">
        <v>2</v>
      </c>
      <c r="B77" s="520" t="s">
        <v>604</v>
      </c>
      <c r="C77" s="477">
        <v>10</v>
      </c>
      <c r="D77" s="477" t="s">
        <v>140</v>
      </c>
      <c r="E77" s="476"/>
      <c r="F77" s="476"/>
      <c r="G77" s="476"/>
      <c r="H77" s="476"/>
      <c r="I77" s="476"/>
      <c r="J77" s="476"/>
      <c r="K77" s="476"/>
      <c r="L77" s="476"/>
      <c r="M77" s="498"/>
      <c r="N77" s="502"/>
      <c r="O77" s="502"/>
      <c r="P77" s="502"/>
      <c r="Q77" s="502"/>
      <c r="R77" s="502"/>
      <c r="S77" s="502"/>
      <c r="T77" s="502"/>
      <c r="U77" s="502"/>
      <c r="V77" s="502"/>
      <c r="W77" s="502"/>
      <c r="X77" s="502"/>
      <c r="Y77" s="498"/>
      <c r="Z77" s="491"/>
      <c r="AA77" s="502"/>
      <c r="AB77" s="502"/>
      <c r="AC77" s="502"/>
      <c r="AD77" s="502"/>
      <c r="AE77" s="498"/>
      <c r="AF77" s="491"/>
      <c r="AG77" s="498"/>
    </row>
    <row r="78" spans="1:33" s="519" customFormat="1" ht="40" customHeight="1" x14ac:dyDescent="0.3">
      <c r="A78" s="501">
        <v>3</v>
      </c>
      <c r="B78" s="520" t="s">
        <v>605</v>
      </c>
      <c r="C78" s="477">
        <v>8</v>
      </c>
      <c r="D78" s="477" t="s">
        <v>140</v>
      </c>
      <c r="E78" s="476"/>
      <c r="F78" s="476"/>
      <c r="G78" s="476"/>
      <c r="H78" s="476"/>
      <c r="I78" s="476"/>
      <c r="J78" s="476"/>
      <c r="K78" s="476"/>
      <c r="L78" s="476"/>
      <c r="M78" s="498"/>
      <c r="N78" s="502"/>
      <c r="O78" s="502"/>
      <c r="P78" s="502"/>
      <c r="Q78" s="502"/>
      <c r="R78" s="502"/>
      <c r="S78" s="502"/>
      <c r="T78" s="502"/>
      <c r="U78" s="502"/>
      <c r="V78" s="502"/>
      <c r="W78" s="502"/>
      <c r="X78" s="502"/>
      <c r="Y78" s="498"/>
      <c r="Z78" s="491"/>
      <c r="AA78" s="502"/>
      <c r="AB78" s="502"/>
      <c r="AC78" s="502"/>
      <c r="AD78" s="502"/>
      <c r="AE78" s="498"/>
      <c r="AF78" s="491"/>
      <c r="AG78" s="498"/>
    </row>
    <row r="79" spans="1:33" s="519" customFormat="1" ht="40" customHeight="1" x14ac:dyDescent="0.3">
      <c r="A79" s="501">
        <v>4</v>
      </c>
      <c r="B79" s="520" t="s">
        <v>606</v>
      </c>
      <c r="C79" s="477">
        <v>8</v>
      </c>
      <c r="D79" s="477" t="s">
        <v>140</v>
      </c>
      <c r="E79" s="476"/>
      <c r="F79" s="476"/>
      <c r="G79" s="476"/>
      <c r="H79" s="476"/>
      <c r="I79" s="476"/>
      <c r="J79" s="476"/>
      <c r="K79" s="476"/>
      <c r="L79" s="476"/>
      <c r="M79" s="498"/>
      <c r="N79" s="502"/>
      <c r="O79" s="502"/>
      <c r="P79" s="502"/>
      <c r="Q79" s="502"/>
      <c r="R79" s="502"/>
      <c r="S79" s="502"/>
      <c r="T79" s="502"/>
      <c r="U79" s="502"/>
      <c r="V79" s="502"/>
      <c r="W79" s="502"/>
      <c r="X79" s="502"/>
      <c r="Y79" s="498"/>
      <c r="Z79" s="491"/>
      <c r="AA79" s="502"/>
      <c r="AB79" s="502"/>
      <c r="AC79" s="502"/>
      <c r="AD79" s="502"/>
      <c r="AE79" s="498"/>
      <c r="AF79" s="491"/>
      <c r="AG79" s="498"/>
    </row>
    <row r="80" spans="1:33" s="519" customFormat="1" ht="40" customHeight="1" x14ac:dyDescent="0.3">
      <c r="A80" s="501">
        <v>5</v>
      </c>
      <c r="B80" s="520" t="s">
        <v>607</v>
      </c>
      <c r="C80" s="477">
        <v>7</v>
      </c>
      <c r="D80" s="477" t="s">
        <v>140</v>
      </c>
      <c r="E80" s="476"/>
      <c r="F80" s="476"/>
      <c r="G80" s="476"/>
      <c r="H80" s="476"/>
      <c r="I80" s="476"/>
      <c r="J80" s="476"/>
      <c r="K80" s="476"/>
      <c r="L80" s="476"/>
      <c r="M80" s="498"/>
      <c r="N80" s="502"/>
      <c r="O80" s="502"/>
      <c r="P80" s="502"/>
      <c r="Q80" s="502"/>
      <c r="R80" s="502"/>
      <c r="S80" s="502"/>
      <c r="T80" s="502"/>
      <c r="U80" s="502"/>
      <c r="V80" s="502"/>
      <c r="W80" s="502"/>
      <c r="X80" s="502"/>
      <c r="Y80" s="498"/>
      <c r="Z80" s="491"/>
      <c r="AA80" s="502"/>
      <c r="AB80" s="502"/>
      <c r="AC80" s="502"/>
      <c r="AD80" s="502"/>
      <c r="AE80" s="498"/>
      <c r="AF80" s="491"/>
      <c r="AG80" s="498"/>
    </row>
    <row r="81" spans="1:237" s="519" customFormat="1" ht="40" customHeight="1" x14ac:dyDescent="0.3">
      <c r="A81" s="501">
        <v>6</v>
      </c>
      <c r="B81" s="520" t="s">
        <v>608</v>
      </c>
      <c r="C81" s="477">
        <v>7</v>
      </c>
      <c r="D81" s="477" t="s">
        <v>140</v>
      </c>
      <c r="E81" s="476"/>
      <c r="F81" s="476"/>
      <c r="G81" s="476"/>
      <c r="H81" s="476"/>
      <c r="I81" s="476"/>
      <c r="J81" s="476"/>
      <c r="K81" s="476"/>
      <c r="L81" s="476"/>
      <c r="M81" s="498"/>
      <c r="N81" s="502"/>
      <c r="O81" s="502"/>
      <c r="P81" s="502"/>
      <c r="Q81" s="502"/>
      <c r="R81" s="502"/>
      <c r="S81" s="502"/>
      <c r="T81" s="502"/>
      <c r="U81" s="502"/>
      <c r="V81" s="502"/>
      <c r="W81" s="502"/>
      <c r="X81" s="502"/>
      <c r="Y81" s="498"/>
      <c r="Z81" s="491"/>
      <c r="AA81" s="502"/>
      <c r="AB81" s="502"/>
      <c r="AC81" s="502"/>
      <c r="AD81" s="502"/>
      <c r="AE81" s="498"/>
      <c r="AF81" s="491"/>
      <c r="AG81" s="498"/>
    </row>
    <row r="82" spans="1:237" s="519" customFormat="1" ht="40" customHeight="1" x14ac:dyDescent="0.3">
      <c r="A82" s="501">
        <v>7</v>
      </c>
      <c r="B82" s="520" t="s">
        <v>609</v>
      </c>
      <c r="C82" s="477">
        <v>30</v>
      </c>
      <c r="D82" s="477" t="s">
        <v>140</v>
      </c>
      <c r="E82" s="476"/>
      <c r="F82" s="476"/>
      <c r="G82" s="476"/>
      <c r="H82" s="476"/>
      <c r="I82" s="476"/>
      <c r="J82" s="476"/>
      <c r="K82" s="476"/>
      <c r="L82" s="476"/>
      <c r="M82" s="498"/>
      <c r="N82" s="502"/>
      <c r="O82" s="502"/>
      <c r="P82" s="502"/>
      <c r="Q82" s="502"/>
      <c r="R82" s="502"/>
      <c r="S82" s="502"/>
      <c r="T82" s="502"/>
      <c r="U82" s="502"/>
      <c r="V82" s="502"/>
      <c r="W82" s="502"/>
      <c r="X82" s="502"/>
      <c r="Y82" s="498"/>
      <c r="Z82" s="491"/>
      <c r="AA82" s="502"/>
      <c r="AB82" s="502"/>
      <c r="AC82" s="502"/>
      <c r="AD82" s="502"/>
      <c r="AE82" s="498"/>
      <c r="AF82" s="491"/>
      <c r="AG82" s="498"/>
    </row>
    <row r="83" spans="1:237" s="519" customFormat="1" ht="40" customHeight="1" x14ac:dyDescent="0.3">
      <c r="A83" s="501">
        <v>8</v>
      </c>
      <c r="B83" s="520" t="s">
        <v>610</v>
      </c>
      <c r="C83" s="477">
        <v>55</v>
      </c>
      <c r="D83" s="477" t="s">
        <v>140</v>
      </c>
      <c r="E83" s="476"/>
      <c r="F83" s="476"/>
      <c r="G83" s="476"/>
      <c r="H83" s="476"/>
      <c r="I83" s="476"/>
      <c r="J83" s="476"/>
      <c r="K83" s="476"/>
      <c r="L83" s="476"/>
      <c r="M83" s="498"/>
      <c r="N83" s="502"/>
      <c r="O83" s="502"/>
      <c r="P83" s="502"/>
      <c r="Q83" s="502"/>
      <c r="R83" s="502"/>
      <c r="S83" s="502"/>
      <c r="T83" s="502"/>
      <c r="U83" s="502"/>
      <c r="V83" s="502"/>
      <c r="W83" s="502"/>
      <c r="X83" s="502"/>
      <c r="Y83" s="498"/>
      <c r="Z83" s="491"/>
      <c r="AA83" s="502"/>
      <c r="AB83" s="502"/>
      <c r="AC83" s="502"/>
      <c r="AD83" s="502"/>
      <c r="AE83" s="498"/>
      <c r="AF83" s="491"/>
      <c r="AG83" s="498"/>
    </row>
    <row r="84" spans="1:237" s="519" customFormat="1" ht="40" customHeight="1" x14ac:dyDescent="0.3">
      <c r="A84" s="501">
        <v>9</v>
      </c>
      <c r="B84" s="520" t="s">
        <v>611</v>
      </c>
      <c r="C84" s="477">
        <v>10</v>
      </c>
      <c r="D84" s="477" t="s">
        <v>140</v>
      </c>
      <c r="E84" s="476"/>
      <c r="F84" s="476"/>
      <c r="G84" s="476"/>
      <c r="H84" s="476"/>
      <c r="I84" s="476"/>
      <c r="J84" s="476"/>
      <c r="K84" s="476"/>
      <c r="L84" s="476"/>
      <c r="M84" s="498"/>
      <c r="N84" s="502"/>
      <c r="O84" s="502"/>
      <c r="P84" s="502"/>
      <c r="Q84" s="502"/>
      <c r="R84" s="502"/>
      <c r="S84" s="502"/>
      <c r="T84" s="502"/>
      <c r="U84" s="502"/>
      <c r="V84" s="502"/>
      <c r="W84" s="502"/>
      <c r="X84" s="502"/>
      <c r="Y84" s="498"/>
      <c r="Z84" s="491"/>
      <c r="AA84" s="502"/>
      <c r="AB84" s="502"/>
      <c r="AC84" s="502"/>
      <c r="AD84" s="502"/>
      <c r="AE84" s="498"/>
      <c r="AF84" s="491"/>
      <c r="AG84" s="498"/>
    </row>
    <row r="85" spans="1:237" s="519" customFormat="1" ht="40" customHeight="1" x14ac:dyDescent="0.3">
      <c r="A85" s="501">
        <v>10</v>
      </c>
      <c r="B85" s="520" t="s">
        <v>612</v>
      </c>
      <c r="C85" s="477">
        <v>40</v>
      </c>
      <c r="D85" s="477" t="s">
        <v>140</v>
      </c>
      <c r="E85" s="476"/>
      <c r="F85" s="476"/>
      <c r="G85" s="476"/>
      <c r="H85" s="476"/>
      <c r="I85" s="476"/>
      <c r="J85" s="476"/>
      <c r="K85" s="476"/>
      <c r="L85" s="476"/>
      <c r="M85" s="498"/>
      <c r="N85" s="502"/>
      <c r="O85" s="502"/>
      <c r="P85" s="502"/>
      <c r="Q85" s="502"/>
      <c r="R85" s="502"/>
      <c r="S85" s="502"/>
      <c r="T85" s="502"/>
      <c r="U85" s="502"/>
      <c r="V85" s="502"/>
      <c r="W85" s="502"/>
      <c r="X85" s="502"/>
      <c r="Y85" s="498"/>
      <c r="Z85" s="491"/>
      <c r="AA85" s="502"/>
      <c r="AB85" s="502"/>
      <c r="AC85" s="502"/>
      <c r="AD85" s="502"/>
      <c r="AE85" s="498"/>
      <c r="AF85" s="491"/>
      <c r="AG85" s="498"/>
    </row>
    <row r="86" spans="1:237" ht="54" customHeight="1" x14ac:dyDescent="0.3">
      <c r="A86" s="477"/>
      <c r="B86" s="478" t="s">
        <v>613</v>
      </c>
      <c r="C86" s="477"/>
      <c r="D86" s="477"/>
      <c r="E86" s="479"/>
      <c r="F86" s="479"/>
      <c r="G86" s="476"/>
      <c r="H86" s="479"/>
      <c r="I86" s="479"/>
      <c r="J86" s="497"/>
      <c r="K86" s="497"/>
      <c r="L86" s="497"/>
    </row>
    <row r="87" spans="1:237" ht="20.149999999999999" customHeight="1" x14ac:dyDescent="0.3">
      <c r="A87" s="866"/>
      <c r="B87" s="864" t="s">
        <v>419</v>
      </c>
      <c r="C87" s="866"/>
      <c r="D87" s="866"/>
      <c r="E87" s="866"/>
      <c r="F87" s="866"/>
      <c r="G87" s="854"/>
      <c r="H87" s="866"/>
      <c r="I87" s="866"/>
      <c r="J87" s="476"/>
      <c r="K87" s="476"/>
      <c r="L87" s="476"/>
      <c r="M87" s="851"/>
      <c r="N87" s="489"/>
      <c r="O87" s="851"/>
      <c r="P87" s="489"/>
      <c r="Q87" s="851"/>
      <c r="R87" s="489"/>
      <c r="S87" s="851"/>
      <c r="T87" s="489"/>
      <c r="U87" s="851"/>
      <c r="V87" s="489"/>
      <c r="W87" s="489"/>
      <c r="X87" s="851"/>
      <c r="Y87" s="853"/>
      <c r="Z87" s="491"/>
      <c r="AA87" s="489"/>
      <c r="AB87" s="489"/>
      <c r="AC87" s="489"/>
      <c r="AD87" s="851"/>
      <c r="AE87" s="853"/>
      <c r="AF87" s="491"/>
      <c r="AG87" s="851"/>
      <c r="AH87" s="493"/>
      <c r="AI87" s="493"/>
      <c r="AJ87" s="493"/>
      <c r="AK87" s="494"/>
      <c r="AL87" s="493"/>
      <c r="AM87" s="493"/>
      <c r="AN87" s="493"/>
      <c r="AO87" s="494"/>
      <c r="AP87" s="493"/>
      <c r="AQ87" s="493"/>
      <c r="AR87" s="493"/>
      <c r="AS87" s="494"/>
      <c r="AT87" s="493"/>
      <c r="AU87" s="493"/>
      <c r="AV87" s="493"/>
      <c r="AW87" s="494"/>
      <c r="AX87" s="493"/>
      <c r="AY87" s="493"/>
      <c r="AZ87" s="493"/>
      <c r="BA87" s="494"/>
      <c r="BB87" s="493"/>
      <c r="BC87" s="493"/>
      <c r="BD87" s="493"/>
      <c r="BE87" s="494"/>
      <c r="BF87" s="493"/>
      <c r="BG87" s="493"/>
      <c r="BH87" s="493"/>
      <c r="BI87" s="494"/>
      <c r="BJ87" s="493"/>
      <c r="BK87" s="493"/>
      <c r="BL87" s="493"/>
      <c r="BM87" s="494"/>
      <c r="BN87" s="493"/>
      <c r="BO87" s="493"/>
      <c r="BP87" s="493"/>
      <c r="BQ87" s="494"/>
      <c r="BR87" s="493"/>
      <c r="BS87" s="493"/>
      <c r="BT87" s="493"/>
      <c r="BU87" s="494"/>
      <c r="BV87" s="493"/>
      <c r="BW87" s="493"/>
      <c r="BX87" s="493"/>
      <c r="BY87" s="494"/>
      <c r="BZ87" s="493"/>
      <c r="CA87" s="493"/>
      <c r="CB87" s="493"/>
      <c r="CC87" s="494"/>
      <c r="CD87" s="493"/>
      <c r="CE87" s="493"/>
      <c r="CF87" s="493"/>
      <c r="CG87" s="494"/>
      <c r="CH87" s="493"/>
      <c r="CI87" s="493"/>
      <c r="CJ87" s="493"/>
      <c r="CK87" s="494"/>
      <c r="CL87" s="493"/>
      <c r="CM87" s="493"/>
      <c r="CN87" s="493"/>
      <c r="CO87" s="494"/>
      <c r="CP87" s="493"/>
      <c r="CQ87" s="493"/>
      <c r="CR87" s="493"/>
      <c r="CS87" s="494"/>
      <c r="CT87" s="493"/>
      <c r="CU87" s="493"/>
      <c r="CV87" s="493"/>
      <c r="CW87" s="494"/>
      <c r="CX87" s="493"/>
      <c r="CY87" s="493"/>
      <c r="CZ87" s="493"/>
      <c r="DA87" s="494"/>
      <c r="DB87" s="493"/>
      <c r="DC87" s="493"/>
      <c r="DD87" s="493"/>
      <c r="DE87" s="494"/>
      <c r="DF87" s="493"/>
      <c r="DG87" s="493"/>
      <c r="DH87" s="493"/>
      <c r="DI87" s="494"/>
      <c r="DJ87" s="493"/>
      <c r="DK87" s="493"/>
      <c r="DL87" s="493"/>
      <c r="DM87" s="494"/>
      <c r="DN87" s="493"/>
      <c r="DO87" s="493"/>
      <c r="DP87" s="493"/>
      <c r="DQ87" s="494"/>
      <c r="DR87" s="493"/>
      <c r="DS87" s="493"/>
      <c r="DT87" s="493"/>
      <c r="DU87" s="494"/>
      <c r="DV87" s="493"/>
      <c r="DW87" s="493"/>
      <c r="DX87" s="493"/>
      <c r="DY87" s="494"/>
      <c r="DZ87" s="493"/>
      <c r="EA87" s="493"/>
      <c r="EB87" s="493"/>
      <c r="EC87" s="494"/>
      <c r="ED87" s="493"/>
      <c r="EE87" s="493"/>
      <c r="EF87" s="493"/>
      <c r="EG87" s="494"/>
      <c r="EH87" s="493"/>
      <c r="EI87" s="493"/>
      <c r="EJ87" s="493"/>
      <c r="EK87" s="494"/>
      <c r="EL87" s="493"/>
      <c r="EM87" s="493"/>
      <c r="EN87" s="493"/>
      <c r="EO87" s="494"/>
      <c r="EP87" s="493"/>
      <c r="EQ87" s="493"/>
      <c r="ER87" s="493"/>
      <c r="ES87" s="494" t="s">
        <v>419</v>
      </c>
      <c r="ET87" s="493"/>
      <c r="EU87" s="493"/>
      <c r="EV87" s="493"/>
      <c r="EW87" s="494" t="s">
        <v>419</v>
      </c>
      <c r="EX87" s="493"/>
      <c r="EY87" s="493"/>
      <c r="EZ87" s="493"/>
      <c r="FA87" s="494" t="s">
        <v>419</v>
      </c>
      <c r="FB87" s="493"/>
      <c r="FC87" s="493"/>
      <c r="FD87" s="493"/>
      <c r="FE87" s="494" t="s">
        <v>419</v>
      </c>
      <c r="FF87" s="493"/>
      <c r="FG87" s="493"/>
      <c r="FH87" s="493"/>
      <c r="FI87" s="494" t="s">
        <v>419</v>
      </c>
      <c r="FJ87" s="493"/>
      <c r="FK87" s="493"/>
      <c r="FL87" s="493"/>
      <c r="FM87" s="494" t="s">
        <v>419</v>
      </c>
      <c r="FN87" s="493"/>
      <c r="FO87" s="493"/>
      <c r="FP87" s="493"/>
      <c r="FQ87" s="494" t="s">
        <v>419</v>
      </c>
      <c r="FR87" s="493"/>
      <c r="FS87" s="493"/>
      <c r="FT87" s="493"/>
      <c r="FU87" s="494" t="s">
        <v>419</v>
      </c>
      <c r="FV87" s="493"/>
      <c r="FW87" s="493"/>
      <c r="FX87" s="493"/>
      <c r="FY87" s="494" t="s">
        <v>419</v>
      </c>
      <c r="FZ87" s="493"/>
      <c r="GA87" s="493"/>
      <c r="GB87" s="493"/>
      <c r="GC87" s="494" t="s">
        <v>419</v>
      </c>
      <c r="GD87" s="493"/>
      <c r="GE87" s="493"/>
      <c r="GF87" s="493"/>
      <c r="GG87" s="494" t="s">
        <v>419</v>
      </c>
      <c r="GH87" s="493"/>
      <c r="GI87" s="493"/>
      <c r="GJ87" s="493"/>
      <c r="GK87" s="494" t="s">
        <v>419</v>
      </c>
      <c r="GL87" s="493"/>
      <c r="GM87" s="493"/>
      <c r="GN87" s="493"/>
      <c r="GO87" s="494" t="s">
        <v>419</v>
      </c>
      <c r="GP87" s="493"/>
      <c r="GQ87" s="493"/>
      <c r="GR87" s="493"/>
      <c r="GS87" s="494" t="s">
        <v>419</v>
      </c>
      <c r="GT87" s="493"/>
      <c r="GU87" s="493"/>
      <c r="GV87" s="493"/>
      <c r="GW87" s="494" t="s">
        <v>419</v>
      </c>
      <c r="GX87" s="493"/>
      <c r="GY87" s="493"/>
      <c r="GZ87" s="493"/>
      <c r="HA87" s="494" t="s">
        <v>419</v>
      </c>
      <c r="HB87" s="493"/>
      <c r="HC87" s="493"/>
      <c r="HD87" s="493"/>
      <c r="HE87" s="494" t="s">
        <v>419</v>
      </c>
      <c r="HF87" s="493"/>
      <c r="HG87" s="493"/>
      <c r="HH87" s="493"/>
      <c r="HI87" s="494" t="s">
        <v>419</v>
      </c>
      <c r="HJ87" s="493"/>
      <c r="HK87" s="493"/>
      <c r="HL87" s="493"/>
      <c r="HM87" s="494" t="s">
        <v>419</v>
      </c>
      <c r="HN87" s="493"/>
      <c r="HO87" s="493"/>
      <c r="HP87" s="493"/>
      <c r="HQ87" s="494" t="s">
        <v>419</v>
      </c>
      <c r="HR87" s="493"/>
      <c r="HS87" s="493"/>
      <c r="HT87" s="493"/>
      <c r="HU87" s="494" t="s">
        <v>419</v>
      </c>
      <c r="HV87" s="493"/>
      <c r="HW87" s="493"/>
      <c r="HX87" s="493"/>
      <c r="HY87" s="494" t="s">
        <v>419</v>
      </c>
      <c r="HZ87" s="493"/>
      <c r="IA87" s="493"/>
      <c r="IB87" s="493"/>
      <c r="IC87" s="494" t="s">
        <v>419</v>
      </c>
    </row>
    <row r="88" spans="1:237" ht="20.149999999999999" customHeight="1" x14ac:dyDescent="0.3">
      <c r="A88" s="867"/>
      <c r="B88" s="865"/>
      <c r="C88" s="867"/>
      <c r="D88" s="867"/>
      <c r="E88" s="867"/>
      <c r="F88" s="867"/>
      <c r="G88" s="855"/>
      <c r="H88" s="867"/>
      <c r="I88" s="867"/>
      <c r="J88" s="476"/>
      <c r="K88" s="476"/>
      <c r="L88" s="476"/>
      <c r="M88" s="852"/>
      <c r="N88" s="499"/>
      <c r="O88" s="852"/>
      <c r="P88" s="499"/>
      <c r="Q88" s="851"/>
      <c r="R88" s="499"/>
      <c r="S88" s="851"/>
      <c r="T88" s="499"/>
      <c r="U88" s="852"/>
      <c r="V88" s="499"/>
      <c r="W88" s="499"/>
      <c r="X88" s="851"/>
      <c r="Y88" s="853"/>
      <c r="Z88" s="491"/>
      <c r="AA88" s="499"/>
      <c r="AB88" s="499"/>
      <c r="AC88" s="499"/>
      <c r="AD88" s="851"/>
      <c r="AE88" s="853"/>
      <c r="AF88" s="491"/>
      <c r="AG88" s="851"/>
      <c r="AH88" s="493"/>
      <c r="AI88" s="493"/>
      <c r="AJ88" s="493"/>
      <c r="AK88" s="494"/>
      <c r="AL88" s="493"/>
      <c r="AM88" s="493"/>
      <c r="AN88" s="493"/>
      <c r="AO88" s="494"/>
      <c r="AP88" s="493"/>
      <c r="AQ88" s="493"/>
      <c r="AR88" s="493"/>
      <c r="AS88" s="494"/>
      <c r="AT88" s="493"/>
      <c r="AU88" s="493"/>
      <c r="AV88" s="493"/>
      <c r="AW88" s="494"/>
      <c r="AX88" s="493"/>
      <c r="AY88" s="493"/>
      <c r="AZ88" s="493"/>
      <c r="BA88" s="494"/>
      <c r="BB88" s="493"/>
      <c r="BC88" s="493"/>
      <c r="BD88" s="493"/>
      <c r="BE88" s="494"/>
      <c r="BF88" s="493"/>
      <c r="BG88" s="493"/>
      <c r="BH88" s="493"/>
      <c r="BI88" s="494"/>
      <c r="BJ88" s="493"/>
      <c r="BK88" s="493"/>
      <c r="BL88" s="493"/>
      <c r="BM88" s="494"/>
      <c r="BN88" s="493"/>
      <c r="BO88" s="493"/>
      <c r="BP88" s="493"/>
      <c r="BQ88" s="494"/>
      <c r="BR88" s="493"/>
      <c r="BS88" s="493"/>
      <c r="BT88" s="493"/>
      <c r="BU88" s="494"/>
      <c r="BV88" s="493"/>
      <c r="BW88" s="493"/>
      <c r="BX88" s="493"/>
      <c r="BY88" s="494"/>
      <c r="BZ88" s="493"/>
      <c r="CA88" s="493"/>
      <c r="CB88" s="493"/>
      <c r="CC88" s="494"/>
      <c r="CD88" s="493"/>
      <c r="CE88" s="493"/>
      <c r="CF88" s="493"/>
      <c r="CG88" s="494"/>
      <c r="CH88" s="493"/>
      <c r="CI88" s="493"/>
      <c r="CJ88" s="493"/>
      <c r="CK88" s="494"/>
      <c r="CL88" s="493"/>
      <c r="CM88" s="493"/>
      <c r="CN88" s="493"/>
      <c r="CO88" s="494"/>
      <c r="CP88" s="493"/>
      <c r="CQ88" s="493"/>
      <c r="CR88" s="493"/>
      <c r="CS88" s="494"/>
      <c r="CT88" s="493"/>
      <c r="CU88" s="493"/>
      <c r="CV88" s="493"/>
      <c r="CW88" s="494"/>
      <c r="CX88" s="493"/>
      <c r="CY88" s="493"/>
      <c r="CZ88" s="493"/>
      <c r="DA88" s="494"/>
      <c r="DB88" s="493"/>
      <c r="DC88" s="493"/>
      <c r="DD88" s="493"/>
      <c r="DE88" s="494"/>
      <c r="DF88" s="493"/>
      <c r="DG88" s="493"/>
      <c r="DH88" s="493"/>
      <c r="DI88" s="494"/>
      <c r="DJ88" s="493"/>
      <c r="DK88" s="493"/>
      <c r="DL88" s="493"/>
      <c r="DM88" s="494"/>
      <c r="DN88" s="493"/>
      <c r="DO88" s="493"/>
      <c r="DP88" s="493"/>
      <c r="DQ88" s="494"/>
      <c r="DR88" s="493"/>
      <c r="DS88" s="493"/>
      <c r="DT88" s="493"/>
      <c r="DU88" s="494"/>
      <c r="DV88" s="493"/>
      <c r="DW88" s="493"/>
      <c r="DX88" s="493"/>
      <c r="DY88" s="494"/>
      <c r="DZ88" s="493"/>
      <c r="EA88" s="493"/>
      <c r="EB88" s="493"/>
      <c r="EC88" s="494"/>
      <c r="ED88" s="493"/>
      <c r="EE88" s="493"/>
      <c r="EF88" s="493"/>
      <c r="EG88" s="494"/>
      <c r="EH88" s="493"/>
      <c r="EI88" s="493"/>
      <c r="EJ88" s="493"/>
      <c r="EK88" s="494"/>
      <c r="EL88" s="493"/>
      <c r="EM88" s="493"/>
      <c r="EN88" s="493"/>
      <c r="EO88" s="494"/>
      <c r="EP88" s="493"/>
      <c r="EQ88" s="493"/>
      <c r="ER88" s="493"/>
      <c r="ES88" s="494"/>
      <c r="ET88" s="493"/>
      <c r="EU88" s="493"/>
      <c r="EV88" s="493"/>
      <c r="EW88" s="494"/>
      <c r="EX88" s="493"/>
      <c r="EY88" s="493"/>
      <c r="EZ88" s="493"/>
      <c r="FA88" s="494"/>
      <c r="FB88" s="493"/>
      <c r="FC88" s="493"/>
      <c r="FD88" s="493"/>
      <c r="FE88" s="494"/>
      <c r="FF88" s="493"/>
      <c r="FG88" s="493"/>
      <c r="FH88" s="493"/>
      <c r="FI88" s="494"/>
      <c r="FJ88" s="493"/>
      <c r="FK88" s="493"/>
      <c r="FL88" s="493"/>
      <c r="FM88" s="494"/>
      <c r="FN88" s="493"/>
      <c r="FO88" s="493"/>
      <c r="FP88" s="493"/>
      <c r="FQ88" s="494"/>
      <c r="FR88" s="493"/>
      <c r="FS88" s="493"/>
      <c r="FT88" s="493"/>
      <c r="FU88" s="494"/>
      <c r="FV88" s="493"/>
      <c r="FW88" s="493"/>
      <c r="FX88" s="493"/>
      <c r="FY88" s="494"/>
      <c r="FZ88" s="493"/>
      <c r="GA88" s="493"/>
      <c r="GB88" s="493"/>
      <c r="GC88" s="494"/>
      <c r="GD88" s="493"/>
      <c r="GE88" s="493"/>
      <c r="GF88" s="493"/>
      <c r="GG88" s="494"/>
      <c r="GH88" s="493"/>
      <c r="GI88" s="493"/>
      <c r="GJ88" s="493"/>
      <c r="GK88" s="494"/>
      <c r="GL88" s="493"/>
      <c r="GM88" s="493"/>
      <c r="GN88" s="493"/>
      <c r="GO88" s="494"/>
      <c r="GP88" s="493"/>
      <c r="GQ88" s="493"/>
      <c r="GR88" s="493"/>
      <c r="GS88" s="494"/>
      <c r="GT88" s="493"/>
      <c r="GU88" s="493"/>
      <c r="GV88" s="493"/>
      <c r="GW88" s="494"/>
      <c r="GX88" s="493"/>
      <c r="GY88" s="493"/>
      <c r="GZ88" s="493"/>
      <c r="HA88" s="494"/>
      <c r="HB88" s="493"/>
      <c r="HC88" s="493"/>
      <c r="HD88" s="493"/>
      <c r="HE88" s="494"/>
      <c r="HF88" s="493"/>
      <c r="HG88" s="493"/>
      <c r="HH88" s="493"/>
      <c r="HI88" s="494"/>
      <c r="HJ88" s="493"/>
      <c r="HK88" s="493"/>
      <c r="HL88" s="493"/>
      <c r="HM88" s="494"/>
      <c r="HN88" s="493"/>
      <c r="HO88" s="493"/>
      <c r="HP88" s="493"/>
      <c r="HQ88" s="494"/>
      <c r="HR88" s="493"/>
      <c r="HS88" s="493"/>
      <c r="HT88" s="493"/>
      <c r="HU88" s="494"/>
      <c r="HV88" s="493"/>
      <c r="HW88" s="493"/>
      <c r="HX88" s="493"/>
      <c r="HY88" s="494"/>
      <c r="HZ88" s="493"/>
      <c r="IA88" s="493"/>
      <c r="IB88" s="493"/>
      <c r="IC88" s="494"/>
    </row>
    <row r="89" spans="1:237" ht="387.75" customHeight="1" x14ac:dyDescent="0.3">
      <c r="A89" s="501"/>
      <c r="B89" s="500" t="s">
        <v>614</v>
      </c>
      <c r="C89" s="477"/>
      <c r="D89" s="501"/>
      <c r="E89" s="476"/>
      <c r="F89" s="476"/>
      <c r="G89" s="476"/>
      <c r="H89" s="476"/>
      <c r="I89" s="476"/>
      <c r="J89" s="476"/>
      <c r="K89" s="476"/>
      <c r="L89" s="476"/>
      <c r="M89" s="489"/>
      <c r="N89" s="489"/>
      <c r="O89" s="489"/>
      <c r="P89" s="489"/>
      <c r="Q89" s="521"/>
      <c r="R89" s="491"/>
      <c r="S89" s="491"/>
      <c r="T89" s="522"/>
      <c r="U89" s="521"/>
      <c r="V89" s="491"/>
      <c r="W89" s="491"/>
      <c r="X89" s="522"/>
      <c r="Y89" s="521"/>
      <c r="Z89" s="491"/>
      <c r="AA89" s="491"/>
      <c r="AB89" s="522"/>
      <c r="AC89" s="521"/>
      <c r="AD89" s="491"/>
      <c r="AE89" s="491"/>
      <c r="AF89" s="522"/>
      <c r="AG89" s="521"/>
      <c r="AH89" s="491"/>
      <c r="AI89" s="491"/>
      <c r="AJ89" s="522"/>
      <c r="AK89" s="521"/>
      <c r="AL89" s="491"/>
      <c r="AM89" s="491"/>
      <c r="AN89" s="522"/>
      <c r="AO89" s="521"/>
      <c r="AP89" s="491"/>
      <c r="AQ89" s="491"/>
      <c r="AR89" s="522"/>
      <c r="AS89" s="521"/>
      <c r="AT89" s="491"/>
      <c r="AU89" s="491"/>
      <c r="AV89" s="522"/>
      <c r="AW89" s="521"/>
      <c r="AX89" s="491"/>
      <c r="AY89" s="491"/>
      <c r="AZ89" s="522"/>
      <c r="BA89" s="521"/>
      <c r="BB89" s="491"/>
      <c r="BC89" s="491"/>
      <c r="BD89" s="522"/>
      <c r="BE89" s="521"/>
      <c r="BF89" s="491"/>
      <c r="BG89" s="491"/>
      <c r="BH89" s="522"/>
      <c r="BI89" s="521"/>
      <c r="BJ89" s="491"/>
      <c r="BK89" s="491"/>
      <c r="BL89" s="522"/>
      <c r="BM89" s="521"/>
      <c r="BN89" s="491"/>
      <c r="BO89" s="491"/>
      <c r="BP89" s="522"/>
      <c r="BQ89" s="521"/>
      <c r="BR89" s="491"/>
      <c r="BS89" s="491"/>
      <c r="BT89" s="522"/>
      <c r="BU89" s="521"/>
      <c r="BV89" s="491"/>
      <c r="BW89" s="491"/>
      <c r="BX89" s="522"/>
      <c r="BY89" s="521"/>
      <c r="BZ89" s="491"/>
      <c r="CA89" s="491"/>
      <c r="CB89" s="522"/>
      <c r="CC89" s="521"/>
      <c r="CD89" s="491"/>
      <c r="CE89" s="491"/>
      <c r="CF89" s="522"/>
      <c r="CG89" s="521"/>
      <c r="CH89" s="491"/>
      <c r="CI89" s="491"/>
      <c r="CJ89" s="522"/>
      <c r="CK89" s="521"/>
      <c r="CL89" s="491"/>
      <c r="CM89" s="491"/>
      <c r="CN89" s="522"/>
      <c r="CO89" s="521"/>
      <c r="CP89" s="491"/>
      <c r="CQ89" s="491"/>
      <c r="CR89" s="522"/>
      <c r="CS89" s="521"/>
      <c r="CT89" s="491"/>
      <c r="CU89" s="491"/>
      <c r="CV89" s="522"/>
      <c r="CW89" s="521"/>
      <c r="CX89" s="491"/>
      <c r="CY89" s="491"/>
      <c r="CZ89" s="522"/>
      <c r="DA89" s="521"/>
      <c r="DB89" s="491"/>
      <c r="DC89" s="491"/>
      <c r="DD89" s="522"/>
      <c r="DE89" s="521"/>
      <c r="DF89" s="491"/>
      <c r="DG89" s="491"/>
      <c r="DH89" s="522"/>
      <c r="DI89" s="521"/>
      <c r="DJ89" s="491"/>
      <c r="DK89" s="491"/>
      <c r="DL89" s="522"/>
      <c r="DM89" s="521"/>
      <c r="DN89" s="491"/>
      <c r="DO89" s="491"/>
      <c r="DP89" s="522"/>
      <c r="DQ89" s="521"/>
      <c r="DR89" s="491"/>
      <c r="DS89" s="491"/>
      <c r="DT89" s="522"/>
      <c r="DU89" s="521"/>
      <c r="DV89" s="491"/>
      <c r="DW89" s="491"/>
      <c r="DX89" s="522"/>
      <c r="DY89" s="521"/>
      <c r="DZ89" s="491"/>
      <c r="EA89" s="491"/>
      <c r="EB89" s="522"/>
      <c r="EC89" s="521"/>
      <c r="ED89" s="491"/>
      <c r="EE89" s="491"/>
      <c r="EF89" s="522"/>
      <c r="EG89" s="521"/>
      <c r="EH89" s="491"/>
      <c r="EI89" s="491"/>
      <c r="EJ89" s="522"/>
      <c r="EK89" s="521"/>
      <c r="EL89" s="491"/>
      <c r="EM89" s="491"/>
      <c r="EN89" s="522"/>
      <c r="EO89" s="521"/>
      <c r="EP89" s="491"/>
      <c r="EQ89" s="491"/>
      <c r="ER89" s="522"/>
      <c r="ES89" s="521"/>
      <c r="ET89" s="491"/>
      <c r="EU89" s="491"/>
      <c r="EV89" s="522"/>
      <c r="EW89" s="521"/>
      <c r="EX89" s="491"/>
      <c r="EY89" s="491"/>
      <c r="EZ89" s="522"/>
      <c r="FA89" s="521"/>
      <c r="FB89" s="491"/>
      <c r="FC89" s="491"/>
      <c r="FD89" s="522"/>
      <c r="FE89" s="521"/>
      <c r="FF89" s="491"/>
      <c r="FG89" s="491"/>
      <c r="FH89" s="522"/>
      <c r="FI89" s="521"/>
      <c r="FJ89" s="491"/>
      <c r="FK89" s="491"/>
      <c r="FL89" s="522"/>
      <c r="FM89" s="521"/>
      <c r="FN89" s="491"/>
      <c r="FO89" s="491"/>
      <c r="FP89" s="522"/>
      <c r="FQ89" s="521"/>
      <c r="FR89" s="491"/>
      <c r="FS89" s="491"/>
      <c r="FT89" s="522"/>
      <c r="FU89" s="521"/>
      <c r="FV89" s="491"/>
      <c r="FW89" s="491"/>
      <c r="FX89" s="522"/>
      <c r="FY89" s="521"/>
      <c r="FZ89" s="491"/>
      <c r="GA89" s="491"/>
      <c r="GB89" s="522"/>
      <c r="GC89" s="521"/>
      <c r="GD89" s="491"/>
      <c r="GE89" s="491"/>
      <c r="GF89" s="522"/>
      <c r="GG89" s="521"/>
      <c r="GH89" s="491"/>
      <c r="GI89" s="491"/>
      <c r="GJ89" s="522"/>
      <c r="GK89" s="521"/>
      <c r="GL89" s="491"/>
      <c r="GM89" s="491"/>
      <c r="GN89" s="522"/>
      <c r="GO89" s="521"/>
      <c r="GP89" s="491"/>
      <c r="GQ89" s="491"/>
      <c r="GR89" s="522"/>
      <c r="GS89" s="521"/>
      <c r="GT89" s="491"/>
      <c r="GU89" s="491"/>
      <c r="GV89" s="522"/>
      <c r="GW89" s="521"/>
      <c r="GX89" s="491"/>
      <c r="GY89" s="491"/>
      <c r="GZ89" s="522"/>
      <c r="HA89" s="521"/>
      <c r="HB89" s="491"/>
      <c r="HC89" s="491"/>
      <c r="HD89" s="522"/>
      <c r="HE89" s="521"/>
      <c r="HF89" s="491"/>
      <c r="HG89" s="491"/>
      <c r="HH89" s="522"/>
      <c r="HI89" s="521"/>
      <c r="HJ89" s="491"/>
      <c r="HK89" s="491"/>
      <c r="HL89" s="522"/>
      <c r="HM89" s="521"/>
      <c r="HN89" s="491"/>
      <c r="HO89" s="491"/>
      <c r="HP89" s="522"/>
      <c r="HQ89" s="521"/>
      <c r="HR89" s="491"/>
      <c r="HS89" s="491"/>
      <c r="HT89" s="522"/>
      <c r="HU89" s="521"/>
      <c r="HV89" s="491"/>
      <c r="HW89" s="491"/>
      <c r="HX89" s="522"/>
      <c r="HY89" s="521"/>
      <c r="HZ89" s="491"/>
      <c r="IA89" s="491"/>
      <c r="IB89" s="522"/>
      <c r="IC89" s="521"/>
    </row>
    <row r="90" spans="1:237" ht="40" customHeight="1" x14ac:dyDescent="0.3">
      <c r="A90" s="501">
        <v>1</v>
      </c>
      <c r="B90" s="504" t="s">
        <v>478</v>
      </c>
      <c r="C90" s="477">
        <v>2</v>
      </c>
      <c r="D90" s="477" t="s">
        <v>60</v>
      </c>
      <c r="E90" s="476"/>
      <c r="F90" s="476"/>
      <c r="G90" s="476"/>
      <c r="H90" s="476"/>
      <c r="I90" s="476"/>
      <c r="J90" s="476"/>
      <c r="K90" s="476"/>
      <c r="L90" s="476"/>
      <c r="M90" s="498"/>
      <c r="N90" s="502"/>
      <c r="O90" s="502"/>
      <c r="P90" s="502"/>
      <c r="Q90" s="502"/>
      <c r="R90" s="502"/>
      <c r="S90" s="502"/>
      <c r="T90" s="502"/>
      <c r="U90" s="502"/>
      <c r="V90" s="502"/>
      <c r="W90" s="502"/>
      <c r="X90" s="502"/>
      <c r="Y90" s="498"/>
      <c r="Z90" s="491"/>
      <c r="AA90" s="502"/>
      <c r="AB90" s="502"/>
      <c r="AC90" s="502"/>
      <c r="AD90" s="502"/>
      <c r="AE90" s="498"/>
      <c r="AF90" s="491"/>
      <c r="AG90" s="498"/>
      <c r="AH90" s="491"/>
      <c r="AI90" s="491"/>
      <c r="AJ90" s="522"/>
      <c r="AK90" s="521"/>
      <c r="AL90" s="491"/>
      <c r="AM90" s="491"/>
      <c r="AN90" s="522"/>
      <c r="AO90" s="521"/>
      <c r="AP90" s="491"/>
      <c r="AQ90" s="491"/>
      <c r="AR90" s="522"/>
      <c r="AS90" s="521"/>
      <c r="AT90" s="491"/>
      <c r="AU90" s="491"/>
      <c r="AV90" s="522"/>
      <c r="AW90" s="521"/>
      <c r="AX90" s="491"/>
      <c r="AY90" s="491"/>
      <c r="AZ90" s="522"/>
      <c r="BA90" s="521"/>
      <c r="BB90" s="491"/>
      <c r="BC90" s="491"/>
      <c r="BD90" s="522"/>
      <c r="BE90" s="521"/>
      <c r="BF90" s="491"/>
      <c r="BG90" s="491"/>
      <c r="BH90" s="522"/>
      <c r="BI90" s="521"/>
      <c r="BJ90" s="491"/>
      <c r="BK90" s="491"/>
      <c r="BL90" s="522"/>
      <c r="BM90" s="521"/>
      <c r="BN90" s="491"/>
      <c r="BO90" s="491"/>
      <c r="BP90" s="522"/>
      <c r="BQ90" s="521"/>
      <c r="BR90" s="491"/>
      <c r="BS90" s="491"/>
      <c r="BT90" s="522"/>
      <c r="BU90" s="521"/>
      <c r="BV90" s="491"/>
      <c r="BW90" s="491"/>
      <c r="BX90" s="522"/>
      <c r="BY90" s="521"/>
      <c r="BZ90" s="491"/>
      <c r="CA90" s="491"/>
      <c r="CB90" s="522"/>
      <c r="CC90" s="521"/>
      <c r="CD90" s="491"/>
      <c r="CE90" s="491"/>
      <c r="CF90" s="522"/>
      <c r="CG90" s="521"/>
      <c r="CH90" s="491"/>
      <c r="CI90" s="491"/>
      <c r="CJ90" s="522"/>
      <c r="CK90" s="521"/>
      <c r="CL90" s="491"/>
      <c r="CM90" s="491"/>
      <c r="CN90" s="522"/>
      <c r="CO90" s="521"/>
      <c r="CP90" s="491"/>
      <c r="CQ90" s="491"/>
      <c r="CR90" s="522"/>
      <c r="CS90" s="521"/>
      <c r="CT90" s="491"/>
      <c r="CU90" s="491"/>
      <c r="CV90" s="522"/>
      <c r="CW90" s="521"/>
      <c r="CX90" s="491"/>
      <c r="CY90" s="491"/>
      <c r="CZ90" s="522"/>
      <c r="DA90" s="521"/>
      <c r="DB90" s="491"/>
      <c r="DC90" s="491"/>
      <c r="DD90" s="522"/>
      <c r="DE90" s="521"/>
      <c r="DF90" s="491"/>
      <c r="DG90" s="491"/>
      <c r="DH90" s="522"/>
      <c r="DI90" s="521"/>
      <c r="DJ90" s="491"/>
      <c r="DK90" s="491"/>
      <c r="DL90" s="522"/>
      <c r="DM90" s="521"/>
      <c r="DN90" s="491"/>
      <c r="DO90" s="491"/>
      <c r="DP90" s="522"/>
      <c r="DQ90" s="521"/>
      <c r="DR90" s="491"/>
      <c r="DS90" s="491"/>
      <c r="DT90" s="522"/>
      <c r="DU90" s="521"/>
      <c r="DV90" s="491"/>
      <c r="DW90" s="491"/>
      <c r="DX90" s="522"/>
      <c r="DY90" s="521"/>
      <c r="DZ90" s="491"/>
      <c r="EA90" s="491"/>
      <c r="EB90" s="522"/>
      <c r="EC90" s="521"/>
      <c r="ED90" s="491"/>
      <c r="EE90" s="491"/>
      <c r="EF90" s="522"/>
      <c r="EG90" s="521"/>
      <c r="EH90" s="491"/>
      <c r="EI90" s="491"/>
      <c r="EJ90" s="522"/>
      <c r="EK90" s="521"/>
      <c r="EL90" s="491"/>
      <c r="EM90" s="491"/>
      <c r="EN90" s="522"/>
      <c r="EO90" s="521"/>
      <c r="EP90" s="491"/>
      <c r="EQ90" s="491"/>
      <c r="ER90" s="522"/>
      <c r="ES90" s="521"/>
      <c r="ET90" s="491"/>
      <c r="EU90" s="491"/>
      <c r="EV90" s="522"/>
      <c r="EW90" s="521"/>
      <c r="EX90" s="491"/>
      <c r="EY90" s="491"/>
      <c r="EZ90" s="522"/>
      <c r="FA90" s="521"/>
      <c r="FB90" s="491"/>
      <c r="FC90" s="491"/>
      <c r="FD90" s="522"/>
      <c r="FE90" s="521"/>
      <c r="FF90" s="491"/>
      <c r="FG90" s="491"/>
      <c r="FH90" s="522"/>
      <c r="FI90" s="521"/>
      <c r="FJ90" s="491"/>
      <c r="FK90" s="491"/>
      <c r="FL90" s="522"/>
      <c r="FM90" s="521"/>
      <c r="FN90" s="491"/>
      <c r="FO90" s="491"/>
      <c r="FP90" s="522"/>
      <c r="FQ90" s="521"/>
      <c r="FR90" s="491"/>
      <c r="FS90" s="491"/>
      <c r="FT90" s="522"/>
      <c r="FU90" s="521"/>
      <c r="FV90" s="491"/>
      <c r="FW90" s="491"/>
      <c r="FX90" s="522"/>
      <c r="FY90" s="521"/>
      <c r="FZ90" s="491"/>
      <c r="GA90" s="491"/>
      <c r="GB90" s="522"/>
      <c r="GC90" s="521"/>
      <c r="GD90" s="491"/>
      <c r="GE90" s="491"/>
      <c r="GF90" s="522"/>
      <c r="GG90" s="521"/>
      <c r="GH90" s="491"/>
      <c r="GI90" s="491"/>
      <c r="GJ90" s="522"/>
      <c r="GK90" s="521"/>
      <c r="GL90" s="491"/>
      <c r="GM90" s="491"/>
      <c r="GN90" s="522"/>
      <c r="GO90" s="521"/>
      <c r="GP90" s="491"/>
      <c r="GQ90" s="491"/>
      <c r="GR90" s="522"/>
      <c r="GS90" s="521"/>
      <c r="GT90" s="491"/>
      <c r="GU90" s="491"/>
      <c r="GV90" s="522"/>
      <c r="GW90" s="521"/>
      <c r="GX90" s="491"/>
      <c r="GY90" s="491"/>
      <c r="GZ90" s="522"/>
      <c r="HA90" s="521"/>
      <c r="HB90" s="491"/>
      <c r="HC90" s="491"/>
      <c r="HD90" s="522"/>
      <c r="HE90" s="521"/>
      <c r="HF90" s="491"/>
      <c r="HG90" s="491"/>
      <c r="HH90" s="522"/>
      <c r="HI90" s="521"/>
      <c r="HJ90" s="491"/>
      <c r="HK90" s="491"/>
      <c r="HL90" s="522"/>
      <c r="HM90" s="521"/>
      <c r="HN90" s="491"/>
      <c r="HO90" s="491"/>
      <c r="HP90" s="522"/>
      <c r="HQ90" s="521"/>
      <c r="HR90" s="491"/>
      <c r="HS90" s="491"/>
      <c r="HT90" s="522"/>
      <c r="HU90" s="521"/>
      <c r="HV90" s="491"/>
      <c r="HW90" s="491"/>
      <c r="HX90" s="522"/>
      <c r="HY90" s="521"/>
      <c r="HZ90" s="491"/>
      <c r="IA90" s="491"/>
      <c r="IB90" s="522"/>
      <c r="IC90" s="521"/>
    </row>
    <row r="91" spans="1:237" ht="40" customHeight="1" x14ac:dyDescent="0.3">
      <c r="A91" s="501">
        <v>2</v>
      </c>
      <c r="B91" s="504" t="s">
        <v>479</v>
      </c>
      <c r="C91" s="477">
        <v>1</v>
      </c>
      <c r="D91" s="477" t="s">
        <v>60</v>
      </c>
      <c r="E91" s="476"/>
      <c r="F91" s="476"/>
      <c r="G91" s="476"/>
      <c r="H91" s="476"/>
      <c r="I91" s="476"/>
      <c r="J91" s="476"/>
      <c r="K91" s="476"/>
      <c r="L91" s="476"/>
      <c r="M91" s="498"/>
      <c r="N91" s="502"/>
      <c r="O91" s="502"/>
      <c r="P91" s="502"/>
      <c r="Q91" s="502"/>
      <c r="R91" s="502"/>
      <c r="S91" s="502"/>
      <c r="T91" s="502"/>
      <c r="U91" s="502"/>
      <c r="V91" s="502"/>
      <c r="W91" s="502"/>
      <c r="X91" s="502"/>
      <c r="Y91" s="498"/>
      <c r="Z91" s="491"/>
      <c r="AA91" s="502"/>
      <c r="AB91" s="502"/>
      <c r="AC91" s="502"/>
      <c r="AD91" s="502"/>
      <c r="AE91" s="498"/>
      <c r="AF91" s="491"/>
      <c r="AG91" s="498"/>
      <c r="AH91" s="491"/>
      <c r="AI91" s="491"/>
      <c r="AJ91" s="522"/>
      <c r="AK91" s="521"/>
      <c r="AL91" s="491"/>
      <c r="AM91" s="491"/>
      <c r="AN91" s="522"/>
      <c r="AO91" s="521"/>
      <c r="AP91" s="491"/>
      <c r="AQ91" s="491"/>
      <c r="AR91" s="522"/>
      <c r="AS91" s="521"/>
      <c r="AT91" s="491"/>
      <c r="AU91" s="491"/>
      <c r="AV91" s="522"/>
      <c r="AW91" s="521"/>
      <c r="AX91" s="491"/>
      <c r="AY91" s="491"/>
      <c r="AZ91" s="522"/>
      <c r="BA91" s="521"/>
      <c r="BB91" s="491"/>
      <c r="BC91" s="491"/>
      <c r="BD91" s="522"/>
      <c r="BE91" s="521"/>
      <c r="BF91" s="491"/>
      <c r="BG91" s="491"/>
      <c r="BH91" s="522"/>
      <c r="BI91" s="521"/>
      <c r="BJ91" s="491"/>
      <c r="BK91" s="491"/>
      <c r="BL91" s="522"/>
      <c r="BM91" s="521"/>
      <c r="BN91" s="491"/>
      <c r="BO91" s="491"/>
      <c r="BP91" s="522"/>
      <c r="BQ91" s="521"/>
      <c r="BR91" s="491"/>
      <c r="BS91" s="491"/>
      <c r="BT91" s="522"/>
      <c r="BU91" s="521"/>
      <c r="BV91" s="491"/>
      <c r="BW91" s="491"/>
      <c r="BX91" s="522"/>
      <c r="BY91" s="521"/>
      <c r="BZ91" s="491"/>
      <c r="CA91" s="491"/>
      <c r="CB91" s="522"/>
      <c r="CC91" s="521"/>
      <c r="CD91" s="491"/>
      <c r="CE91" s="491"/>
      <c r="CF91" s="522"/>
      <c r="CG91" s="521"/>
      <c r="CH91" s="491"/>
      <c r="CI91" s="491"/>
      <c r="CJ91" s="522"/>
      <c r="CK91" s="521"/>
      <c r="CL91" s="491"/>
      <c r="CM91" s="491"/>
      <c r="CN91" s="522"/>
      <c r="CO91" s="521"/>
      <c r="CP91" s="491"/>
      <c r="CQ91" s="491"/>
      <c r="CR91" s="522"/>
      <c r="CS91" s="521"/>
      <c r="CT91" s="491"/>
      <c r="CU91" s="491"/>
      <c r="CV91" s="522"/>
      <c r="CW91" s="521"/>
      <c r="CX91" s="491"/>
      <c r="CY91" s="491"/>
      <c r="CZ91" s="522"/>
      <c r="DA91" s="521"/>
      <c r="DB91" s="491"/>
      <c r="DC91" s="491"/>
      <c r="DD91" s="522"/>
      <c r="DE91" s="521"/>
      <c r="DF91" s="491"/>
      <c r="DG91" s="491"/>
      <c r="DH91" s="522"/>
      <c r="DI91" s="521"/>
      <c r="DJ91" s="491"/>
      <c r="DK91" s="491"/>
      <c r="DL91" s="522"/>
      <c r="DM91" s="521"/>
      <c r="DN91" s="491"/>
      <c r="DO91" s="491"/>
      <c r="DP91" s="522"/>
      <c r="DQ91" s="521"/>
      <c r="DR91" s="491"/>
      <c r="DS91" s="491"/>
      <c r="DT91" s="522"/>
      <c r="DU91" s="521"/>
      <c r="DV91" s="491"/>
      <c r="DW91" s="491"/>
      <c r="DX91" s="522"/>
      <c r="DY91" s="521"/>
      <c r="DZ91" s="491"/>
      <c r="EA91" s="491"/>
      <c r="EB91" s="522"/>
      <c r="EC91" s="521"/>
      <c r="ED91" s="491"/>
      <c r="EE91" s="491"/>
      <c r="EF91" s="522"/>
      <c r="EG91" s="521"/>
      <c r="EH91" s="491"/>
      <c r="EI91" s="491"/>
      <c r="EJ91" s="522"/>
      <c r="EK91" s="521"/>
      <c r="EL91" s="491"/>
      <c r="EM91" s="491"/>
      <c r="EN91" s="522"/>
      <c r="EO91" s="521"/>
      <c r="EP91" s="491"/>
      <c r="EQ91" s="491"/>
      <c r="ER91" s="522"/>
      <c r="ES91" s="521"/>
      <c r="ET91" s="491"/>
      <c r="EU91" s="491"/>
      <c r="EV91" s="522"/>
      <c r="EW91" s="521"/>
      <c r="EX91" s="491"/>
      <c r="EY91" s="491"/>
      <c r="EZ91" s="522"/>
      <c r="FA91" s="521"/>
      <c r="FB91" s="491"/>
      <c r="FC91" s="491"/>
      <c r="FD91" s="522"/>
      <c r="FE91" s="521"/>
      <c r="FF91" s="491"/>
      <c r="FG91" s="491"/>
      <c r="FH91" s="522"/>
      <c r="FI91" s="521"/>
      <c r="FJ91" s="491"/>
      <c r="FK91" s="491"/>
      <c r="FL91" s="522"/>
      <c r="FM91" s="521"/>
      <c r="FN91" s="491"/>
      <c r="FO91" s="491"/>
      <c r="FP91" s="522"/>
      <c r="FQ91" s="521"/>
      <c r="FR91" s="491"/>
      <c r="FS91" s="491"/>
      <c r="FT91" s="522"/>
      <c r="FU91" s="521"/>
      <c r="FV91" s="491"/>
      <c r="FW91" s="491"/>
      <c r="FX91" s="522"/>
      <c r="FY91" s="521"/>
      <c r="FZ91" s="491"/>
      <c r="GA91" s="491"/>
      <c r="GB91" s="522"/>
      <c r="GC91" s="521"/>
      <c r="GD91" s="491"/>
      <c r="GE91" s="491"/>
      <c r="GF91" s="522"/>
      <c r="GG91" s="521"/>
      <c r="GH91" s="491"/>
      <c r="GI91" s="491"/>
      <c r="GJ91" s="522"/>
      <c r="GK91" s="521"/>
      <c r="GL91" s="491"/>
      <c r="GM91" s="491"/>
      <c r="GN91" s="522"/>
      <c r="GO91" s="521"/>
      <c r="GP91" s="491"/>
      <c r="GQ91" s="491"/>
      <c r="GR91" s="522"/>
      <c r="GS91" s="521"/>
      <c r="GT91" s="491"/>
      <c r="GU91" s="491"/>
      <c r="GV91" s="522"/>
      <c r="GW91" s="521"/>
      <c r="GX91" s="491"/>
      <c r="GY91" s="491"/>
      <c r="GZ91" s="522"/>
      <c r="HA91" s="521"/>
      <c r="HB91" s="491"/>
      <c r="HC91" s="491"/>
      <c r="HD91" s="522"/>
      <c r="HE91" s="521"/>
      <c r="HF91" s="491"/>
      <c r="HG91" s="491"/>
      <c r="HH91" s="522"/>
      <c r="HI91" s="521"/>
      <c r="HJ91" s="491"/>
      <c r="HK91" s="491"/>
      <c r="HL91" s="522"/>
      <c r="HM91" s="521"/>
      <c r="HN91" s="491"/>
      <c r="HO91" s="491"/>
      <c r="HP91" s="522"/>
      <c r="HQ91" s="521"/>
      <c r="HR91" s="491"/>
      <c r="HS91" s="491"/>
      <c r="HT91" s="522"/>
      <c r="HU91" s="521"/>
      <c r="HV91" s="491"/>
      <c r="HW91" s="491"/>
      <c r="HX91" s="522"/>
      <c r="HY91" s="521"/>
      <c r="HZ91" s="491"/>
      <c r="IA91" s="491"/>
      <c r="IB91" s="522"/>
      <c r="IC91" s="521"/>
    </row>
    <row r="92" spans="1:237" ht="40" customHeight="1" x14ac:dyDescent="0.3">
      <c r="A92" s="501">
        <v>3</v>
      </c>
      <c r="B92" s="504" t="s">
        <v>480</v>
      </c>
      <c r="C92" s="477">
        <v>1</v>
      </c>
      <c r="D92" s="477" t="s">
        <v>60</v>
      </c>
      <c r="E92" s="476"/>
      <c r="F92" s="476"/>
      <c r="G92" s="476"/>
      <c r="H92" s="476"/>
      <c r="I92" s="476"/>
      <c r="J92" s="476"/>
      <c r="K92" s="476"/>
      <c r="L92" s="476"/>
      <c r="M92" s="498"/>
      <c r="N92" s="502"/>
      <c r="O92" s="502"/>
      <c r="P92" s="502"/>
      <c r="Q92" s="502"/>
      <c r="R92" s="502"/>
      <c r="S92" s="502"/>
      <c r="T92" s="502"/>
      <c r="U92" s="502"/>
      <c r="V92" s="502"/>
      <c r="W92" s="502"/>
      <c r="X92" s="502"/>
      <c r="Y92" s="498"/>
      <c r="Z92" s="491"/>
      <c r="AA92" s="502"/>
      <c r="AB92" s="502"/>
      <c r="AC92" s="502"/>
      <c r="AD92" s="502"/>
      <c r="AE92" s="498"/>
      <c r="AF92" s="491"/>
      <c r="AG92" s="498"/>
      <c r="AH92" s="491"/>
      <c r="AI92" s="491"/>
      <c r="AJ92" s="522"/>
      <c r="AK92" s="521"/>
      <c r="AL92" s="491"/>
      <c r="AM92" s="491"/>
      <c r="AN92" s="522"/>
      <c r="AO92" s="521"/>
      <c r="AP92" s="491"/>
      <c r="AQ92" s="491"/>
      <c r="AR92" s="522"/>
      <c r="AS92" s="521"/>
      <c r="AT92" s="491"/>
      <c r="AU92" s="491"/>
      <c r="AV92" s="522"/>
      <c r="AW92" s="521"/>
      <c r="AX92" s="491"/>
      <c r="AY92" s="491"/>
      <c r="AZ92" s="522"/>
      <c r="BA92" s="521"/>
      <c r="BB92" s="491"/>
      <c r="BC92" s="491"/>
      <c r="BD92" s="522"/>
      <c r="BE92" s="521"/>
      <c r="BF92" s="491"/>
      <c r="BG92" s="491"/>
      <c r="BH92" s="522"/>
      <c r="BI92" s="521"/>
      <c r="BJ92" s="491"/>
      <c r="BK92" s="491"/>
      <c r="BL92" s="522"/>
      <c r="BM92" s="521"/>
      <c r="BN92" s="491"/>
      <c r="BO92" s="491"/>
      <c r="BP92" s="522"/>
      <c r="BQ92" s="521"/>
      <c r="BR92" s="491"/>
      <c r="BS92" s="491"/>
      <c r="BT92" s="522"/>
      <c r="BU92" s="521"/>
      <c r="BV92" s="491"/>
      <c r="BW92" s="491"/>
      <c r="BX92" s="522"/>
      <c r="BY92" s="521"/>
      <c r="BZ92" s="491"/>
      <c r="CA92" s="491"/>
      <c r="CB92" s="522"/>
      <c r="CC92" s="521"/>
      <c r="CD92" s="491"/>
      <c r="CE92" s="491"/>
      <c r="CF92" s="522"/>
      <c r="CG92" s="521"/>
      <c r="CH92" s="491"/>
      <c r="CI92" s="491"/>
      <c r="CJ92" s="522"/>
      <c r="CK92" s="521"/>
      <c r="CL92" s="491"/>
      <c r="CM92" s="491"/>
      <c r="CN92" s="522"/>
      <c r="CO92" s="521"/>
      <c r="CP92" s="491"/>
      <c r="CQ92" s="491"/>
      <c r="CR92" s="522"/>
      <c r="CS92" s="521"/>
      <c r="CT92" s="491"/>
      <c r="CU92" s="491"/>
      <c r="CV92" s="522"/>
      <c r="CW92" s="521"/>
      <c r="CX92" s="491"/>
      <c r="CY92" s="491"/>
      <c r="CZ92" s="522"/>
      <c r="DA92" s="521"/>
      <c r="DB92" s="491"/>
      <c r="DC92" s="491"/>
      <c r="DD92" s="522"/>
      <c r="DE92" s="521"/>
      <c r="DF92" s="491"/>
      <c r="DG92" s="491"/>
      <c r="DH92" s="522"/>
      <c r="DI92" s="521"/>
      <c r="DJ92" s="491"/>
      <c r="DK92" s="491"/>
      <c r="DL92" s="522"/>
      <c r="DM92" s="521"/>
      <c r="DN92" s="491"/>
      <c r="DO92" s="491"/>
      <c r="DP92" s="522"/>
      <c r="DQ92" s="521"/>
      <c r="DR92" s="491"/>
      <c r="DS92" s="491"/>
      <c r="DT92" s="522"/>
      <c r="DU92" s="521"/>
      <c r="DV92" s="491"/>
      <c r="DW92" s="491"/>
      <c r="DX92" s="522"/>
      <c r="DY92" s="521"/>
      <c r="DZ92" s="491"/>
      <c r="EA92" s="491"/>
      <c r="EB92" s="522"/>
      <c r="EC92" s="521"/>
      <c r="ED92" s="491"/>
      <c r="EE92" s="491"/>
      <c r="EF92" s="522"/>
      <c r="EG92" s="521"/>
      <c r="EH92" s="491"/>
      <c r="EI92" s="491"/>
      <c r="EJ92" s="522"/>
      <c r="EK92" s="521"/>
      <c r="EL92" s="491"/>
      <c r="EM92" s="491"/>
      <c r="EN92" s="522"/>
      <c r="EO92" s="521"/>
      <c r="EP92" s="491"/>
      <c r="EQ92" s="491"/>
      <c r="ER92" s="522"/>
      <c r="ES92" s="521"/>
      <c r="ET92" s="491"/>
      <c r="EU92" s="491"/>
      <c r="EV92" s="522"/>
      <c r="EW92" s="521"/>
      <c r="EX92" s="491"/>
      <c r="EY92" s="491"/>
      <c r="EZ92" s="522"/>
      <c r="FA92" s="521"/>
      <c r="FB92" s="491"/>
      <c r="FC92" s="491"/>
      <c r="FD92" s="522"/>
      <c r="FE92" s="521"/>
      <c r="FF92" s="491"/>
      <c r="FG92" s="491"/>
      <c r="FH92" s="522"/>
      <c r="FI92" s="521"/>
      <c r="FJ92" s="491"/>
      <c r="FK92" s="491"/>
      <c r="FL92" s="522"/>
      <c r="FM92" s="521"/>
      <c r="FN92" s="491"/>
      <c r="FO92" s="491"/>
      <c r="FP92" s="522"/>
      <c r="FQ92" s="521"/>
      <c r="FR92" s="491"/>
      <c r="FS92" s="491"/>
      <c r="FT92" s="522"/>
      <c r="FU92" s="521"/>
      <c r="FV92" s="491"/>
      <c r="FW92" s="491"/>
      <c r="FX92" s="522"/>
      <c r="FY92" s="521"/>
      <c r="FZ92" s="491"/>
      <c r="GA92" s="491"/>
      <c r="GB92" s="522"/>
      <c r="GC92" s="521"/>
      <c r="GD92" s="491"/>
      <c r="GE92" s="491"/>
      <c r="GF92" s="522"/>
      <c r="GG92" s="521"/>
      <c r="GH92" s="491"/>
      <c r="GI92" s="491"/>
      <c r="GJ92" s="522"/>
      <c r="GK92" s="521"/>
      <c r="GL92" s="491"/>
      <c r="GM92" s="491"/>
      <c r="GN92" s="522"/>
      <c r="GO92" s="521"/>
      <c r="GP92" s="491"/>
      <c r="GQ92" s="491"/>
      <c r="GR92" s="522"/>
      <c r="GS92" s="521"/>
      <c r="GT92" s="491"/>
      <c r="GU92" s="491"/>
      <c r="GV92" s="522"/>
      <c r="GW92" s="521"/>
      <c r="GX92" s="491"/>
      <c r="GY92" s="491"/>
      <c r="GZ92" s="522"/>
      <c r="HA92" s="521"/>
      <c r="HB92" s="491"/>
      <c r="HC92" s="491"/>
      <c r="HD92" s="522"/>
      <c r="HE92" s="521"/>
      <c r="HF92" s="491"/>
      <c r="HG92" s="491"/>
      <c r="HH92" s="522"/>
      <c r="HI92" s="521"/>
      <c r="HJ92" s="491"/>
      <c r="HK92" s="491"/>
      <c r="HL92" s="522"/>
      <c r="HM92" s="521"/>
      <c r="HN92" s="491"/>
      <c r="HO92" s="491"/>
      <c r="HP92" s="522"/>
      <c r="HQ92" s="521"/>
      <c r="HR92" s="491"/>
      <c r="HS92" s="491"/>
      <c r="HT92" s="522"/>
      <c r="HU92" s="521"/>
      <c r="HV92" s="491"/>
      <c r="HW92" s="491"/>
      <c r="HX92" s="522"/>
      <c r="HY92" s="521"/>
      <c r="HZ92" s="491"/>
      <c r="IA92" s="491"/>
      <c r="IB92" s="522"/>
      <c r="IC92" s="521"/>
    </row>
    <row r="93" spans="1:237" ht="40" customHeight="1" x14ac:dyDescent="0.3">
      <c r="A93" s="501">
        <v>4</v>
      </c>
      <c r="B93" s="504" t="s">
        <v>481</v>
      </c>
      <c r="C93" s="477">
        <v>1</v>
      </c>
      <c r="D93" s="477" t="s">
        <v>60</v>
      </c>
      <c r="E93" s="476"/>
      <c r="F93" s="476"/>
      <c r="G93" s="476"/>
      <c r="H93" s="476"/>
      <c r="I93" s="476"/>
      <c r="J93" s="476"/>
      <c r="K93" s="476"/>
      <c r="L93" s="476"/>
      <c r="M93" s="498"/>
      <c r="N93" s="502"/>
      <c r="O93" s="502"/>
      <c r="P93" s="502"/>
      <c r="Q93" s="502"/>
      <c r="R93" s="502"/>
      <c r="S93" s="502"/>
      <c r="T93" s="502"/>
      <c r="U93" s="502"/>
      <c r="V93" s="502"/>
      <c r="W93" s="502"/>
      <c r="X93" s="502"/>
      <c r="Y93" s="498"/>
      <c r="Z93" s="491"/>
      <c r="AA93" s="502"/>
      <c r="AB93" s="502"/>
      <c r="AC93" s="502"/>
      <c r="AD93" s="502"/>
      <c r="AE93" s="498"/>
      <c r="AF93" s="491"/>
      <c r="AG93" s="498"/>
      <c r="AH93" s="491"/>
      <c r="AI93" s="491"/>
      <c r="AJ93" s="522"/>
      <c r="AK93" s="521"/>
      <c r="AL93" s="491"/>
      <c r="AM93" s="491"/>
      <c r="AN93" s="522"/>
      <c r="AO93" s="521"/>
      <c r="AP93" s="491"/>
      <c r="AQ93" s="491"/>
      <c r="AR93" s="522"/>
      <c r="AS93" s="521"/>
      <c r="AT93" s="491"/>
      <c r="AU93" s="491"/>
      <c r="AV93" s="522"/>
      <c r="AW93" s="521"/>
      <c r="AX93" s="491"/>
      <c r="AY93" s="491"/>
      <c r="AZ93" s="522"/>
      <c r="BA93" s="521"/>
      <c r="BB93" s="491"/>
      <c r="BC93" s="491"/>
      <c r="BD93" s="522"/>
      <c r="BE93" s="521"/>
      <c r="BF93" s="491"/>
      <c r="BG93" s="491"/>
      <c r="BH93" s="522"/>
      <c r="BI93" s="521"/>
      <c r="BJ93" s="491"/>
      <c r="BK93" s="491"/>
      <c r="BL93" s="522"/>
      <c r="BM93" s="521"/>
      <c r="BN93" s="491"/>
      <c r="BO93" s="491"/>
      <c r="BP93" s="522"/>
      <c r="BQ93" s="521"/>
      <c r="BR93" s="491"/>
      <c r="BS93" s="491"/>
      <c r="BT93" s="522"/>
      <c r="BU93" s="521"/>
      <c r="BV93" s="491"/>
      <c r="BW93" s="491"/>
      <c r="BX93" s="522"/>
      <c r="BY93" s="521"/>
      <c r="BZ93" s="491"/>
      <c r="CA93" s="491"/>
      <c r="CB93" s="522"/>
      <c r="CC93" s="521"/>
      <c r="CD93" s="491"/>
      <c r="CE93" s="491"/>
      <c r="CF93" s="522"/>
      <c r="CG93" s="521"/>
      <c r="CH93" s="491"/>
      <c r="CI93" s="491"/>
      <c r="CJ93" s="522"/>
      <c r="CK93" s="521"/>
      <c r="CL93" s="491"/>
      <c r="CM93" s="491"/>
      <c r="CN93" s="522"/>
      <c r="CO93" s="521"/>
      <c r="CP93" s="491"/>
      <c r="CQ93" s="491"/>
      <c r="CR93" s="522"/>
      <c r="CS93" s="521"/>
      <c r="CT93" s="491"/>
      <c r="CU93" s="491"/>
      <c r="CV93" s="522"/>
      <c r="CW93" s="521"/>
      <c r="CX93" s="491"/>
      <c r="CY93" s="491"/>
      <c r="CZ93" s="522"/>
      <c r="DA93" s="521"/>
      <c r="DB93" s="491"/>
      <c r="DC93" s="491"/>
      <c r="DD93" s="522"/>
      <c r="DE93" s="521"/>
      <c r="DF93" s="491"/>
      <c r="DG93" s="491"/>
      <c r="DH93" s="522"/>
      <c r="DI93" s="521"/>
      <c r="DJ93" s="491"/>
      <c r="DK93" s="491"/>
      <c r="DL93" s="522"/>
      <c r="DM93" s="521"/>
      <c r="DN93" s="491"/>
      <c r="DO93" s="491"/>
      <c r="DP93" s="522"/>
      <c r="DQ93" s="521"/>
      <c r="DR93" s="491"/>
      <c r="DS93" s="491"/>
      <c r="DT93" s="522"/>
      <c r="DU93" s="521"/>
      <c r="DV93" s="491"/>
      <c r="DW93" s="491"/>
      <c r="DX93" s="522"/>
      <c r="DY93" s="521"/>
      <c r="DZ93" s="491"/>
      <c r="EA93" s="491"/>
      <c r="EB93" s="522"/>
      <c r="EC93" s="521"/>
      <c r="ED93" s="491"/>
      <c r="EE93" s="491"/>
      <c r="EF93" s="522"/>
      <c r="EG93" s="521"/>
      <c r="EH93" s="491"/>
      <c r="EI93" s="491"/>
      <c r="EJ93" s="522"/>
      <c r="EK93" s="521"/>
      <c r="EL93" s="491"/>
      <c r="EM93" s="491"/>
      <c r="EN93" s="522"/>
      <c r="EO93" s="521"/>
      <c r="EP93" s="491"/>
      <c r="EQ93" s="491"/>
      <c r="ER93" s="522"/>
      <c r="ES93" s="521"/>
      <c r="ET93" s="491"/>
      <c r="EU93" s="491"/>
      <c r="EV93" s="522"/>
      <c r="EW93" s="521"/>
      <c r="EX93" s="491"/>
      <c r="EY93" s="491"/>
      <c r="EZ93" s="522"/>
      <c r="FA93" s="521"/>
      <c r="FB93" s="491"/>
      <c r="FC93" s="491"/>
      <c r="FD93" s="522"/>
      <c r="FE93" s="521"/>
      <c r="FF93" s="491"/>
      <c r="FG93" s="491"/>
      <c r="FH93" s="522"/>
      <c r="FI93" s="521"/>
      <c r="FJ93" s="491"/>
      <c r="FK93" s="491"/>
      <c r="FL93" s="522"/>
      <c r="FM93" s="521"/>
      <c r="FN93" s="491"/>
      <c r="FO93" s="491"/>
      <c r="FP93" s="522"/>
      <c r="FQ93" s="521"/>
      <c r="FR93" s="491"/>
      <c r="FS93" s="491"/>
      <c r="FT93" s="522"/>
      <c r="FU93" s="521"/>
      <c r="FV93" s="491"/>
      <c r="FW93" s="491"/>
      <c r="FX93" s="522"/>
      <c r="FY93" s="521"/>
      <c r="FZ93" s="491"/>
      <c r="GA93" s="491"/>
      <c r="GB93" s="522"/>
      <c r="GC93" s="521"/>
      <c r="GD93" s="491"/>
      <c r="GE93" s="491"/>
      <c r="GF93" s="522"/>
      <c r="GG93" s="521"/>
      <c r="GH93" s="491"/>
      <c r="GI93" s="491"/>
      <c r="GJ93" s="522"/>
      <c r="GK93" s="521"/>
      <c r="GL93" s="491"/>
      <c r="GM93" s="491"/>
      <c r="GN93" s="522"/>
      <c r="GO93" s="521"/>
      <c r="GP93" s="491"/>
      <c r="GQ93" s="491"/>
      <c r="GR93" s="522"/>
      <c r="GS93" s="521"/>
      <c r="GT93" s="491"/>
      <c r="GU93" s="491"/>
      <c r="GV93" s="522"/>
      <c r="GW93" s="521"/>
      <c r="GX93" s="491"/>
      <c r="GY93" s="491"/>
      <c r="GZ93" s="522"/>
      <c r="HA93" s="521"/>
      <c r="HB93" s="491"/>
      <c r="HC93" s="491"/>
      <c r="HD93" s="522"/>
      <c r="HE93" s="521"/>
      <c r="HF93" s="491"/>
      <c r="HG93" s="491"/>
      <c r="HH93" s="522"/>
      <c r="HI93" s="521"/>
      <c r="HJ93" s="491"/>
      <c r="HK93" s="491"/>
      <c r="HL93" s="522"/>
      <c r="HM93" s="521"/>
      <c r="HN93" s="491"/>
      <c r="HO93" s="491"/>
      <c r="HP93" s="522"/>
      <c r="HQ93" s="521"/>
      <c r="HR93" s="491"/>
      <c r="HS93" s="491"/>
      <c r="HT93" s="522"/>
      <c r="HU93" s="521"/>
      <c r="HV93" s="491"/>
      <c r="HW93" s="491"/>
      <c r="HX93" s="522"/>
      <c r="HY93" s="521"/>
      <c r="HZ93" s="491"/>
      <c r="IA93" s="491"/>
      <c r="IB93" s="522"/>
      <c r="IC93" s="521"/>
    </row>
    <row r="94" spans="1:237" ht="40" customHeight="1" x14ac:dyDescent="0.3">
      <c r="A94" s="501">
        <v>5</v>
      </c>
      <c r="B94" s="504" t="s">
        <v>482</v>
      </c>
      <c r="C94" s="477">
        <v>1</v>
      </c>
      <c r="D94" s="477" t="s">
        <v>60</v>
      </c>
      <c r="E94" s="476"/>
      <c r="F94" s="476"/>
      <c r="G94" s="476"/>
      <c r="H94" s="476"/>
      <c r="I94" s="476"/>
      <c r="J94" s="476"/>
      <c r="K94" s="476"/>
      <c r="L94" s="476"/>
      <c r="M94" s="498"/>
      <c r="N94" s="502"/>
      <c r="O94" s="502"/>
      <c r="P94" s="502"/>
      <c r="Q94" s="502"/>
      <c r="R94" s="502"/>
      <c r="S94" s="502"/>
      <c r="T94" s="502"/>
      <c r="U94" s="502"/>
      <c r="V94" s="502"/>
      <c r="W94" s="502"/>
      <c r="X94" s="502"/>
      <c r="Y94" s="498"/>
      <c r="Z94" s="491"/>
      <c r="AA94" s="502"/>
      <c r="AB94" s="502"/>
      <c r="AC94" s="502"/>
      <c r="AD94" s="502"/>
      <c r="AE94" s="498"/>
      <c r="AF94" s="491"/>
      <c r="AG94" s="498"/>
      <c r="AH94" s="491"/>
      <c r="AI94" s="491"/>
      <c r="AJ94" s="522"/>
      <c r="AK94" s="521"/>
      <c r="AL94" s="491"/>
      <c r="AM94" s="491"/>
      <c r="AN94" s="522"/>
      <c r="AO94" s="521"/>
      <c r="AP94" s="491"/>
      <c r="AQ94" s="491"/>
      <c r="AR94" s="522"/>
      <c r="AS94" s="521"/>
      <c r="AT94" s="491"/>
      <c r="AU94" s="491"/>
      <c r="AV94" s="522"/>
      <c r="AW94" s="521"/>
      <c r="AX94" s="491"/>
      <c r="AY94" s="491"/>
      <c r="AZ94" s="522"/>
      <c r="BA94" s="521"/>
      <c r="BB94" s="491"/>
      <c r="BC94" s="491"/>
      <c r="BD94" s="522"/>
      <c r="BE94" s="521"/>
      <c r="BF94" s="491"/>
      <c r="BG94" s="491"/>
      <c r="BH94" s="522"/>
      <c r="BI94" s="521"/>
      <c r="BJ94" s="491"/>
      <c r="BK94" s="491"/>
      <c r="BL94" s="522"/>
      <c r="BM94" s="521"/>
      <c r="BN94" s="491"/>
      <c r="BO94" s="491"/>
      <c r="BP94" s="522"/>
      <c r="BQ94" s="521"/>
      <c r="BR94" s="491"/>
      <c r="BS94" s="491"/>
      <c r="BT94" s="522"/>
      <c r="BU94" s="521"/>
      <c r="BV94" s="491"/>
      <c r="BW94" s="491"/>
      <c r="BX94" s="522"/>
      <c r="BY94" s="521"/>
      <c r="BZ94" s="491"/>
      <c r="CA94" s="491"/>
      <c r="CB94" s="522"/>
      <c r="CC94" s="521"/>
      <c r="CD94" s="491"/>
      <c r="CE94" s="491"/>
      <c r="CF94" s="522"/>
      <c r="CG94" s="521"/>
      <c r="CH94" s="491"/>
      <c r="CI94" s="491"/>
      <c r="CJ94" s="522"/>
      <c r="CK94" s="521"/>
      <c r="CL94" s="491"/>
      <c r="CM94" s="491"/>
      <c r="CN94" s="522"/>
      <c r="CO94" s="521"/>
      <c r="CP94" s="491"/>
      <c r="CQ94" s="491"/>
      <c r="CR94" s="522"/>
      <c r="CS94" s="521"/>
      <c r="CT94" s="491"/>
      <c r="CU94" s="491"/>
      <c r="CV94" s="522"/>
      <c r="CW94" s="521"/>
      <c r="CX94" s="491"/>
      <c r="CY94" s="491"/>
      <c r="CZ94" s="522"/>
      <c r="DA94" s="521"/>
      <c r="DB94" s="491"/>
      <c r="DC94" s="491"/>
      <c r="DD94" s="522"/>
      <c r="DE94" s="521"/>
      <c r="DF94" s="491"/>
      <c r="DG94" s="491"/>
      <c r="DH94" s="522"/>
      <c r="DI94" s="521"/>
      <c r="DJ94" s="491"/>
      <c r="DK94" s="491"/>
      <c r="DL94" s="522"/>
      <c r="DM94" s="521"/>
      <c r="DN94" s="491"/>
      <c r="DO94" s="491"/>
      <c r="DP94" s="522"/>
      <c r="DQ94" s="521"/>
      <c r="DR94" s="491"/>
      <c r="DS94" s="491"/>
      <c r="DT94" s="522"/>
      <c r="DU94" s="521"/>
      <c r="DV94" s="491"/>
      <c r="DW94" s="491"/>
      <c r="DX94" s="522"/>
      <c r="DY94" s="521"/>
      <c r="DZ94" s="491"/>
      <c r="EA94" s="491"/>
      <c r="EB94" s="522"/>
      <c r="EC94" s="521"/>
      <c r="ED94" s="491"/>
      <c r="EE94" s="491"/>
      <c r="EF94" s="522"/>
      <c r="EG94" s="521"/>
      <c r="EH94" s="491"/>
      <c r="EI94" s="491"/>
      <c r="EJ94" s="522"/>
      <c r="EK94" s="521"/>
      <c r="EL94" s="491"/>
      <c r="EM94" s="491"/>
      <c r="EN94" s="522"/>
      <c r="EO94" s="521"/>
      <c r="EP94" s="491"/>
      <c r="EQ94" s="491"/>
      <c r="ER94" s="522"/>
      <c r="ES94" s="521"/>
      <c r="ET94" s="491"/>
      <c r="EU94" s="491"/>
      <c r="EV94" s="522"/>
      <c r="EW94" s="521"/>
      <c r="EX94" s="491"/>
      <c r="EY94" s="491"/>
      <c r="EZ94" s="522"/>
      <c r="FA94" s="521"/>
      <c r="FB94" s="491"/>
      <c r="FC94" s="491"/>
      <c r="FD94" s="522"/>
      <c r="FE94" s="521"/>
      <c r="FF94" s="491"/>
      <c r="FG94" s="491"/>
      <c r="FH94" s="522"/>
      <c r="FI94" s="521"/>
      <c r="FJ94" s="491"/>
      <c r="FK94" s="491"/>
      <c r="FL94" s="522"/>
      <c r="FM94" s="521"/>
      <c r="FN94" s="491"/>
      <c r="FO94" s="491"/>
      <c r="FP94" s="522"/>
      <c r="FQ94" s="521"/>
      <c r="FR94" s="491"/>
      <c r="FS94" s="491"/>
      <c r="FT94" s="522"/>
      <c r="FU94" s="521"/>
      <c r="FV94" s="491"/>
      <c r="FW94" s="491"/>
      <c r="FX94" s="522"/>
      <c r="FY94" s="521"/>
      <c r="FZ94" s="491"/>
      <c r="GA94" s="491"/>
      <c r="GB94" s="522"/>
      <c r="GC94" s="521"/>
      <c r="GD94" s="491"/>
      <c r="GE94" s="491"/>
      <c r="GF94" s="522"/>
      <c r="GG94" s="521"/>
      <c r="GH94" s="491"/>
      <c r="GI94" s="491"/>
      <c r="GJ94" s="522"/>
      <c r="GK94" s="521"/>
      <c r="GL94" s="491"/>
      <c r="GM94" s="491"/>
      <c r="GN94" s="522"/>
      <c r="GO94" s="521"/>
      <c r="GP94" s="491"/>
      <c r="GQ94" s="491"/>
      <c r="GR94" s="522"/>
      <c r="GS94" s="521"/>
      <c r="GT94" s="491"/>
      <c r="GU94" s="491"/>
      <c r="GV94" s="522"/>
      <c r="GW94" s="521"/>
      <c r="GX94" s="491"/>
      <c r="GY94" s="491"/>
      <c r="GZ94" s="522"/>
      <c r="HA94" s="521"/>
      <c r="HB94" s="491"/>
      <c r="HC94" s="491"/>
      <c r="HD94" s="522"/>
      <c r="HE94" s="521"/>
      <c r="HF94" s="491"/>
      <c r="HG94" s="491"/>
      <c r="HH94" s="522"/>
      <c r="HI94" s="521"/>
      <c r="HJ94" s="491"/>
      <c r="HK94" s="491"/>
      <c r="HL94" s="522"/>
      <c r="HM94" s="521"/>
      <c r="HN94" s="491"/>
      <c r="HO94" s="491"/>
      <c r="HP94" s="522"/>
      <c r="HQ94" s="521"/>
      <c r="HR94" s="491"/>
      <c r="HS94" s="491"/>
      <c r="HT94" s="522"/>
      <c r="HU94" s="521"/>
      <c r="HV94" s="491"/>
      <c r="HW94" s="491"/>
      <c r="HX94" s="522"/>
      <c r="HY94" s="521"/>
      <c r="HZ94" s="491"/>
      <c r="IA94" s="491"/>
      <c r="IB94" s="522"/>
      <c r="IC94" s="521"/>
    </row>
    <row r="95" spans="1:237" ht="40" customHeight="1" x14ac:dyDescent="0.3">
      <c r="A95" s="501">
        <v>6</v>
      </c>
      <c r="B95" s="504" t="s">
        <v>483</v>
      </c>
      <c r="C95" s="477">
        <v>1</v>
      </c>
      <c r="D95" s="477" t="s">
        <v>60</v>
      </c>
      <c r="E95" s="476"/>
      <c r="F95" s="476"/>
      <c r="G95" s="476"/>
      <c r="H95" s="476"/>
      <c r="I95" s="476"/>
      <c r="J95" s="476"/>
      <c r="K95" s="476"/>
      <c r="L95" s="476"/>
      <c r="M95" s="498"/>
      <c r="N95" s="502"/>
      <c r="O95" s="502"/>
      <c r="P95" s="502"/>
      <c r="Q95" s="502"/>
      <c r="R95" s="502"/>
      <c r="S95" s="502"/>
      <c r="T95" s="502"/>
      <c r="U95" s="502"/>
      <c r="V95" s="502"/>
      <c r="W95" s="502"/>
      <c r="X95" s="502"/>
      <c r="Y95" s="498"/>
      <c r="Z95" s="491"/>
      <c r="AA95" s="502"/>
      <c r="AB95" s="502"/>
      <c r="AC95" s="502"/>
      <c r="AD95" s="502"/>
      <c r="AE95" s="498"/>
      <c r="AF95" s="491"/>
      <c r="AG95" s="498"/>
      <c r="AH95" s="491"/>
      <c r="AI95" s="491"/>
      <c r="AJ95" s="522"/>
      <c r="AK95" s="521"/>
      <c r="AL95" s="491"/>
      <c r="AM95" s="491"/>
      <c r="AN95" s="522"/>
      <c r="AO95" s="521"/>
      <c r="AP95" s="491"/>
      <c r="AQ95" s="491"/>
      <c r="AR95" s="522"/>
      <c r="AS95" s="521"/>
      <c r="AT95" s="491"/>
      <c r="AU95" s="491"/>
      <c r="AV95" s="522"/>
      <c r="AW95" s="521"/>
      <c r="AX95" s="491"/>
      <c r="AY95" s="491"/>
      <c r="AZ95" s="522"/>
      <c r="BA95" s="521"/>
      <c r="BB95" s="491"/>
      <c r="BC95" s="491"/>
      <c r="BD95" s="522"/>
      <c r="BE95" s="521"/>
      <c r="BF95" s="491"/>
      <c r="BG95" s="491"/>
      <c r="BH95" s="522"/>
      <c r="BI95" s="521"/>
      <c r="BJ95" s="491"/>
      <c r="BK95" s="491"/>
      <c r="BL95" s="522"/>
      <c r="BM95" s="521"/>
      <c r="BN95" s="491"/>
      <c r="BO95" s="491"/>
      <c r="BP95" s="522"/>
      <c r="BQ95" s="521"/>
      <c r="BR95" s="491"/>
      <c r="BS95" s="491"/>
      <c r="BT95" s="522"/>
      <c r="BU95" s="521"/>
      <c r="BV95" s="491"/>
      <c r="BW95" s="491"/>
      <c r="BX95" s="522"/>
      <c r="BY95" s="521"/>
      <c r="BZ95" s="491"/>
      <c r="CA95" s="491"/>
      <c r="CB95" s="522"/>
      <c r="CC95" s="521"/>
      <c r="CD95" s="491"/>
      <c r="CE95" s="491"/>
      <c r="CF95" s="522"/>
      <c r="CG95" s="521"/>
      <c r="CH95" s="491"/>
      <c r="CI95" s="491"/>
      <c r="CJ95" s="522"/>
      <c r="CK95" s="521"/>
      <c r="CL95" s="491"/>
      <c r="CM95" s="491"/>
      <c r="CN95" s="522"/>
      <c r="CO95" s="521"/>
      <c r="CP95" s="491"/>
      <c r="CQ95" s="491"/>
      <c r="CR95" s="522"/>
      <c r="CS95" s="521"/>
      <c r="CT95" s="491"/>
      <c r="CU95" s="491"/>
      <c r="CV95" s="522"/>
      <c r="CW95" s="521"/>
      <c r="CX95" s="491"/>
      <c r="CY95" s="491"/>
      <c r="CZ95" s="522"/>
      <c r="DA95" s="521"/>
      <c r="DB95" s="491"/>
      <c r="DC95" s="491"/>
      <c r="DD95" s="522"/>
      <c r="DE95" s="521"/>
      <c r="DF95" s="491"/>
      <c r="DG95" s="491"/>
      <c r="DH95" s="522"/>
      <c r="DI95" s="521"/>
      <c r="DJ95" s="491"/>
      <c r="DK95" s="491"/>
      <c r="DL95" s="522"/>
      <c r="DM95" s="521"/>
      <c r="DN95" s="491"/>
      <c r="DO95" s="491"/>
      <c r="DP95" s="522"/>
      <c r="DQ95" s="521"/>
      <c r="DR95" s="491"/>
      <c r="DS95" s="491"/>
      <c r="DT95" s="522"/>
      <c r="DU95" s="521"/>
      <c r="DV95" s="491"/>
      <c r="DW95" s="491"/>
      <c r="DX95" s="522"/>
      <c r="DY95" s="521"/>
      <c r="DZ95" s="491"/>
      <c r="EA95" s="491"/>
      <c r="EB95" s="522"/>
      <c r="EC95" s="521"/>
      <c r="ED95" s="491"/>
      <c r="EE95" s="491"/>
      <c r="EF95" s="522"/>
      <c r="EG95" s="521"/>
      <c r="EH95" s="491"/>
      <c r="EI95" s="491"/>
      <c r="EJ95" s="522"/>
      <c r="EK95" s="521"/>
      <c r="EL95" s="491"/>
      <c r="EM95" s="491"/>
      <c r="EN95" s="522"/>
      <c r="EO95" s="521"/>
      <c r="EP95" s="491"/>
      <c r="EQ95" s="491"/>
      <c r="ER95" s="522"/>
      <c r="ES95" s="521"/>
      <c r="ET95" s="491"/>
      <c r="EU95" s="491"/>
      <c r="EV95" s="522"/>
      <c r="EW95" s="521"/>
      <c r="EX95" s="491"/>
      <c r="EY95" s="491"/>
      <c r="EZ95" s="522"/>
      <c r="FA95" s="521"/>
      <c r="FB95" s="491"/>
      <c r="FC95" s="491"/>
      <c r="FD95" s="522"/>
      <c r="FE95" s="521"/>
      <c r="FF95" s="491"/>
      <c r="FG95" s="491"/>
      <c r="FH95" s="522"/>
      <c r="FI95" s="521"/>
      <c r="FJ95" s="491"/>
      <c r="FK95" s="491"/>
      <c r="FL95" s="522"/>
      <c r="FM95" s="521"/>
      <c r="FN95" s="491"/>
      <c r="FO95" s="491"/>
      <c r="FP95" s="522"/>
      <c r="FQ95" s="521"/>
      <c r="FR95" s="491"/>
      <c r="FS95" s="491"/>
      <c r="FT95" s="522"/>
      <c r="FU95" s="521"/>
      <c r="FV95" s="491"/>
      <c r="FW95" s="491"/>
      <c r="FX95" s="522"/>
      <c r="FY95" s="521"/>
      <c r="FZ95" s="491"/>
      <c r="GA95" s="491"/>
      <c r="GB95" s="522"/>
      <c r="GC95" s="521"/>
      <c r="GD95" s="491"/>
      <c r="GE95" s="491"/>
      <c r="GF95" s="522"/>
      <c r="GG95" s="521"/>
      <c r="GH95" s="491"/>
      <c r="GI95" s="491"/>
      <c r="GJ95" s="522"/>
      <c r="GK95" s="521"/>
      <c r="GL95" s="491"/>
      <c r="GM95" s="491"/>
      <c r="GN95" s="522"/>
      <c r="GO95" s="521"/>
      <c r="GP95" s="491"/>
      <c r="GQ95" s="491"/>
      <c r="GR95" s="522"/>
      <c r="GS95" s="521"/>
      <c r="GT95" s="491"/>
      <c r="GU95" s="491"/>
      <c r="GV95" s="522"/>
      <c r="GW95" s="521"/>
      <c r="GX95" s="491"/>
      <c r="GY95" s="491"/>
      <c r="GZ95" s="522"/>
      <c r="HA95" s="521"/>
      <c r="HB95" s="491"/>
      <c r="HC95" s="491"/>
      <c r="HD95" s="522"/>
      <c r="HE95" s="521"/>
      <c r="HF95" s="491"/>
      <c r="HG95" s="491"/>
      <c r="HH95" s="522"/>
      <c r="HI95" s="521"/>
      <c r="HJ95" s="491"/>
      <c r="HK95" s="491"/>
      <c r="HL95" s="522"/>
      <c r="HM95" s="521"/>
      <c r="HN95" s="491"/>
      <c r="HO95" s="491"/>
      <c r="HP95" s="522"/>
      <c r="HQ95" s="521"/>
      <c r="HR95" s="491"/>
      <c r="HS95" s="491"/>
      <c r="HT95" s="522"/>
      <c r="HU95" s="521"/>
      <c r="HV95" s="491"/>
      <c r="HW95" s="491"/>
      <c r="HX95" s="522"/>
      <c r="HY95" s="521"/>
      <c r="HZ95" s="491"/>
      <c r="IA95" s="491"/>
      <c r="IB95" s="522"/>
      <c r="IC95" s="521"/>
    </row>
    <row r="96" spans="1:237" ht="40" customHeight="1" x14ac:dyDescent="0.3">
      <c r="A96" s="501">
        <v>7</v>
      </c>
      <c r="B96" s="504" t="s">
        <v>484</v>
      </c>
      <c r="C96" s="477">
        <v>1</v>
      </c>
      <c r="D96" s="477" t="s">
        <v>60</v>
      </c>
      <c r="E96" s="476"/>
      <c r="F96" s="476"/>
      <c r="G96" s="476"/>
      <c r="H96" s="476"/>
      <c r="I96" s="476"/>
      <c r="J96" s="476"/>
      <c r="K96" s="476"/>
      <c r="L96" s="476"/>
      <c r="M96" s="498"/>
      <c r="N96" s="502"/>
      <c r="O96" s="502"/>
      <c r="P96" s="502"/>
      <c r="Q96" s="502"/>
      <c r="R96" s="502"/>
      <c r="S96" s="502"/>
      <c r="T96" s="502"/>
      <c r="U96" s="502"/>
      <c r="V96" s="502"/>
      <c r="W96" s="502"/>
      <c r="X96" s="502"/>
      <c r="Y96" s="498"/>
      <c r="Z96" s="491"/>
      <c r="AA96" s="502"/>
      <c r="AB96" s="502"/>
      <c r="AC96" s="502"/>
      <c r="AD96" s="502"/>
      <c r="AE96" s="498"/>
      <c r="AF96" s="491"/>
      <c r="AG96" s="498"/>
      <c r="AH96" s="491"/>
      <c r="AI96" s="491"/>
      <c r="AJ96" s="522"/>
      <c r="AK96" s="521"/>
      <c r="AL96" s="491"/>
      <c r="AM96" s="491"/>
      <c r="AN96" s="522"/>
      <c r="AO96" s="521"/>
      <c r="AP96" s="491"/>
      <c r="AQ96" s="491"/>
      <c r="AR96" s="522"/>
      <c r="AS96" s="521"/>
      <c r="AT96" s="491"/>
      <c r="AU96" s="491"/>
      <c r="AV96" s="522"/>
      <c r="AW96" s="521"/>
      <c r="AX96" s="491"/>
      <c r="AY96" s="491"/>
      <c r="AZ96" s="522"/>
      <c r="BA96" s="521"/>
      <c r="BB96" s="491"/>
      <c r="BC96" s="491"/>
      <c r="BD96" s="522"/>
      <c r="BE96" s="521"/>
      <c r="BF96" s="491"/>
      <c r="BG96" s="491"/>
      <c r="BH96" s="522"/>
      <c r="BI96" s="521"/>
      <c r="BJ96" s="491"/>
      <c r="BK96" s="491"/>
      <c r="BL96" s="522"/>
      <c r="BM96" s="521"/>
      <c r="BN96" s="491"/>
      <c r="BO96" s="491"/>
      <c r="BP96" s="522"/>
      <c r="BQ96" s="521"/>
      <c r="BR96" s="491"/>
      <c r="BS96" s="491"/>
      <c r="BT96" s="522"/>
      <c r="BU96" s="521"/>
      <c r="BV96" s="491"/>
      <c r="BW96" s="491"/>
      <c r="BX96" s="522"/>
      <c r="BY96" s="521"/>
      <c r="BZ96" s="491"/>
      <c r="CA96" s="491"/>
      <c r="CB96" s="522"/>
      <c r="CC96" s="521"/>
      <c r="CD96" s="491"/>
      <c r="CE96" s="491"/>
      <c r="CF96" s="522"/>
      <c r="CG96" s="521"/>
      <c r="CH96" s="491"/>
      <c r="CI96" s="491"/>
      <c r="CJ96" s="522"/>
      <c r="CK96" s="521"/>
      <c r="CL96" s="491"/>
      <c r="CM96" s="491"/>
      <c r="CN96" s="522"/>
      <c r="CO96" s="521"/>
      <c r="CP96" s="491"/>
      <c r="CQ96" s="491"/>
      <c r="CR96" s="522"/>
      <c r="CS96" s="521"/>
      <c r="CT96" s="491"/>
      <c r="CU96" s="491"/>
      <c r="CV96" s="522"/>
      <c r="CW96" s="521"/>
      <c r="CX96" s="491"/>
      <c r="CY96" s="491"/>
      <c r="CZ96" s="522"/>
      <c r="DA96" s="521"/>
      <c r="DB96" s="491"/>
      <c r="DC96" s="491"/>
      <c r="DD96" s="522"/>
      <c r="DE96" s="521"/>
      <c r="DF96" s="491"/>
      <c r="DG96" s="491"/>
      <c r="DH96" s="522"/>
      <c r="DI96" s="521"/>
      <c r="DJ96" s="491"/>
      <c r="DK96" s="491"/>
      <c r="DL96" s="522"/>
      <c r="DM96" s="521"/>
      <c r="DN96" s="491"/>
      <c r="DO96" s="491"/>
      <c r="DP96" s="522"/>
      <c r="DQ96" s="521"/>
      <c r="DR96" s="491"/>
      <c r="DS96" s="491"/>
      <c r="DT96" s="522"/>
      <c r="DU96" s="521"/>
      <c r="DV96" s="491"/>
      <c r="DW96" s="491"/>
      <c r="DX96" s="522"/>
      <c r="DY96" s="521"/>
      <c r="DZ96" s="491"/>
      <c r="EA96" s="491"/>
      <c r="EB96" s="522"/>
      <c r="EC96" s="521"/>
      <c r="ED96" s="491"/>
      <c r="EE96" s="491"/>
      <c r="EF96" s="522"/>
      <c r="EG96" s="521"/>
      <c r="EH96" s="491"/>
      <c r="EI96" s="491"/>
      <c r="EJ96" s="522"/>
      <c r="EK96" s="521"/>
      <c r="EL96" s="491"/>
      <c r="EM96" s="491"/>
      <c r="EN96" s="522"/>
      <c r="EO96" s="521"/>
      <c r="EP96" s="491"/>
      <c r="EQ96" s="491"/>
      <c r="ER96" s="522"/>
      <c r="ES96" s="521"/>
      <c r="ET96" s="491"/>
      <c r="EU96" s="491"/>
      <c r="EV96" s="522"/>
      <c r="EW96" s="521"/>
      <c r="EX96" s="491"/>
      <c r="EY96" s="491"/>
      <c r="EZ96" s="522"/>
      <c r="FA96" s="521"/>
      <c r="FB96" s="491"/>
      <c r="FC96" s="491"/>
      <c r="FD96" s="522"/>
      <c r="FE96" s="521"/>
      <c r="FF96" s="491"/>
      <c r="FG96" s="491"/>
      <c r="FH96" s="522"/>
      <c r="FI96" s="521"/>
      <c r="FJ96" s="491"/>
      <c r="FK96" s="491"/>
      <c r="FL96" s="522"/>
      <c r="FM96" s="521"/>
      <c r="FN96" s="491"/>
      <c r="FO96" s="491"/>
      <c r="FP96" s="522"/>
      <c r="FQ96" s="521"/>
      <c r="FR96" s="491"/>
      <c r="FS96" s="491"/>
      <c r="FT96" s="522"/>
      <c r="FU96" s="521"/>
      <c r="FV96" s="491"/>
      <c r="FW96" s="491"/>
      <c r="FX96" s="522"/>
      <c r="FY96" s="521"/>
      <c r="FZ96" s="491"/>
      <c r="GA96" s="491"/>
      <c r="GB96" s="522"/>
      <c r="GC96" s="521"/>
      <c r="GD96" s="491"/>
      <c r="GE96" s="491"/>
      <c r="GF96" s="522"/>
      <c r="GG96" s="521"/>
      <c r="GH96" s="491"/>
      <c r="GI96" s="491"/>
      <c r="GJ96" s="522"/>
      <c r="GK96" s="521"/>
      <c r="GL96" s="491"/>
      <c r="GM96" s="491"/>
      <c r="GN96" s="522"/>
      <c r="GO96" s="521"/>
      <c r="GP96" s="491"/>
      <c r="GQ96" s="491"/>
      <c r="GR96" s="522"/>
      <c r="GS96" s="521"/>
      <c r="GT96" s="491"/>
      <c r="GU96" s="491"/>
      <c r="GV96" s="522"/>
      <c r="GW96" s="521"/>
      <c r="GX96" s="491"/>
      <c r="GY96" s="491"/>
      <c r="GZ96" s="522"/>
      <c r="HA96" s="521"/>
      <c r="HB96" s="491"/>
      <c r="HC96" s="491"/>
      <c r="HD96" s="522"/>
      <c r="HE96" s="521"/>
      <c r="HF96" s="491"/>
      <c r="HG96" s="491"/>
      <c r="HH96" s="522"/>
      <c r="HI96" s="521"/>
      <c r="HJ96" s="491"/>
      <c r="HK96" s="491"/>
      <c r="HL96" s="522"/>
      <c r="HM96" s="521"/>
      <c r="HN96" s="491"/>
      <c r="HO96" s="491"/>
      <c r="HP96" s="522"/>
      <c r="HQ96" s="521"/>
      <c r="HR96" s="491"/>
      <c r="HS96" s="491"/>
      <c r="HT96" s="522"/>
      <c r="HU96" s="521"/>
      <c r="HV96" s="491"/>
      <c r="HW96" s="491"/>
      <c r="HX96" s="522"/>
      <c r="HY96" s="521"/>
      <c r="HZ96" s="491"/>
      <c r="IA96" s="491"/>
      <c r="IB96" s="522"/>
      <c r="IC96" s="521"/>
    </row>
    <row r="97" spans="1:237" ht="40" customHeight="1" x14ac:dyDescent="0.3">
      <c r="A97" s="501">
        <v>8</v>
      </c>
      <c r="B97" s="504" t="s">
        <v>485</v>
      </c>
      <c r="C97" s="477">
        <v>1</v>
      </c>
      <c r="D97" s="477" t="s">
        <v>60</v>
      </c>
      <c r="E97" s="476"/>
      <c r="F97" s="476"/>
      <c r="G97" s="476"/>
      <c r="H97" s="476"/>
      <c r="I97" s="476"/>
      <c r="J97" s="479"/>
      <c r="K97" s="479"/>
      <c r="L97" s="479"/>
      <c r="M97" s="498"/>
      <c r="N97" s="502"/>
      <c r="O97" s="502"/>
      <c r="P97" s="502"/>
      <c r="Q97" s="502"/>
      <c r="R97" s="502"/>
      <c r="S97" s="502"/>
      <c r="T97" s="502"/>
      <c r="U97" s="502"/>
      <c r="V97" s="502"/>
      <c r="W97" s="502"/>
      <c r="X97" s="502"/>
      <c r="Y97" s="498"/>
      <c r="Z97" s="491"/>
      <c r="AA97" s="502"/>
      <c r="AB97" s="502"/>
      <c r="AC97" s="502"/>
      <c r="AD97" s="502"/>
      <c r="AE97" s="498"/>
      <c r="AF97" s="491"/>
      <c r="AG97" s="498"/>
      <c r="AH97" s="491"/>
      <c r="AI97" s="491"/>
      <c r="AJ97" s="522"/>
      <c r="AK97" s="521"/>
      <c r="AL97" s="491"/>
      <c r="AM97" s="491"/>
      <c r="AN97" s="522"/>
      <c r="AO97" s="521"/>
      <c r="AP97" s="491"/>
      <c r="AQ97" s="491"/>
      <c r="AR97" s="522"/>
      <c r="AS97" s="521"/>
      <c r="AT97" s="491"/>
      <c r="AU97" s="491"/>
      <c r="AV97" s="522"/>
      <c r="AW97" s="521"/>
      <c r="AX97" s="491"/>
      <c r="AY97" s="491"/>
      <c r="AZ97" s="522"/>
      <c r="BA97" s="521"/>
      <c r="BB97" s="491"/>
      <c r="BC97" s="491"/>
      <c r="BD97" s="522"/>
      <c r="BE97" s="521"/>
      <c r="BF97" s="491"/>
      <c r="BG97" s="491"/>
      <c r="BH97" s="522"/>
      <c r="BI97" s="521"/>
      <c r="BJ97" s="491"/>
      <c r="BK97" s="491"/>
      <c r="BL97" s="522"/>
      <c r="BM97" s="521"/>
      <c r="BN97" s="491"/>
      <c r="BO97" s="491"/>
      <c r="BP97" s="522"/>
      <c r="BQ97" s="521"/>
      <c r="BR97" s="491"/>
      <c r="BS97" s="491"/>
      <c r="BT97" s="522"/>
      <c r="BU97" s="521"/>
      <c r="BV97" s="491"/>
      <c r="BW97" s="491"/>
      <c r="BX97" s="522"/>
      <c r="BY97" s="521"/>
      <c r="BZ97" s="491"/>
      <c r="CA97" s="491"/>
      <c r="CB97" s="522"/>
      <c r="CC97" s="521"/>
      <c r="CD97" s="491"/>
      <c r="CE97" s="491"/>
      <c r="CF97" s="522"/>
      <c r="CG97" s="521"/>
      <c r="CH97" s="491"/>
      <c r="CI97" s="491"/>
      <c r="CJ97" s="522"/>
      <c r="CK97" s="521"/>
      <c r="CL97" s="491"/>
      <c r="CM97" s="491"/>
      <c r="CN97" s="522"/>
      <c r="CO97" s="521"/>
      <c r="CP97" s="491"/>
      <c r="CQ97" s="491"/>
      <c r="CR97" s="522"/>
      <c r="CS97" s="521"/>
      <c r="CT97" s="491"/>
      <c r="CU97" s="491"/>
      <c r="CV97" s="522"/>
      <c r="CW97" s="521"/>
      <c r="CX97" s="491"/>
      <c r="CY97" s="491"/>
      <c r="CZ97" s="522"/>
      <c r="DA97" s="521"/>
      <c r="DB97" s="491"/>
      <c r="DC97" s="491"/>
      <c r="DD97" s="522"/>
      <c r="DE97" s="521"/>
      <c r="DF97" s="491"/>
      <c r="DG97" s="491"/>
      <c r="DH97" s="522"/>
      <c r="DI97" s="521"/>
      <c r="DJ97" s="491"/>
      <c r="DK97" s="491"/>
      <c r="DL97" s="522"/>
      <c r="DM97" s="521"/>
      <c r="DN97" s="491"/>
      <c r="DO97" s="491"/>
      <c r="DP97" s="522"/>
      <c r="DQ97" s="521"/>
      <c r="DR97" s="491"/>
      <c r="DS97" s="491"/>
      <c r="DT97" s="522"/>
      <c r="DU97" s="521"/>
      <c r="DV97" s="491"/>
      <c r="DW97" s="491"/>
      <c r="DX97" s="522"/>
      <c r="DY97" s="521"/>
      <c r="DZ97" s="491"/>
      <c r="EA97" s="491"/>
      <c r="EB97" s="522"/>
      <c r="EC97" s="521"/>
      <c r="ED97" s="491"/>
      <c r="EE97" s="491"/>
      <c r="EF97" s="522"/>
      <c r="EG97" s="521"/>
      <c r="EH97" s="491"/>
      <c r="EI97" s="491"/>
      <c r="EJ97" s="522"/>
      <c r="EK97" s="521"/>
      <c r="EL97" s="491"/>
      <c r="EM97" s="491"/>
      <c r="EN97" s="522"/>
      <c r="EO97" s="521"/>
      <c r="EP97" s="491"/>
      <c r="EQ97" s="491"/>
      <c r="ER97" s="522"/>
      <c r="ES97" s="521"/>
      <c r="ET97" s="491"/>
      <c r="EU97" s="491"/>
      <c r="EV97" s="522"/>
      <c r="EW97" s="521"/>
      <c r="EX97" s="491"/>
      <c r="EY97" s="491"/>
      <c r="EZ97" s="522"/>
      <c r="FA97" s="521"/>
      <c r="FB97" s="491"/>
      <c r="FC97" s="491"/>
      <c r="FD97" s="522"/>
      <c r="FE97" s="521"/>
      <c r="FF97" s="491"/>
      <c r="FG97" s="491"/>
      <c r="FH97" s="522"/>
      <c r="FI97" s="521"/>
      <c r="FJ97" s="491"/>
      <c r="FK97" s="491"/>
      <c r="FL97" s="522"/>
      <c r="FM97" s="521"/>
      <c r="FN97" s="491"/>
      <c r="FO97" s="491"/>
      <c r="FP97" s="522"/>
      <c r="FQ97" s="521"/>
      <c r="FR97" s="491"/>
      <c r="FS97" s="491"/>
      <c r="FT97" s="522"/>
      <c r="FU97" s="521"/>
      <c r="FV97" s="491"/>
      <c r="FW97" s="491"/>
      <c r="FX97" s="522"/>
      <c r="FY97" s="521"/>
      <c r="FZ97" s="491"/>
      <c r="GA97" s="491"/>
      <c r="GB97" s="522"/>
      <c r="GC97" s="521"/>
      <c r="GD97" s="491"/>
      <c r="GE97" s="491"/>
      <c r="GF97" s="522"/>
      <c r="GG97" s="521"/>
      <c r="GH97" s="491"/>
      <c r="GI97" s="491"/>
      <c r="GJ97" s="522"/>
      <c r="GK97" s="521"/>
      <c r="GL97" s="491"/>
      <c r="GM97" s="491"/>
      <c r="GN97" s="522"/>
      <c r="GO97" s="521"/>
      <c r="GP97" s="491"/>
      <c r="GQ97" s="491"/>
      <c r="GR97" s="522"/>
      <c r="GS97" s="521"/>
      <c r="GT97" s="491"/>
      <c r="GU97" s="491"/>
      <c r="GV97" s="522"/>
      <c r="GW97" s="521"/>
      <c r="GX97" s="491"/>
      <c r="GY97" s="491"/>
      <c r="GZ97" s="522"/>
      <c r="HA97" s="521"/>
      <c r="HB97" s="491"/>
      <c r="HC97" s="491"/>
      <c r="HD97" s="522"/>
      <c r="HE97" s="521"/>
      <c r="HF97" s="491"/>
      <c r="HG97" s="491"/>
      <c r="HH97" s="522"/>
      <c r="HI97" s="521"/>
      <c r="HJ97" s="491"/>
      <c r="HK97" s="491"/>
      <c r="HL97" s="522"/>
      <c r="HM97" s="521"/>
      <c r="HN97" s="491"/>
      <c r="HO97" s="491"/>
      <c r="HP97" s="522"/>
      <c r="HQ97" s="521"/>
      <c r="HR97" s="491"/>
      <c r="HS97" s="491"/>
      <c r="HT97" s="522"/>
      <c r="HU97" s="521"/>
      <c r="HV97" s="491"/>
      <c r="HW97" s="491"/>
      <c r="HX97" s="522"/>
      <c r="HY97" s="521"/>
      <c r="HZ97" s="491"/>
      <c r="IA97" s="491"/>
      <c r="IB97" s="522"/>
      <c r="IC97" s="521"/>
    </row>
    <row r="98" spans="1:237" ht="98.25" customHeight="1" x14ac:dyDescent="0.3">
      <c r="A98" s="501"/>
      <c r="B98" s="504"/>
      <c r="C98" s="477"/>
      <c r="D98" s="477"/>
      <c r="E98" s="476"/>
      <c r="F98" s="476"/>
      <c r="G98" s="476"/>
      <c r="H98" s="476"/>
      <c r="I98" s="476"/>
      <c r="J98" s="856"/>
      <c r="K98" s="856"/>
      <c r="L98" s="856"/>
      <c r="M98" s="498"/>
      <c r="N98" s="502"/>
      <c r="O98" s="502"/>
      <c r="P98" s="502"/>
      <c r="Q98" s="502"/>
      <c r="R98" s="502"/>
      <c r="S98" s="502"/>
      <c r="T98" s="502"/>
      <c r="U98" s="502"/>
      <c r="V98" s="502"/>
      <c r="W98" s="502"/>
      <c r="X98" s="502"/>
      <c r="Y98" s="498"/>
      <c r="Z98" s="491"/>
      <c r="AA98" s="502"/>
      <c r="AB98" s="502"/>
      <c r="AC98" s="502"/>
      <c r="AD98" s="502"/>
      <c r="AE98" s="498"/>
      <c r="AF98" s="491"/>
      <c r="AG98" s="498"/>
      <c r="AH98" s="491"/>
      <c r="AI98" s="491"/>
      <c r="AJ98" s="522"/>
      <c r="AK98" s="521"/>
      <c r="AL98" s="491"/>
      <c r="AM98" s="491"/>
      <c r="AN98" s="522"/>
      <c r="AO98" s="521"/>
      <c r="AP98" s="491"/>
      <c r="AQ98" s="491"/>
      <c r="AR98" s="522"/>
      <c r="AS98" s="521"/>
      <c r="AT98" s="491"/>
      <c r="AU98" s="491"/>
      <c r="AV98" s="522"/>
      <c r="AW98" s="521"/>
      <c r="AX98" s="491"/>
      <c r="AY98" s="491"/>
      <c r="AZ98" s="522"/>
      <c r="BA98" s="521"/>
      <c r="BB98" s="491"/>
      <c r="BC98" s="491"/>
      <c r="BD98" s="522"/>
      <c r="BE98" s="521"/>
      <c r="BF98" s="491"/>
      <c r="BG98" s="491"/>
      <c r="BH98" s="522"/>
      <c r="BI98" s="521"/>
      <c r="BJ98" s="491"/>
      <c r="BK98" s="491"/>
      <c r="BL98" s="522"/>
      <c r="BM98" s="521"/>
      <c r="BN98" s="491"/>
      <c r="BO98" s="491"/>
      <c r="BP98" s="522"/>
      <c r="BQ98" s="521"/>
      <c r="BR98" s="491"/>
      <c r="BS98" s="491"/>
      <c r="BT98" s="522"/>
      <c r="BU98" s="521"/>
      <c r="BV98" s="491"/>
      <c r="BW98" s="491"/>
      <c r="BX98" s="522"/>
      <c r="BY98" s="521"/>
      <c r="BZ98" s="491"/>
      <c r="CA98" s="491"/>
      <c r="CB98" s="522"/>
      <c r="CC98" s="521"/>
      <c r="CD98" s="491"/>
      <c r="CE98" s="491"/>
      <c r="CF98" s="522"/>
      <c r="CG98" s="521"/>
      <c r="CH98" s="491"/>
      <c r="CI98" s="491"/>
      <c r="CJ98" s="522"/>
      <c r="CK98" s="521"/>
      <c r="CL98" s="491"/>
      <c r="CM98" s="491"/>
      <c r="CN98" s="522"/>
      <c r="CO98" s="521"/>
      <c r="CP98" s="491"/>
      <c r="CQ98" s="491"/>
      <c r="CR98" s="522"/>
      <c r="CS98" s="521"/>
      <c r="CT98" s="491"/>
      <c r="CU98" s="491"/>
      <c r="CV98" s="522"/>
      <c r="CW98" s="521"/>
      <c r="CX98" s="491"/>
      <c r="CY98" s="491"/>
      <c r="CZ98" s="522"/>
      <c r="DA98" s="521"/>
      <c r="DB98" s="491"/>
      <c r="DC98" s="491"/>
      <c r="DD98" s="522"/>
      <c r="DE98" s="521"/>
      <c r="DF98" s="491"/>
      <c r="DG98" s="491"/>
      <c r="DH98" s="522"/>
      <c r="DI98" s="521"/>
      <c r="DJ98" s="491"/>
      <c r="DK98" s="491"/>
      <c r="DL98" s="522"/>
      <c r="DM98" s="521"/>
      <c r="DN98" s="491"/>
      <c r="DO98" s="491"/>
      <c r="DP98" s="522"/>
      <c r="DQ98" s="521"/>
      <c r="DR98" s="491"/>
      <c r="DS98" s="491"/>
      <c r="DT98" s="522"/>
      <c r="DU98" s="521"/>
      <c r="DV98" s="491"/>
      <c r="DW98" s="491"/>
      <c r="DX98" s="522"/>
      <c r="DY98" s="521"/>
      <c r="DZ98" s="491"/>
      <c r="EA98" s="491"/>
      <c r="EB98" s="522"/>
      <c r="EC98" s="521"/>
      <c r="ED98" s="491"/>
      <c r="EE98" s="491"/>
      <c r="EF98" s="522"/>
      <c r="EG98" s="521"/>
      <c r="EH98" s="491"/>
      <c r="EI98" s="491"/>
      <c r="EJ98" s="522"/>
      <c r="EK98" s="521"/>
      <c r="EL98" s="491"/>
      <c r="EM98" s="491"/>
      <c r="EN98" s="522"/>
      <c r="EO98" s="521"/>
      <c r="EP98" s="491"/>
      <c r="EQ98" s="491"/>
      <c r="ER98" s="522"/>
      <c r="ES98" s="521"/>
      <c r="ET98" s="491"/>
      <c r="EU98" s="491"/>
      <c r="EV98" s="522"/>
      <c r="EW98" s="521"/>
      <c r="EX98" s="491"/>
      <c r="EY98" s="491"/>
      <c r="EZ98" s="522"/>
      <c r="FA98" s="521"/>
      <c r="FB98" s="491"/>
      <c r="FC98" s="491"/>
      <c r="FD98" s="522"/>
      <c r="FE98" s="521"/>
      <c r="FF98" s="491"/>
      <c r="FG98" s="491"/>
      <c r="FH98" s="522"/>
      <c r="FI98" s="521"/>
      <c r="FJ98" s="491"/>
      <c r="FK98" s="491"/>
      <c r="FL98" s="522"/>
      <c r="FM98" s="521"/>
      <c r="FN98" s="491"/>
      <c r="FO98" s="491"/>
      <c r="FP98" s="522"/>
      <c r="FQ98" s="521"/>
      <c r="FR98" s="491"/>
      <c r="FS98" s="491"/>
      <c r="FT98" s="522"/>
      <c r="FU98" s="521"/>
      <c r="FV98" s="491"/>
      <c r="FW98" s="491"/>
      <c r="FX98" s="522"/>
      <c r="FY98" s="521"/>
      <c r="FZ98" s="491"/>
      <c r="GA98" s="491"/>
      <c r="GB98" s="522"/>
      <c r="GC98" s="521"/>
      <c r="GD98" s="491"/>
      <c r="GE98" s="491"/>
      <c r="GF98" s="522"/>
      <c r="GG98" s="521"/>
      <c r="GH98" s="491"/>
      <c r="GI98" s="491"/>
      <c r="GJ98" s="522"/>
      <c r="GK98" s="521"/>
      <c r="GL98" s="491"/>
      <c r="GM98" s="491"/>
      <c r="GN98" s="522"/>
      <c r="GO98" s="521"/>
      <c r="GP98" s="491"/>
      <c r="GQ98" s="491"/>
      <c r="GR98" s="522"/>
      <c r="GS98" s="521"/>
      <c r="GT98" s="491"/>
      <c r="GU98" s="491"/>
      <c r="GV98" s="522"/>
      <c r="GW98" s="521"/>
      <c r="GX98" s="491"/>
      <c r="GY98" s="491"/>
      <c r="GZ98" s="522"/>
      <c r="HA98" s="521"/>
      <c r="HB98" s="491"/>
      <c r="HC98" s="491"/>
      <c r="HD98" s="522"/>
      <c r="HE98" s="521"/>
      <c r="HF98" s="491"/>
      <c r="HG98" s="491"/>
      <c r="HH98" s="522"/>
      <c r="HI98" s="521"/>
      <c r="HJ98" s="491"/>
      <c r="HK98" s="491"/>
      <c r="HL98" s="522"/>
      <c r="HM98" s="521"/>
      <c r="HN98" s="491"/>
      <c r="HO98" s="491"/>
      <c r="HP98" s="522"/>
      <c r="HQ98" s="521"/>
      <c r="HR98" s="491"/>
      <c r="HS98" s="491"/>
      <c r="HT98" s="522"/>
      <c r="HU98" s="521"/>
      <c r="HV98" s="491"/>
      <c r="HW98" s="491"/>
      <c r="HX98" s="522"/>
      <c r="HY98" s="521"/>
      <c r="HZ98" s="491"/>
      <c r="IA98" s="491"/>
      <c r="IB98" s="522"/>
      <c r="IC98" s="521"/>
    </row>
    <row r="99" spans="1:237" ht="40" customHeight="1" x14ac:dyDescent="0.3">
      <c r="A99" s="477"/>
      <c r="B99" s="478" t="s">
        <v>615</v>
      </c>
      <c r="C99" s="477"/>
      <c r="D99" s="477"/>
      <c r="E99" s="479"/>
      <c r="F99" s="479"/>
      <c r="G99" s="476"/>
      <c r="H99" s="479"/>
      <c r="I99" s="479"/>
      <c r="J99" s="857"/>
      <c r="K99" s="857"/>
      <c r="L99" s="857"/>
      <c r="M99" s="490"/>
      <c r="N99" s="491"/>
      <c r="O99" s="491"/>
      <c r="P99" s="491"/>
      <c r="Q99" s="490"/>
      <c r="R99" s="491"/>
      <c r="S99" s="491"/>
      <c r="T99" s="491"/>
      <c r="U99" s="490"/>
      <c r="V99" s="491"/>
      <c r="W99" s="491"/>
      <c r="X99" s="491"/>
      <c r="Y99" s="490"/>
      <c r="Z99" s="491"/>
      <c r="AA99" s="491"/>
      <c r="AB99" s="491"/>
      <c r="AC99" s="490"/>
      <c r="AD99" s="491"/>
      <c r="AE99" s="491"/>
      <c r="AF99" s="491"/>
      <c r="AG99" s="490"/>
      <c r="AH99" s="491"/>
      <c r="AI99" s="491"/>
      <c r="AJ99" s="491"/>
      <c r="AK99" s="490"/>
      <c r="AL99" s="491"/>
      <c r="AM99" s="491"/>
      <c r="AN99" s="491"/>
      <c r="AO99" s="490"/>
      <c r="AP99" s="491"/>
      <c r="AQ99" s="491"/>
      <c r="AR99" s="491"/>
      <c r="AS99" s="490"/>
      <c r="AT99" s="491"/>
      <c r="AU99" s="491"/>
      <c r="AV99" s="491"/>
      <c r="AW99" s="490"/>
      <c r="AX99" s="491"/>
      <c r="AY99" s="491"/>
      <c r="AZ99" s="491"/>
      <c r="BA99" s="490"/>
      <c r="BB99" s="491"/>
      <c r="BC99" s="491"/>
      <c r="BD99" s="491"/>
      <c r="BE99" s="490"/>
      <c r="BF99" s="491"/>
      <c r="BG99" s="491"/>
      <c r="BH99" s="491"/>
      <c r="BI99" s="490"/>
      <c r="BJ99" s="491"/>
      <c r="BK99" s="491"/>
      <c r="BL99" s="491"/>
      <c r="BM99" s="490"/>
      <c r="BN99" s="491"/>
      <c r="BO99" s="491"/>
      <c r="BP99" s="491"/>
      <c r="BQ99" s="490"/>
      <c r="BR99" s="491"/>
      <c r="BS99" s="491"/>
      <c r="BT99" s="491"/>
      <c r="BU99" s="490"/>
      <c r="BV99" s="491"/>
      <c r="BW99" s="491"/>
      <c r="BX99" s="491"/>
      <c r="BY99" s="490"/>
      <c r="BZ99" s="491"/>
      <c r="CA99" s="491"/>
      <c r="CB99" s="491"/>
      <c r="CC99" s="490"/>
      <c r="CD99" s="491"/>
      <c r="CE99" s="491"/>
      <c r="CF99" s="491"/>
      <c r="CG99" s="490"/>
      <c r="CH99" s="491"/>
      <c r="CI99" s="491"/>
      <c r="CJ99" s="491"/>
      <c r="CK99" s="490"/>
      <c r="CL99" s="491"/>
      <c r="CM99" s="491"/>
      <c r="CN99" s="491"/>
      <c r="CO99" s="490"/>
      <c r="CP99" s="491"/>
      <c r="CQ99" s="491"/>
      <c r="CR99" s="491"/>
      <c r="CS99" s="490"/>
      <c r="CT99" s="491"/>
      <c r="CU99" s="491"/>
      <c r="CV99" s="491"/>
      <c r="CW99" s="490"/>
      <c r="CX99" s="491"/>
      <c r="CY99" s="491"/>
      <c r="CZ99" s="491"/>
      <c r="DA99" s="490"/>
      <c r="DB99" s="491"/>
      <c r="DC99" s="491"/>
      <c r="DD99" s="491"/>
      <c r="DE99" s="490"/>
      <c r="DF99" s="491"/>
      <c r="DG99" s="491"/>
      <c r="DH99" s="491"/>
      <c r="DI99" s="490"/>
      <c r="DJ99" s="491"/>
      <c r="DK99" s="491"/>
      <c r="DL99" s="491"/>
      <c r="DM99" s="490"/>
      <c r="DN99" s="491"/>
      <c r="DO99" s="491"/>
      <c r="DP99" s="491"/>
      <c r="DQ99" s="490"/>
      <c r="DR99" s="491"/>
      <c r="DS99" s="491"/>
      <c r="DT99" s="491"/>
      <c r="DU99" s="490"/>
      <c r="DV99" s="491"/>
      <c r="DW99" s="491"/>
      <c r="DX99" s="491"/>
      <c r="DY99" s="490"/>
      <c r="DZ99" s="491"/>
      <c r="EA99" s="491"/>
      <c r="EB99" s="491"/>
      <c r="EC99" s="490"/>
      <c r="ED99" s="491"/>
      <c r="EE99" s="491"/>
      <c r="EF99" s="491"/>
      <c r="EG99" s="490"/>
      <c r="EH99" s="491"/>
      <c r="EI99" s="491"/>
      <c r="EJ99" s="491"/>
      <c r="EK99" s="490"/>
      <c r="EL99" s="491"/>
      <c r="EM99" s="491"/>
      <c r="EN99" s="491"/>
      <c r="EO99" s="490"/>
      <c r="EP99" s="491"/>
      <c r="EQ99" s="491"/>
      <c r="ER99" s="491"/>
      <c r="ES99" s="490" t="s">
        <v>616</v>
      </c>
      <c r="ET99" s="491"/>
      <c r="EU99" s="491"/>
      <c r="EV99" s="491"/>
      <c r="EW99" s="490" t="s">
        <v>616</v>
      </c>
      <c r="EX99" s="491"/>
      <c r="EY99" s="491"/>
      <c r="EZ99" s="491"/>
      <c r="FA99" s="490" t="s">
        <v>616</v>
      </c>
      <c r="FB99" s="491"/>
      <c r="FC99" s="491"/>
      <c r="FD99" s="491"/>
      <c r="FE99" s="490" t="s">
        <v>616</v>
      </c>
      <c r="FF99" s="491"/>
      <c r="FG99" s="491"/>
      <c r="FH99" s="491"/>
      <c r="FI99" s="490" t="s">
        <v>616</v>
      </c>
      <c r="FJ99" s="491"/>
      <c r="FK99" s="491"/>
      <c r="FL99" s="491"/>
      <c r="FM99" s="490" t="s">
        <v>616</v>
      </c>
      <c r="FN99" s="491"/>
      <c r="FO99" s="491"/>
      <c r="FP99" s="491"/>
      <c r="FQ99" s="490" t="s">
        <v>616</v>
      </c>
      <c r="FR99" s="491"/>
      <c r="FS99" s="491"/>
      <c r="FT99" s="491"/>
      <c r="FU99" s="490" t="s">
        <v>616</v>
      </c>
      <c r="FV99" s="491"/>
      <c r="FW99" s="491"/>
      <c r="FX99" s="491"/>
      <c r="FY99" s="490" t="s">
        <v>616</v>
      </c>
      <c r="FZ99" s="491"/>
      <c r="GA99" s="491"/>
      <c r="GB99" s="491"/>
      <c r="GC99" s="490" t="s">
        <v>616</v>
      </c>
      <c r="GD99" s="491"/>
      <c r="GE99" s="491"/>
      <c r="GF99" s="491"/>
      <c r="GG99" s="490" t="s">
        <v>616</v>
      </c>
      <c r="GH99" s="491"/>
      <c r="GI99" s="491"/>
      <c r="GJ99" s="491"/>
      <c r="GK99" s="490" t="s">
        <v>616</v>
      </c>
      <c r="GL99" s="491"/>
      <c r="GM99" s="491"/>
      <c r="GN99" s="491"/>
      <c r="GO99" s="490" t="s">
        <v>616</v>
      </c>
      <c r="GP99" s="491"/>
      <c r="GQ99" s="491"/>
      <c r="GR99" s="491"/>
      <c r="GS99" s="490" t="s">
        <v>616</v>
      </c>
      <c r="GT99" s="491"/>
      <c r="GU99" s="491"/>
      <c r="GV99" s="491"/>
      <c r="GW99" s="490" t="s">
        <v>616</v>
      </c>
      <c r="GX99" s="491"/>
      <c r="GY99" s="491"/>
      <c r="GZ99" s="491"/>
      <c r="HA99" s="490" t="s">
        <v>616</v>
      </c>
      <c r="HB99" s="491"/>
      <c r="HC99" s="491"/>
      <c r="HD99" s="491"/>
      <c r="HE99" s="490" t="s">
        <v>616</v>
      </c>
      <c r="HF99" s="491"/>
      <c r="HG99" s="491"/>
      <c r="HH99" s="491"/>
      <c r="HI99" s="490" t="s">
        <v>616</v>
      </c>
      <c r="HJ99" s="491"/>
      <c r="HK99" s="491"/>
      <c r="HL99" s="491"/>
      <c r="HM99" s="490" t="s">
        <v>616</v>
      </c>
      <c r="HN99" s="491"/>
      <c r="HO99" s="491"/>
      <c r="HP99" s="491"/>
      <c r="HQ99" s="490" t="s">
        <v>616</v>
      </c>
      <c r="HR99" s="491"/>
      <c r="HS99" s="491"/>
      <c r="HT99" s="491"/>
      <c r="HU99" s="490" t="s">
        <v>616</v>
      </c>
      <c r="HV99" s="491"/>
      <c r="HW99" s="491"/>
      <c r="HX99" s="491"/>
      <c r="HY99" s="490" t="s">
        <v>616</v>
      </c>
      <c r="HZ99" s="491"/>
      <c r="IA99" s="491"/>
      <c r="IB99" s="491"/>
      <c r="IC99" s="490" t="s">
        <v>616</v>
      </c>
    </row>
    <row r="100" spans="1:237" ht="20.149999999999999" customHeight="1" x14ac:dyDescent="0.3">
      <c r="A100" s="856"/>
      <c r="B100" s="864" t="s">
        <v>486</v>
      </c>
      <c r="C100" s="856"/>
      <c r="D100" s="856"/>
      <c r="E100" s="856"/>
      <c r="F100" s="856"/>
      <c r="G100" s="854"/>
      <c r="H100" s="856"/>
      <c r="I100" s="856"/>
      <c r="J100" s="476"/>
      <c r="K100" s="476"/>
      <c r="L100" s="476"/>
      <c r="M100" s="851"/>
      <c r="N100" s="489"/>
      <c r="O100" s="851"/>
      <c r="P100" s="489"/>
      <c r="Q100" s="851"/>
      <c r="R100" s="489"/>
      <c r="S100" s="851"/>
      <c r="T100" s="489"/>
      <c r="U100" s="851"/>
      <c r="V100" s="489"/>
      <c r="W100" s="489"/>
      <c r="X100" s="851"/>
      <c r="Y100" s="853"/>
      <c r="Z100" s="491"/>
      <c r="AA100" s="489"/>
      <c r="AB100" s="489"/>
      <c r="AC100" s="489"/>
      <c r="AD100" s="851"/>
      <c r="AE100" s="853"/>
      <c r="AF100" s="491"/>
      <c r="AG100" s="851"/>
    </row>
    <row r="101" spans="1:237" ht="20.149999999999999" customHeight="1" x14ac:dyDescent="0.3">
      <c r="A101" s="857"/>
      <c r="B101" s="865"/>
      <c r="C101" s="857"/>
      <c r="D101" s="857"/>
      <c r="E101" s="857"/>
      <c r="F101" s="857"/>
      <c r="G101" s="855"/>
      <c r="H101" s="857"/>
      <c r="I101" s="857"/>
      <c r="J101" s="476"/>
      <c r="K101" s="476"/>
      <c r="L101" s="476"/>
      <c r="M101" s="852"/>
      <c r="N101" s="499"/>
      <c r="O101" s="852"/>
      <c r="P101" s="499"/>
      <c r="Q101" s="851"/>
      <c r="R101" s="499"/>
      <c r="S101" s="851"/>
      <c r="T101" s="499"/>
      <c r="U101" s="852"/>
      <c r="V101" s="499"/>
      <c r="W101" s="499"/>
      <c r="X101" s="851"/>
      <c r="Y101" s="853"/>
      <c r="Z101" s="491"/>
      <c r="AA101" s="499"/>
      <c r="AB101" s="499"/>
      <c r="AC101" s="499"/>
      <c r="AD101" s="851"/>
      <c r="AE101" s="853"/>
      <c r="AF101" s="491"/>
      <c r="AG101" s="851"/>
    </row>
    <row r="102" spans="1:237" ht="219.75" customHeight="1" x14ac:dyDescent="0.3">
      <c r="A102" s="477"/>
      <c r="B102" s="504" t="s">
        <v>617</v>
      </c>
      <c r="C102" s="503"/>
      <c r="D102" s="477"/>
      <c r="E102" s="476"/>
      <c r="F102" s="476"/>
      <c r="G102" s="476"/>
      <c r="H102" s="476"/>
      <c r="I102" s="476"/>
      <c r="J102" s="476"/>
      <c r="K102" s="476"/>
      <c r="L102" s="476"/>
      <c r="M102" s="498"/>
      <c r="N102" s="489"/>
      <c r="O102" s="489"/>
      <c r="T102" s="489"/>
      <c r="U102" s="489"/>
      <c r="V102" s="498"/>
      <c r="W102" s="489"/>
      <c r="X102" s="489"/>
    </row>
    <row r="103" spans="1:237" ht="40" customHeight="1" x14ac:dyDescent="0.3">
      <c r="A103" s="477">
        <v>1</v>
      </c>
      <c r="B103" s="504" t="s">
        <v>487</v>
      </c>
      <c r="C103" s="503">
        <v>2</v>
      </c>
      <c r="D103" s="477" t="s">
        <v>60</v>
      </c>
      <c r="E103" s="476"/>
      <c r="F103" s="476"/>
      <c r="G103" s="476"/>
      <c r="H103" s="476"/>
      <c r="I103" s="476"/>
      <c r="J103" s="476"/>
      <c r="K103" s="476"/>
      <c r="L103" s="476"/>
      <c r="M103" s="498"/>
      <c r="N103" s="502"/>
      <c r="O103" s="502"/>
      <c r="P103" s="502"/>
      <c r="Q103" s="502"/>
      <c r="R103" s="502"/>
      <c r="S103" s="502"/>
      <c r="T103" s="502"/>
      <c r="U103" s="502"/>
      <c r="V103" s="502"/>
      <c r="W103" s="502"/>
      <c r="X103" s="502"/>
      <c r="Y103" s="498"/>
      <c r="Z103" s="491"/>
      <c r="AA103" s="502"/>
      <c r="AB103" s="502"/>
      <c r="AC103" s="502"/>
      <c r="AD103" s="502"/>
      <c r="AE103" s="498"/>
      <c r="AF103" s="491"/>
      <c r="AG103" s="498"/>
    </row>
    <row r="104" spans="1:237" ht="40" customHeight="1" x14ac:dyDescent="0.3">
      <c r="A104" s="477">
        <v>2</v>
      </c>
      <c r="B104" s="504" t="s">
        <v>488</v>
      </c>
      <c r="C104" s="503">
        <v>14</v>
      </c>
      <c r="D104" s="477" t="s">
        <v>60</v>
      </c>
      <c r="E104" s="476"/>
      <c r="F104" s="476"/>
      <c r="G104" s="476"/>
      <c r="H104" s="476"/>
      <c r="I104" s="476"/>
      <c r="J104" s="476"/>
      <c r="K104" s="476"/>
      <c r="L104" s="476"/>
      <c r="M104" s="498"/>
      <c r="N104" s="502"/>
      <c r="O104" s="502"/>
      <c r="P104" s="502"/>
      <c r="Q104" s="502"/>
      <c r="R104" s="502"/>
      <c r="S104" s="502"/>
      <c r="T104" s="502"/>
      <c r="U104" s="502"/>
      <c r="V104" s="502"/>
      <c r="W104" s="502"/>
      <c r="X104" s="502"/>
      <c r="Y104" s="498"/>
      <c r="Z104" s="491"/>
      <c r="AA104" s="502"/>
      <c r="AB104" s="502"/>
      <c r="AC104" s="502"/>
      <c r="AD104" s="502"/>
      <c r="AE104" s="498"/>
      <c r="AF104" s="491"/>
      <c r="AG104" s="498"/>
    </row>
    <row r="105" spans="1:237" ht="40" customHeight="1" x14ac:dyDescent="0.3">
      <c r="A105" s="477">
        <v>3</v>
      </c>
      <c r="B105" s="504" t="s">
        <v>489</v>
      </c>
      <c r="C105" s="503">
        <v>14</v>
      </c>
      <c r="D105" s="477" t="s">
        <v>60</v>
      </c>
      <c r="E105" s="476"/>
      <c r="F105" s="476"/>
      <c r="G105" s="476"/>
      <c r="H105" s="476"/>
      <c r="I105" s="476"/>
      <c r="J105" s="476"/>
      <c r="K105" s="476"/>
      <c r="L105" s="476"/>
      <c r="M105" s="498"/>
      <c r="N105" s="502"/>
      <c r="O105" s="502"/>
      <c r="P105" s="502"/>
      <c r="Q105" s="502"/>
      <c r="R105" s="502"/>
      <c r="S105" s="502"/>
      <c r="T105" s="502"/>
      <c r="U105" s="502"/>
      <c r="V105" s="502"/>
      <c r="W105" s="502"/>
      <c r="X105" s="502"/>
      <c r="Y105" s="498"/>
      <c r="Z105" s="491"/>
      <c r="AA105" s="502"/>
      <c r="AB105" s="502"/>
      <c r="AC105" s="502"/>
      <c r="AD105" s="502"/>
      <c r="AE105" s="498"/>
      <c r="AF105" s="491"/>
      <c r="AG105" s="498"/>
    </row>
    <row r="106" spans="1:237" ht="40" customHeight="1" x14ac:dyDescent="0.3">
      <c r="A106" s="477">
        <v>4</v>
      </c>
      <c r="B106" s="504" t="s">
        <v>490</v>
      </c>
      <c r="C106" s="503">
        <v>5</v>
      </c>
      <c r="D106" s="477" t="s">
        <v>60</v>
      </c>
      <c r="E106" s="476"/>
      <c r="F106" s="476"/>
      <c r="G106" s="476"/>
      <c r="H106" s="476"/>
      <c r="I106" s="476"/>
      <c r="J106" s="476"/>
      <c r="K106" s="476"/>
      <c r="L106" s="476"/>
      <c r="M106" s="498"/>
      <c r="N106" s="502"/>
      <c r="O106" s="502"/>
      <c r="P106" s="502"/>
      <c r="Q106" s="502"/>
      <c r="R106" s="502"/>
      <c r="S106" s="502"/>
      <c r="T106" s="502"/>
      <c r="U106" s="502"/>
      <c r="V106" s="502"/>
      <c r="W106" s="502"/>
      <c r="X106" s="502"/>
      <c r="Y106" s="498"/>
      <c r="Z106" s="491"/>
      <c r="AA106" s="502"/>
      <c r="AB106" s="502"/>
      <c r="AC106" s="502"/>
      <c r="AD106" s="502"/>
      <c r="AE106" s="498"/>
      <c r="AF106" s="491"/>
      <c r="AG106" s="498"/>
    </row>
    <row r="107" spans="1:237" ht="40" customHeight="1" x14ac:dyDescent="0.3">
      <c r="A107" s="477">
        <v>5</v>
      </c>
      <c r="B107" s="504" t="s">
        <v>491</v>
      </c>
      <c r="C107" s="503">
        <v>80</v>
      </c>
      <c r="D107" s="477" t="s">
        <v>60</v>
      </c>
      <c r="E107" s="476"/>
      <c r="F107" s="476"/>
      <c r="G107" s="476"/>
      <c r="H107" s="476"/>
      <c r="I107" s="476"/>
      <c r="J107" s="476"/>
      <c r="K107" s="476"/>
      <c r="L107" s="476"/>
      <c r="M107" s="498"/>
      <c r="N107" s="502"/>
      <c r="O107" s="502"/>
      <c r="P107" s="502"/>
      <c r="Q107" s="502"/>
      <c r="R107" s="502"/>
      <c r="S107" s="502"/>
      <c r="T107" s="502"/>
      <c r="U107" s="502"/>
      <c r="V107" s="502"/>
      <c r="W107" s="502"/>
      <c r="X107" s="502"/>
      <c r="Y107" s="498"/>
      <c r="Z107" s="491"/>
      <c r="AA107" s="502"/>
      <c r="AB107" s="502"/>
      <c r="AC107" s="502"/>
      <c r="AD107" s="502"/>
      <c r="AE107" s="498"/>
      <c r="AF107" s="491"/>
      <c r="AG107" s="498"/>
    </row>
    <row r="108" spans="1:237" ht="40" customHeight="1" x14ac:dyDescent="0.3">
      <c r="A108" s="477">
        <v>6</v>
      </c>
      <c r="B108" s="504" t="s">
        <v>492</v>
      </c>
      <c r="C108" s="503">
        <v>44</v>
      </c>
      <c r="D108" s="477" t="s">
        <v>60</v>
      </c>
      <c r="E108" s="476"/>
      <c r="F108" s="476"/>
      <c r="G108" s="476"/>
      <c r="H108" s="476"/>
      <c r="I108" s="476"/>
      <c r="J108" s="476"/>
      <c r="K108" s="476"/>
      <c r="L108" s="476"/>
      <c r="M108" s="498"/>
      <c r="N108" s="502"/>
      <c r="O108" s="502"/>
      <c r="P108" s="502"/>
      <c r="Q108" s="502"/>
      <c r="R108" s="502"/>
      <c r="S108" s="502"/>
      <c r="T108" s="502"/>
      <c r="U108" s="502"/>
      <c r="V108" s="502"/>
      <c r="W108" s="502"/>
      <c r="X108" s="502"/>
      <c r="Y108" s="498"/>
      <c r="Z108" s="491"/>
      <c r="AA108" s="502"/>
      <c r="AB108" s="502"/>
      <c r="AC108" s="502"/>
      <c r="AD108" s="502"/>
      <c r="AE108" s="498"/>
      <c r="AF108" s="491"/>
      <c r="AG108" s="498"/>
    </row>
    <row r="109" spans="1:237" ht="40" customHeight="1" x14ac:dyDescent="0.3">
      <c r="A109" s="477">
        <v>7</v>
      </c>
      <c r="B109" s="504" t="s">
        <v>493</v>
      </c>
      <c r="C109" s="503">
        <v>20</v>
      </c>
      <c r="D109" s="477" t="s">
        <v>60</v>
      </c>
      <c r="E109" s="476"/>
      <c r="F109" s="476"/>
      <c r="G109" s="476"/>
      <c r="H109" s="476"/>
      <c r="I109" s="476"/>
      <c r="J109" s="476"/>
      <c r="K109" s="476"/>
      <c r="L109" s="476"/>
      <c r="M109" s="498"/>
      <c r="N109" s="502"/>
      <c r="O109" s="502"/>
      <c r="P109" s="502"/>
      <c r="Q109" s="502"/>
      <c r="R109" s="502"/>
      <c r="S109" s="502"/>
      <c r="T109" s="502"/>
      <c r="U109" s="502"/>
      <c r="V109" s="502"/>
      <c r="W109" s="502"/>
      <c r="X109" s="502"/>
      <c r="Y109" s="498"/>
      <c r="Z109" s="491"/>
      <c r="AA109" s="502"/>
      <c r="AB109" s="502"/>
      <c r="AC109" s="502"/>
      <c r="AD109" s="502"/>
      <c r="AE109" s="498"/>
      <c r="AF109" s="491"/>
      <c r="AG109" s="498"/>
    </row>
    <row r="110" spans="1:237" ht="40" customHeight="1" x14ac:dyDescent="0.3">
      <c r="A110" s="477">
        <v>8</v>
      </c>
      <c r="B110" s="504" t="s">
        <v>494</v>
      </c>
      <c r="C110" s="503">
        <v>16</v>
      </c>
      <c r="D110" s="477" t="s">
        <v>60</v>
      </c>
      <c r="E110" s="476"/>
      <c r="F110" s="476"/>
      <c r="G110" s="476"/>
      <c r="H110" s="476"/>
      <c r="I110" s="476"/>
      <c r="J110" s="476"/>
      <c r="K110" s="476"/>
      <c r="L110" s="476"/>
      <c r="M110" s="498"/>
      <c r="N110" s="502"/>
      <c r="O110" s="502"/>
      <c r="P110" s="502"/>
      <c r="Q110" s="502"/>
      <c r="R110" s="502"/>
      <c r="S110" s="502"/>
      <c r="T110" s="502"/>
      <c r="U110" s="502"/>
      <c r="V110" s="502"/>
      <c r="W110" s="502"/>
      <c r="X110" s="502"/>
      <c r="Y110" s="498"/>
      <c r="Z110" s="491"/>
      <c r="AA110" s="502"/>
      <c r="AB110" s="502"/>
      <c r="AC110" s="502"/>
      <c r="AD110" s="502"/>
      <c r="AE110" s="498"/>
      <c r="AF110" s="491"/>
      <c r="AG110" s="498"/>
    </row>
    <row r="111" spans="1:237" ht="40" customHeight="1" x14ac:dyDescent="0.3">
      <c r="A111" s="477">
        <v>9</v>
      </c>
      <c r="B111" s="504" t="s">
        <v>495</v>
      </c>
      <c r="C111" s="503">
        <v>6</v>
      </c>
      <c r="D111" s="477" t="s">
        <v>60</v>
      </c>
      <c r="E111" s="476"/>
      <c r="F111" s="476"/>
      <c r="G111" s="476"/>
      <c r="H111" s="476"/>
      <c r="I111" s="476"/>
      <c r="J111" s="476"/>
      <c r="K111" s="476"/>
      <c r="L111" s="476"/>
      <c r="M111" s="498"/>
      <c r="N111" s="502"/>
      <c r="O111" s="502"/>
      <c r="P111" s="502"/>
      <c r="Q111" s="502"/>
      <c r="R111" s="502"/>
      <c r="S111" s="502"/>
      <c r="T111" s="502"/>
      <c r="U111" s="502"/>
      <c r="V111" s="502"/>
      <c r="W111" s="502"/>
      <c r="X111" s="502"/>
      <c r="Y111" s="498"/>
      <c r="Z111" s="491"/>
      <c r="AA111" s="502"/>
      <c r="AB111" s="502"/>
      <c r="AC111" s="502"/>
      <c r="AD111" s="502"/>
      <c r="AE111" s="498"/>
      <c r="AF111" s="491"/>
      <c r="AG111" s="498"/>
    </row>
    <row r="112" spans="1:237" ht="40" customHeight="1" x14ac:dyDescent="0.3">
      <c r="A112" s="477">
        <v>10</v>
      </c>
      <c r="B112" s="504" t="s">
        <v>496</v>
      </c>
      <c r="C112" s="503">
        <v>4</v>
      </c>
      <c r="D112" s="477" t="s">
        <v>60</v>
      </c>
      <c r="E112" s="476"/>
      <c r="F112" s="476"/>
      <c r="G112" s="476"/>
      <c r="H112" s="476"/>
      <c r="I112" s="476"/>
      <c r="J112" s="476"/>
      <c r="K112" s="476"/>
      <c r="L112" s="476"/>
      <c r="M112" s="498"/>
      <c r="N112" s="502"/>
      <c r="O112" s="502"/>
      <c r="P112" s="502"/>
      <c r="Q112" s="502"/>
      <c r="R112" s="502"/>
      <c r="S112" s="502"/>
      <c r="T112" s="502"/>
      <c r="U112" s="502"/>
      <c r="V112" s="502"/>
      <c r="W112" s="502"/>
      <c r="X112" s="502"/>
      <c r="Y112" s="498"/>
      <c r="Z112" s="491"/>
      <c r="AA112" s="502"/>
      <c r="AB112" s="502"/>
      <c r="AC112" s="502"/>
      <c r="AD112" s="502"/>
      <c r="AE112" s="498"/>
      <c r="AF112" s="491"/>
      <c r="AG112" s="498"/>
    </row>
    <row r="113" spans="1:237" ht="40" customHeight="1" x14ac:dyDescent="0.3">
      <c r="A113" s="477">
        <v>11</v>
      </c>
      <c r="B113" s="504" t="s">
        <v>497</v>
      </c>
      <c r="C113" s="503">
        <v>13</v>
      </c>
      <c r="D113" s="477" t="s">
        <v>60</v>
      </c>
      <c r="E113" s="476"/>
      <c r="F113" s="476"/>
      <c r="G113" s="476"/>
      <c r="H113" s="476"/>
      <c r="I113" s="476"/>
      <c r="J113" s="476"/>
      <c r="K113" s="476"/>
      <c r="L113" s="476"/>
      <c r="M113" s="498"/>
      <c r="N113" s="502"/>
      <c r="O113" s="502"/>
      <c r="P113" s="502"/>
      <c r="Q113" s="502"/>
      <c r="R113" s="502"/>
      <c r="S113" s="502"/>
      <c r="T113" s="502"/>
      <c r="U113" s="502"/>
      <c r="V113" s="502"/>
      <c r="W113" s="502"/>
      <c r="X113" s="502"/>
      <c r="Y113" s="498"/>
      <c r="Z113" s="491"/>
      <c r="AA113" s="502"/>
      <c r="AB113" s="502"/>
      <c r="AC113" s="502"/>
      <c r="AD113" s="502"/>
      <c r="AE113" s="498"/>
      <c r="AF113" s="491"/>
      <c r="AG113" s="498"/>
    </row>
    <row r="114" spans="1:237" ht="40" customHeight="1" x14ac:dyDescent="0.3">
      <c r="A114" s="477">
        <v>12</v>
      </c>
      <c r="B114" s="504" t="s">
        <v>498</v>
      </c>
      <c r="C114" s="503">
        <v>2</v>
      </c>
      <c r="D114" s="477" t="s">
        <v>499</v>
      </c>
      <c r="E114" s="476"/>
      <c r="F114" s="476"/>
      <c r="G114" s="476"/>
      <c r="H114" s="476"/>
      <c r="I114" s="476"/>
      <c r="J114" s="476"/>
      <c r="K114" s="476"/>
      <c r="L114" s="476"/>
      <c r="M114" s="498"/>
      <c r="N114" s="502"/>
      <c r="O114" s="502"/>
      <c r="P114" s="502"/>
      <c r="Q114" s="502"/>
      <c r="R114" s="502"/>
      <c r="S114" s="502"/>
      <c r="T114" s="502"/>
      <c r="U114" s="502"/>
      <c r="V114" s="502"/>
      <c r="W114" s="502"/>
      <c r="X114" s="502"/>
      <c r="Y114" s="498"/>
      <c r="Z114" s="491"/>
      <c r="AA114" s="502"/>
      <c r="AB114" s="502"/>
      <c r="AC114" s="502"/>
      <c r="AD114" s="502"/>
      <c r="AE114" s="498"/>
      <c r="AF114" s="491"/>
      <c r="AG114" s="498"/>
    </row>
    <row r="115" spans="1:237" ht="40" customHeight="1" x14ac:dyDescent="0.3">
      <c r="A115" s="477">
        <v>13</v>
      </c>
      <c r="B115" s="504" t="s">
        <v>500</v>
      </c>
      <c r="C115" s="503">
        <v>1</v>
      </c>
      <c r="D115" s="477" t="s">
        <v>60</v>
      </c>
      <c r="E115" s="476"/>
      <c r="F115" s="476" t="s">
        <v>94</v>
      </c>
      <c r="G115" s="476"/>
      <c r="H115" s="476" t="s">
        <v>94</v>
      </c>
      <c r="I115" s="476" t="s">
        <v>94</v>
      </c>
      <c r="J115" s="476"/>
      <c r="K115" s="476"/>
      <c r="L115" s="476"/>
      <c r="M115" s="498"/>
      <c r="N115" s="502"/>
      <c r="O115" s="502"/>
      <c r="P115" s="502"/>
      <c r="Q115" s="502"/>
      <c r="R115" s="502"/>
      <c r="S115" s="502"/>
      <c r="T115" s="502"/>
      <c r="U115" s="502"/>
      <c r="V115" s="502"/>
      <c r="W115" s="502"/>
      <c r="X115" s="502"/>
      <c r="Y115" s="498"/>
      <c r="Z115" s="491"/>
      <c r="AA115" s="502"/>
      <c r="AB115" s="502"/>
      <c r="AC115" s="502"/>
      <c r="AD115" s="502"/>
      <c r="AE115" s="498"/>
      <c r="AF115" s="491"/>
      <c r="AG115" s="498"/>
    </row>
    <row r="116" spans="1:237" ht="40" customHeight="1" x14ac:dyDescent="0.3">
      <c r="A116" s="477">
        <v>14</v>
      </c>
      <c r="B116" s="504" t="s">
        <v>501</v>
      </c>
      <c r="C116" s="503">
        <v>7</v>
      </c>
      <c r="D116" s="477" t="s">
        <v>60</v>
      </c>
      <c r="E116" s="476"/>
      <c r="F116" s="476"/>
      <c r="G116" s="476"/>
      <c r="H116" s="476"/>
      <c r="I116" s="476"/>
      <c r="J116" s="476"/>
      <c r="K116" s="476"/>
      <c r="L116" s="476"/>
      <c r="M116" s="498"/>
      <c r="N116" s="502"/>
      <c r="O116" s="502"/>
      <c r="P116" s="502"/>
      <c r="Q116" s="502"/>
      <c r="R116" s="502"/>
      <c r="S116" s="502"/>
      <c r="T116" s="502"/>
      <c r="U116" s="502"/>
      <c r="V116" s="502"/>
      <c r="W116" s="502"/>
      <c r="X116" s="502"/>
      <c r="Y116" s="498"/>
      <c r="Z116" s="491"/>
      <c r="AA116" s="502"/>
      <c r="AB116" s="502"/>
      <c r="AC116" s="502"/>
      <c r="AD116" s="502"/>
      <c r="AE116" s="498"/>
      <c r="AF116" s="491"/>
      <c r="AG116" s="498"/>
    </row>
    <row r="117" spans="1:237" ht="40" customHeight="1" x14ac:dyDescent="0.3">
      <c r="A117" s="477">
        <v>15</v>
      </c>
      <c r="B117" s="504" t="s">
        <v>502</v>
      </c>
      <c r="C117" s="503">
        <v>40</v>
      </c>
      <c r="D117" s="477" t="s">
        <v>60</v>
      </c>
      <c r="E117" s="476"/>
      <c r="F117" s="476"/>
      <c r="G117" s="476"/>
      <c r="H117" s="476"/>
      <c r="I117" s="476"/>
      <c r="J117" s="479"/>
      <c r="K117" s="479"/>
      <c r="L117" s="479"/>
      <c r="M117" s="498"/>
      <c r="N117" s="502"/>
      <c r="O117" s="502"/>
      <c r="P117" s="502"/>
      <c r="Q117" s="502"/>
      <c r="R117" s="502"/>
      <c r="S117" s="502"/>
      <c r="T117" s="502"/>
      <c r="U117" s="502"/>
      <c r="V117" s="502"/>
      <c r="W117" s="502"/>
      <c r="X117" s="502"/>
      <c r="Y117" s="498"/>
      <c r="Z117" s="491"/>
      <c r="AA117" s="502"/>
      <c r="AB117" s="502"/>
      <c r="AC117" s="502"/>
      <c r="AD117" s="502"/>
      <c r="AE117" s="498"/>
      <c r="AF117" s="491"/>
      <c r="AG117" s="498"/>
    </row>
    <row r="118" spans="1:237" ht="104.25" customHeight="1" x14ac:dyDescent="0.3">
      <c r="A118" s="477"/>
      <c r="B118" s="504"/>
      <c r="C118" s="503"/>
      <c r="D118" s="477"/>
      <c r="E118" s="476"/>
      <c r="F118" s="476"/>
      <c r="G118" s="476"/>
      <c r="H118" s="476"/>
      <c r="I118" s="476"/>
      <c r="J118" s="861"/>
      <c r="K118" s="861"/>
      <c r="L118" s="861"/>
    </row>
    <row r="119" spans="1:237" ht="40" customHeight="1" x14ac:dyDescent="0.3">
      <c r="A119" s="477"/>
      <c r="B119" s="478" t="s">
        <v>618</v>
      </c>
      <c r="C119" s="477"/>
      <c r="D119" s="477"/>
      <c r="E119" s="479"/>
      <c r="F119" s="479"/>
      <c r="G119" s="476"/>
      <c r="H119" s="479"/>
      <c r="I119" s="479"/>
      <c r="J119" s="862"/>
      <c r="K119" s="862"/>
      <c r="L119" s="862"/>
      <c r="M119" s="490"/>
      <c r="N119" s="491"/>
      <c r="O119" s="491"/>
      <c r="P119" s="491"/>
      <c r="Q119" s="490"/>
      <c r="R119" s="491"/>
      <c r="S119" s="491"/>
      <c r="T119" s="491"/>
      <c r="U119" s="490"/>
      <c r="V119" s="491"/>
      <c r="W119" s="491"/>
      <c r="X119" s="491"/>
      <c r="Y119" s="490"/>
      <c r="Z119" s="491"/>
      <c r="AA119" s="491"/>
      <c r="AB119" s="491"/>
      <c r="AC119" s="490"/>
      <c r="AD119" s="491"/>
      <c r="AE119" s="491"/>
      <c r="AF119" s="491"/>
      <c r="AG119" s="490"/>
      <c r="AH119" s="491"/>
      <c r="AI119" s="491"/>
      <c r="AJ119" s="491"/>
      <c r="AK119" s="490"/>
      <c r="AL119" s="491"/>
      <c r="AM119" s="491"/>
      <c r="AN119" s="491"/>
      <c r="AO119" s="490"/>
      <c r="AP119" s="491"/>
      <c r="AQ119" s="491"/>
      <c r="AR119" s="491"/>
      <c r="AS119" s="490"/>
      <c r="AT119" s="491"/>
      <c r="AU119" s="491"/>
      <c r="AV119" s="491"/>
      <c r="AW119" s="490"/>
      <c r="AX119" s="491"/>
      <c r="AY119" s="491"/>
      <c r="AZ119" s="491"/>
      <c r="BA119" s="490"/>
      <c r="BB119" s="491"/>
      <c r="BC119" s="491"/>
      <c r="BD119" s="491"/>
      <c r="BE119" s="490"/>
      <c r="BF119" s="491"/>
      <c r="BG119" s="491"/>
      <c r="BH119" s="491"/>
      <c r="BI119" s="490"/>
      <c r="BJ119" s="491"/>
      <c r="BK119" s="491"/>
      <c r="BL119" s="491"/>
      <c r="BM119" s="490"/>
      <c r="BN119" s="491"/>
      <c r="BO119" s="491"/>
      <c r="BP119" s="491"/>
      <c r="BQ119" s="490"/>
      <c r="BR119" s="491"/>
      <c r="BS119" s="491"/>
      <c r="BT119" s="491"/>
      <c r="BU119" s="490"/>
      <c r="BV119" s="491"/>
      <c r="BW119" s="491"/>
      <c r="BX119" s="491"/>
      <c r="BY119" s="490"/>
      <c r="BZ119" s="491"/>
      <c r="CA119" s="491"/>
      <c r="CB119" s="491"/>
      <c r="CC119" s="490"/>
      <c r="CD119" s="491"/>
      <c r="CE119" s="491"/>
      <c r="CF119" s="491"/>
      <c r="CG119" s="490"/>
      <c r="CH119" s="491"/>
      <c r="CI119" s="491"/>
      <c r="CJ119" s="491"/>
      <c r="CK119" s="490"/>
      <c r="CL119" s="491"/>
      <c r="CM119" s="491"/>
      <c r="CN119" s="491"/>
      <c r="CO119" s="490"/>
      <c r="CP119" s="491"/>
      <c r="CQ119" s="491"/>
      <c r="CR119" s="491"/>
      <c r="CS119" s="490"/>
      <c r="CT119" s="491"/>
      <c r="CU119" s="491"/>
      <c r="CV119" s="491"/>
      <c r="CW119" s="490"/>
      <c r="CX119" s="491"/>
      <c r="CY119" s="491"/>
      <c r="CZ119" s="491"/>
      <c r="DA119" s="490"/>
      <c r="DB119" s="491"/>
      <c r="DC119" s="491"/>
      <c r="DD119" s="491"/>
      <c r="DE119" s="490"/>
      <c r="DF119" s="491"/>
      <c r="DG119" s="491"/>
      <c r="DH119" s="491"/>
      <c r="DI119" s="490"/>
      <c r="DJ119" s="491"/>
      <c r="DK119" s="491"/>
      <c r="DL119" s="491"/>
      <c r="DM119" s="490"/>
      <c r="DN119" s="491"/>
      <c r="DO119" s="491"/>
      <c r="DP119" s="491"/>
      <c r="DQ119" s="490"/>
      <c r="DR119" s="491"/>
      <c r="DS119" s="491"/>
      <c r="DT119" s="491"/>
      <c r="DU119" s="490"/>
      <c r="DV119" s="491"/>
      <c r="DW119" s="491"/>
      <c r="DX119" s="491"/>
      <c r="DY119" s="490"/>
      <c r="DZ119" s="491"/>
      <c r="EA119" s="491"/>
      <c r="EB119" s="491"/>
      <c r="EC119" s="490"/>
      <c r="ED119" s="491"/>
      <c r="EE119" s="491"/>
      <c r="EF119" s="491"/>
      <c r="EG119" s="490"/>
      <c r="EH119" s="491"/>
      <c r="EI119" s="491"/>
      <c r="EJ119" s="491"/>
      <c r="EK119" s="490"/>
      <c r="EL119" s="491"/>
      <c r="EM119" s="491"/>
      <c r="EN119" s="491"/>
      <c r="EO119" s="490"/>
      <c r="EP119" s="491"/>
      <c r="EQ119" s="491"/>
      <c r="ER119" s="491"/>
      <c r="ES119" s="490" t="s">
        <v>616</v>
      </c>
      <c r="ET119" s="491"/>
      <c r="EU119" s="491"/>
      <c r="EV119" s="491"/>
      <c r="EW119" s="490" t="s">
        <v>616</v>
      </c>
      <c r="EX119" s="491"/>
      <c r="EY119" s="491"/>
      <c r="EZ119" s="491"/>
      <c r="FA119" s="490" t="s">
        <v>616</v>
      </c>
      <c r="FB119" s="491"/>
      <c r="FC119" s="491"/>
      <c r="FD119" s="491"/>
      <c r="FE119" s="490" t="s">
        <v>616</v>
      </c>
      <c r="FF119" s="491"/>
      <c r="FG119" s="491"/>
      <c r="FH119" s="491"/>
      <c r="FI119" s="490" t="s">
        <v>616</v>
      </c>
      <c r="FJ119" s="491"/>
      <c r="FK119" s="491"/>
      <c r="FL119" s="491"/>
      <c r="FM119" s="490" t="s">
        <v>616</v>
      </c>
      <c r="FN119" s="491"/>
      <c r="FO119" s="491"/>
      <c r="FP119" s="491"/>
      <c r="FQ119" s="490" t="s">
        <v>616</v>
      </c>
      <c r="FR119" s="491"/>
      <c r="FS119" s="491"/>
      <c r="FT119" s="491"/>
      <c r="FU119" s="490" t="s">
        <v>616</v>
      </c>
      <c r="FV119" s="491"/>
      <c r="FW119" s="491"/>
      <c r="FX119" s="491"/>
      <c r="FY119" s="490" t="s">
        <v>616</v>
      </c>
      <c r="FZ119" s="491"/>
      <c r="GA119" s="491"/>
      <c r="GB119" s="491"/>
      <c r="GC119" s="490" t="s">
        <v>616</v>
      </c>
      <c r="GD119" s="491"/>
      <c r="GE119" s="491"/>
      <c r="GF119" s="491"/>
      <c r="GG119" s="490" t="s">
        <v>616</v>
      </c>
      <c r="GH119" s="491"/>
      <c r="GI119" s="491"/>
      <c r="GJ119" s="491"/>
      <c r="GK119" s="490" t="s">
        <v>616</v>
      </c>
      <c r="GL119" s="491"/>
      <c r="GM119" s="491"/>
      <c r="GN119" s="491"/>
      <c r="GO119" s="490" t="s">
        <v>616</v>
      </c>
      <c r="GP119" s="491"/>
      <c r="GQ119" s="491"/>
      <c r="GR119" s="491"/>
      <c r="GS119" s="490" t="s">
        <v>616</v>
      </c>
      <c r="GT119" s="491"/>
      <c r="GU119" s="491"/>
      <c r="GV119" s="491"/>
      <c r="GW119" s="490" t="s">
        <v>616</v>
      </c>
      <c r="GX119" s="491"/>
      <c r="GY119" s="491"/>
      <c r="GZ119" s="491"/>
      <c r="HA119" s="490" t="s">
        <v>616</v>
      </c>
      <c r="HB119" s="491"/>
      <c r="HC119" s="491"/>
      <c r="HD119" s="491"/>
      <c r="HE119" s="490" t="s">
        <v>616</v>
      </c>
      <c r="HF119" s="491"/>
      <c r="HG119" s="491"/>
      <c r="HH119" s="491"/>
      <c r="HI119" s="490" t="s">
        <v>616</v>
      </c>
      <c r="HJ119" s="491"/>
      <c r="HK119" s="491"/>
      <c r="HL119" s="491"/>
      <c r="HM119" s="490" t="s">
        <v>616</v>
      </c>
      <c r="HN119" s="491"/>
      <c r="HO119" s="491"/>
      <c r="HP119" s="491"/>
      <c r="HQ119" s="490" t="s">
        <v>616</v>
      </c>
      <c r="HR119" s="491"/>
      <c r="HS119" s="491"/>
      <c r="HT119" s="491"/>
      <c r="HU119" s="490" t="s">
        <v>616</v>
      </c>
      <c r="HV119" s="491"/>
      <c r="HW119" s="491"/>
      <c r="HX119" s="491"/>
      <c r="HY119" s="490" t="s">
        <v>616</v>
      </c>
      <c r="HZ119" s="491"/>
      <c r="IA119" s="491"/>
      <c r="IB119" s="491"/>
      <c r="IC119" s="490" t="s">
        <v>616</v>
      </c>
    </row>
    <row r="120" spans="1:237" ht="20.149999999999999" customHeight="1" x14ac:dyDescent="0.3">
      <c r="A120" s="861"/>
      <c r="B120" s="864" t="s">
        <v>503</v>
      </c>
      <c r="C120" s="861"/>
      <c r="D120" s="861"/>
      <c r="E120" s="854"/>
      <c r="F120" s="861"/>
      <c r="G120" s="854"/>
      <c r="H120" s="861"/>
      <c r="I120" s="861"/>
      <c r="J120" s="476"/>
      <c r="K120" s="476"/>
      <c r="L120" s="476"/>
      <c r="M120" s="851"/>
      <c r="N120" s="489"/>
      <c r="O120" s="851"/>
      <c r="P120" s="489"/>
      <c r="Q120" s="851"/>
      <c r="R120" s="489"/>
      <c r="S120" s="851"/>
      <c r="T120" s="489"/>
      <c r="U120" s="851"/>
      <c r="V120" s="489"/>
      <c r="W120" s="489"/>
      <c r="X120" s="851"/>
      <c r="Y120" s="853"/>
      <c r="Z120" s="491"/>
      <c r="AA120" s="489"/>
      <c r="AB120" s="489"/>
      <c r="AC120" s="489"/>
      <c r="AD120" s="851"/>
      <c r="AE120" s="853"/>
      <c r="AF120" s="491"/>
      <c r="AG120" s="851"/>
    </row>
    <row r="121" spans="1:237" ht="20.149999999999999" customHeight="1" x14ac:dyDescent="0.3">
      <c r="A121" s="862"/>
      <c r="B121" s="865"/>
      <c r="C121" s="862"/>
      <c r="D121" s="862"/>
      <c r="E121" s="855"/>
      <c r="F121" s="862"/>
      <c r="G121" s="855"/>
      <c r="H121" s="862"/>
      <c r="I121" s="862"/>
      <c r="J121" s="476"/>
      <c r="K121" s="476"/>
      <c r="L121" s="476"/>
      <c r="M121" s="852"/>
      <c r="N121" s="499"/>
      <c r="O121" s="852"/>
      <c r="P121" s="499"/>
      <c r="Q121" s="851"/>
      <c r="R121" s="499"/>
      <c r="S121" s="851"/>
      <c r="T121" s="499"/>
      <c r="U121" s="852"/>
      <c r="V121" s="499"/>
      <c r="W121" s="499"/>
      <c r="X121" s="851"/>
      <c r="Y121" s="853"/>
      <c r="Z121" s="491"/>
      <c r="AA121" s="499"/>
      <c r="AB121" s="499"/>
      <c r="AC121" s="499"/>
      <c r="AD121" s="851"/>
      <c r="AE121" s="853"/>
      <c r="AF121" s="491"/>
      <c r="AG121" s="851"/>
    </row>
    <row r="122" spans="1:237" ht="168" customHeight="1" x14ac:dyDescent="0.3">
      <c r="A122" s="501"/>
      <c r="B122" s="504" t="s">
        <v>619</v>
      </c>
      <c r="C122" s="477"/>
      <c r="D122" s="477"/>
      <c r="E122" s="476"/>
      <c r="F122" s="476"/>
      <c r="G122" s="476"/>
      <c r="H122" s="476"/>
      <c r="I122" s="476"/>
      <c r="J122" s="476"/>
      <c r="K122" s="476"/>
      <c r="L122" s="476"/>
      <c r="M122" s="498"/>
      <c r="N122" s="489"/>
      <c r="O122" s="489"/>
    </row>
    <row r="123" spans="1:237" ht="109.5" customHeight="1" x14ac:dyDescent="0.3">
      <c r="A123" s="501">
        <v>1</v>
      </c>
      <c r="B123" s="500" t="s">
        <v>620</v>
      </c>
      <c r="C123" s="477">
        <v>300</v>
      </c>
      <c r="D123" s="477" t="s">
        <v>140</v>
      </c>
      <c r="E123" s="476"/>
      <c r="F123" s="476"/>
      <c r="G123" s="476"/>
      <c r="H123" s="476"/>
      <c r="I123" s="476"/>
      <c r="J123" s="476"/>
      <c r="K123" s="476"/>
      <c r="L123" s="476"/>
      <c r="M123" s="498"/>
      <c r="N123" s="502"/>
      <c r="O123" s="502"/>
      <c r="P123" s="502"/>
      <c r="Q123" s="502"/>
      <c r="R123" s="502"/>
      <c r="S123" s="502"/>
      <c r="T123" s="502"/>
      <c r="U123" s="502"/>
      <c r="V123" s="502"/>
      <c r="W123" s="502"/>
      <c r="X123" s="502"/>
      <c r="Y123" s="498"/>
      <c r="Z123" s="491"/>
      <c r="AA123" s="502"/>
      <c r="AB123" s="502"/>
      <c r="AC123" s="502"/>
      <c r="AD123" s="502"/>
      <c r="AE123" s="498"/>
      <c r="AF123" s="491"/>
      <c r="AG123" s="498"/>
    </row>
    <row r="124" spans="1:237" ht="40" customHeight="1" x14ac:dyDescent="0.3">
      <c r="A124" s="501">
        <v>2</v>
      </c>
      <c r="B124" s="500" t="s">
        <v>621</v>
      </c>
      <c r="C124" s="477">
        <v>30</v>
      </c>
      <c r="D124" s="501" t="s">
        <v>140</v>
      </c>
      <c r="E124" s="476"/>
      <c r="F124" s="476"/>
      <c r="G124" s="476"/>
      <c r="H124" s="476"/>
      <c r="I124" s="476"/>
      <c r="J124" s="476"/>
      <c r="K124" s="476"/>
      <c r="L124" s="476"/>
      <c r="M124" s="502"/>
      <c r="N124" s="502"/>
      <c r="O124" s="502"/>
      <c r="P124" s="502"/>
      <c r="Q124" s="502"/>
      <c r="R124" s="502"/>
      <c r="S124" s="502"/>
      <c r="T124" s="502"/>
      <c r="U124" s="502"/>
      <c r="V124" s="502"/>
      <c r="W124" s="502"/>
      <c r="X124" s="502"/>
      <c r="Y124" s="498"/>
      <c r="Z124" s="491"/>
      <c r="AA124" s="502"/>
      <c r="AB124" s="502"/>
      <c r="AC124" s="502"/>
      <c r="AD124" s="502"/>
      <c r="AE124" s="498"/>
      <c r="AF124" s="491"/>
      <c r="AG124" s="498"/>
    </row>
    <row r="125" spans="1:237" ht="124.5" customHeight="1" x14ac:dyDescent="0.3">
      <c r="A125" s="501"/>
      <c r="B125" s="523" t="s">
        <v>622</v>
      </c>
      <c r="C125" s="477"/>
      <c r="D125" s="477"/>
      <c r="E125" s="476"/>
      <c r="F125" s="476"/>
      <c r="G125" s="476"/>
      <c r="H125" s="476"/>
      <c r="I125" s="476"/>
      <c r="J125" s="479"/>
      <c r="K125" s="479"/>
      <c r="L125" s="479"/>
    </row>
    <row r="126" spans="1:237" ht="124.5" customHeight="1" x14ac:dyDescent="0.3">
      <c r="A126" s="501"/>
      <c r="B126" s="523"/>
      <c r="C126" s="477"/>
      <c r="D126" s="477"/>
      <c r="E126" s="476"/>
      <c r="F126" s="476"/>
      <c r="G126" s="476"/>
      <c r="H126" s="476"/>
      <c r="I126" s="476"/>
      <c r="J126" s="860"/>
      <c r="K126" s="860"/>
      <c r="L126" s="860"/>
    </row>
    <row r="127" spans="1:237" ht="40" customHeight="1" x14ac:dyDescent="0.3">
      <c r="A127" s="501"/>
      <c r="B127" s="478" t="s">
        <v>565</v>
      </c>
      <c r="C127" s="477"/>
      <c r="D127" s="477"/>
      <c r="E127" s="476"/>
      <c r="F127" s="479"/>
      <c r="G127" s="476"/>
      <c r="H127" s="479"/>
      <c r="I127" s="479"/>
      <c r="J127" s="860"/>
      <c r="K127" s="860"/>
      <c r="L127" s="860"/>
    </row>
    <row r="128" spans="1:237" ht="20.149999999999999" customHeight="1" x14ac:dyDescent="0.3">
      <c r="A128" s="860"/>
      <c r="B128" s="863" t="s">
        <v>504</v>
      </c>
      <c r="C128" s="860"/>
      <c r="D128" s="860"/>
      <c r="E128" s="854"/>
      <c r="F128" s="860"/>
      <c r="G128" s="854"/>
      <c r="H128" s="860"/>
      <c r="I128" s="860"/>
      <c r="J128" s="476"/>
      <c r="K128" s="476"/>
      <c r="L128" s="476"/>
      <c r="M128" s="851"/>
      <c r="N128" s="489"/>
      <c r="O128" s="489"/>
      <c r="P128" s="851"/>
      <c r="Q128" s="853"/>
      <c r="R128" s="491"/>
      <c r="S128" s="489"/>
      <c r="T128" s="489"/>
      <c r="U128" s="489"/>
      <c r="V128" s="851"/>
      <c r="W128" s="853"/>
      <c r="X128" s="491"/>
      <c r="Y128" s="851"/>
    </row>
    <row r="129" spans="1:218" ht="20.149999999999999" customHeight="1" x14ac:dyDescent="0.3">
      <c r="A129" s="860"/>
      <c r="B129" s="863"/>
      <c r="C129" s="860"/>
      <c r="D129" s="860"/>
      <c r="E129" s="855"/>
      <c r="F129" s="860"/>
      <c r="G129" s="855"/>
      <c r="H129" s="860"/>
      <c r="I129" s="860"/>
      <c r="J129" s="476"/>
      <c r="K129" s="476"/>
      <c r="L129" s="476"/>
      <c r="M129" s="852"/>
      <c r="N129" s="499"/>
      <c r="O129" s="499"/>
      <c r="P129" s="851"/>
      <c r="Q129" s="853"/>
      <c r="R129" s="491"/>
      <c r="S129" s="499"/>
      <c r="T129" s="499"/>
      <c r="U129" s="499"/>
      <c r="V129" s="851"/>
      <c r="W129" s="853"/>
      <c r="X129" s="491"/>
      <c r="Y129" s="851"/>
    </row>
    <row r="130" spans="1:218" ht="50.25" customHeight="1" x14ac:dyDescent="0.3">
      <c r="A130" s="501"/>
      <c r="B130" s="504" t="s">
        <v>623</v>
      </c>
      <c r="C130" s="477"/>
      <c r="D130" s="477"/>
      <c r="E130" s="476"/>
      <c r="F130" s="476"/>
      <c r="G130" s="476"/>
      <c r="H130" s="476"/>
      <c r="I130" s="476"/>
      <c r="J130" s="476"/>
      <c r="K130" s="476"/>
      <c r="L130" s="476"/>
    </row>
    <row r="131" spans="1:218" ht="58.5" customHeight="1" x14ac:dyDescent="0.3">
      <c r="A131" s="501">
        <v>1</v>
      </c>
      <c r="B131" s="524" t="s">
        <v>624</v>
      </c>
      <c r="C131" s="477">
        <v>200</v>
      </c>
      <c r="D131" s="477" t="s">
        <v>140</v>
      </c>
      <c r="E131" s="476"/>
      <c r="F131" s="476"/>
      <c r="G131" s="476"/>
      <c r="H131" s="476"/>
      <c r="I131" s="476"/>
      <c r="J131" s="476"/>
      <c r="K131" s="476"/>
      <c r="L131" s="476"/>
      <c r="M131" s="502"/>
      <c r="N131" s="502"/>
      <c r="O131" s="502"/>
      <c r="P131" s="502"/>
      <c r="Q131" s="498"/>
      <c r="R131" s="491"/>
      <c r="S131" s="502"/>
      <c r="T131" s="502"/>
      <c r="U131" s="502"/>
      <c r="V131" s="502"/>
      <c r="W131" s="498"/>
      <c r="X131" s="491"/>
      <c r="Y131" s="498"/>
    </row>
    <row r="132" spans="1:218" ht="88.5" customHeight="1" x14ac:dyDescent="0.3">
      <c r="A132" s="501"/>
      <c r="B132" s="504" t="s">
        <v>625</v>
      </c>
      <c r="C132" s="477"/>
      <c r="D132" s="477"/>
      <c r="E132" s="476"/>
      <c r="F132" s="476"/>
      <c r="G132" s="476"/>
      <c r="H132" s="476"/>
      <c r="I132" s="476"/>
      <c r="J132" s="479"/>
      <c r="K132" s="479"/>
      <c r="L132" s="479"/>
    </row>
    <row r="133" spans="1:218" ht="127.5" customHeight="1" x14ac:dyDescent="0.3">
      <c r="A133" s="501"/>
      <c r="B133" s="504"/>
      <c r="C133" s="477"/>
      <c r="D133" s="477"/>
      <c r="E133" s="476"/>
      <c r="F133" s="476"/>
      <c r="G133" s="476"/>
      <c r="H133" s="476"/>
      <c r="I133" s="476"/>
      <c r="J133" s="856"/>
      <c r="K133" s="856"/>
      <c r="L133" s="856"/>
    </row>
    <row r="134" spans="1:218" ht="62.25" customHeight="1" x14ac:dyDescent="0.3">
      <c r="A134" s="501"/>
      <c r="B134" s="478" t="s">
        <v>566</v>
      </c>
      <c r="C134" s="477"/>
      <c r="D134" s="477"/>
      <c r="E134" s="476"/>
      <c r="F134" s="479"/>
      <c r="G134" s="476"/>
      <c r="H134" s="479"/>
      <c r="I134" s="479"/>
      <c r="J134" s="857"/>
      <c r="K134" s="857"/>
      <c r="L134" s="857"/>
    </row>
    <row r="135" spans="1:218" ht="20.149999999999999" customHeight="1" x14ac:dyDescent="0.3">
      <c r="A135" s="856"/>
      <c r="B135" s="858" t="s">
        <v>505</v>
      </c>
      <c r="C135" s="856"/>
      <c r="D135" s="856"/>
      <c r="E135" s="854"/>
      <c r="F135" s="856"/>
      <c r="G135" s="854"/>
      <c r="H135" s="856"/>
      <c r="I135" s="856"/>
      <c r="J135" s="479"/>
      <c r="K135" s="479"/>
      <c r="L135" s="479"/>
      <c r="M135" s="851"/>
      <c r="N135" s="489"/>
      <c r="O135" s="851"/>
      <c r="P135" s="489"/>
      <c r="Q135" s="851"/>
      <c r="R135" s="489"/>
      <c r="S135" s="851"/>
      <c r="T135" s="489"/>
      <c r="U135" s="851"/>
      <c r="V135" s="489"/>
      <c r="W135" s="489"/>
      <c r="X135" s="851"/>
      <c r="Y135" s="853"/>
      <c r="Z135" s="491"/>
      <c r="AA135" s="489"/>
      <c r="AB135" s="489"/>
      <c r="AC135" s="489"/>
      <c r="AD135" s="851"/>
      <c r="AE135" s="853"/>
      <c r="AF135" s="491"/>
      <c r="AG135" s="851"/>
      <c r="AH135" s="491"/>
      <c r="AI135" s="491"/>
      <c r="AJ135" s="490"/>
      <c r="AK135" s="491"/>
      <c r="AL135" s="491"/>
      <c r="AM135" s="491"/>
      <c r="AN135" s="490"/>
      <c r="AO135" s="491"/>
      <c r="AP135" s="491"/>
      <c r="AQ135" s="491"/>
      <c r="AR135" s="490"/>
      <c r="AS135" s="491"/>
      <c r="AT135" s="491"/>
      <c r="AU135" s="491"/>
      <c r="AV135" s="490"/>
      <c r="AW135" s="491"/>
      <c r="AX135" s="491"/>
      <c r="AY135" s="491"/>
      <c r="AZ135" s="490"/>
      <c r="BA135" s="491"/>
      <c r="BB135" s="491"/>
      <c r="BC135" s="491"/>
      <c r="BD135" s="490"/>
      <c r="BE135" s="491"/>
      <c r="BF135" s="491"/>
      <c r="BG135" s="491"/>
      <c r="BH135" s="490"/>
      <c r="BI135" s="491"/>
      <c r="BJ135" s="491"/>
      <c r="BK135" s="491"/>
      <c r="BL135" s="490"/>
      <c r="BM135" s="491"/>
      <c r="BN135" s="491"/>
      <c r="BO135" s="491"/>
      <c r="BP135" s="490"/>
      <c r="BQ135" s="491"/>
      <c r="BR135" s="491"/>
      <c r="BS135" s="491"/>
      <c r="BT135" s="490"/>
      <c r="BU135" s="491"/>
      <c r="BV135" s="491"/>
      <c r="BW135" s="491"/>
      <c r="BX135" s="490"/>
      <c r="BY135" s="491"/>
      <c r="BZ135" s="491"/>
      <c r="CA135" s="491"/>
      <c r="CB135" s="490"/>
      <c r="CC135" s="491"/>
      <c r="CD135" s="491"/>
      <c r="CE135" s="491"/>
      <c r="CF135" s="490"/>
      <c r="CG135" s="491"/>
      <c r="CH135" s="491"/>
      <c r="CI135" s="491"/>
      <c r="CJ135" s="490"/>
      <c r="CK135" s="491"/>
      <c r="CL135" s="491"/>
      <c r="CM135" s="491"/>
      <c r="CN135" s="490"/>
      <c r="CO135" s="491"/>
      <c r="CP135" s="491"/>
      <c r="CQ135" s="491"/>
      <c r="CR135" s="490"/>
      <c r="CS135" s="491"/>
      <c r="CT135" s="491"/>
      <c r="CU135" s="491"/>
      <c r="CV135" s="490"/>
      <c r="CW135" s="491"/>
      <c r="CX135" s="491"/>
      <c r="CY135" s="491"/>
      <c r="CZ135" s="490"/>
      <c r="DA135" s="491"/>
      <c r="DB135" s="491"/>
      <c r="DC135" s="491"/>
      <c r="DD135" s="490"/>
      <c r="DE135" s="491"/>
      <c r="DF135" s="491"/>
      <c r="DG135" s="491"/>
      <c r="DH135" s="490"/>
      <c r="DI135" s="491"/>
      <c r="DJ135" s="491"/>
      <c r="DK135" s="491"/>
      <c r="DL135" s="490"/>
      <c r="DM135" s="491"/>
      <c r="DN135" s="491"/>
      <c r="DO135" s="491"/>
      <c r="DP135" s="490"/>
      <c r="DQ135" s="491"/>
      <c r="DR135" s="491"/>
      <c r="DS135" s="491"/>
      <c r="DT135" s="490"/>
      <c r="DU135" s="491"/>
      <c r="DV135" s="491"/>
      <c r="DW135" s="491"/>
      <c r="DX135" s="490"/>
      <c r="DY135" s="491"/>
      <c r="DZ135" s="491"/>
      <c r="EA135" s="491"/>
      <c r="EB135" s="490"/>
      <c r="EC135" s="491"/>
      <c r="ED135" s="491"/>
      <c r="EE135" s="491"/>
      <c r="EF135" s="490"/>
      <c r="EG135" s="491"/>
      <c r="EH135" s="491"/>
      <c r="EI135" s="491"/>
      <c r="EJ135" s="490"/>
      <c r="EK135" s="491"/>
      <c r="EL135" s="491"/>
      <c r="EM135" s="491"/>
      <c r="EN135" s="490"/>
      <c r="EO135" s="491"/>
      <c r="EP135" s="491"/>
      <c r="EQ135" s="491"/>
      <c r="ER135" s="490"/>
      <c r="ES135" s="491"/>
      <c r="ET135" s="491"/>
      <c r="EU135" s="491"/>
      <c r="EV135" s="490"/>
      <c r="EW135" s="491"/>
      <c r="EX135" s="491"/>
      <c r="EY135" s="491"/>
      <c r="EZ135" s="490"/>
      <c r="FA135" s="491"/>
      <c r="FB135" s="491"/>
      <c r="FC135" s="491"/>
      <c r="FD135" s="490"/>
      <c r="FE135" s="491"/>
      <c r="FF135" s="491"/>
      <c r="FG135" s="491"/>
      <c r="FH135" s="490"/>
      <c r="FI135" s="491"/>
      <c r="FJ135" s="491"/>
      <c r="FK135" s="491"/>
      <c r="FL135" s="490"/>
      <c r="FM135" s="491"/>
      <c r="FN135" s="491"/>
      <c r="FO135" s="491"/>
      <c r="FP135" s="490"/>
      <c r="FQ135" s="491"/>
      <c r="FR135" s="491"/>
      <c r="FS135" s="491"/>
      <c r="FT135" s="490"/>
      <c r="FU135" s="491"/>
      <c r="FV135" s="491"/>
      <c r="FW135" s="491"/>
      <c r="FX135" s="490"/>
      <c r="FY135" s="491"/>
      <c r="FZ135" s="491"/>
      <c r="GA135" s="491"/>
      <c r="GB135" s="490"/>
      <c r="GC135" s="491"/>
      <c r="GD135" s="491"/>
      <c r="GE135" s="491"/>
      <c r="GF135" s="490"/>
      <c r="GG135" s="491"/>
      <c r="GH135" s="491"/>
      <c r="GI135" s="491"/>
      <c r="GJ135" s="490"/>
      <c r="GK135" s="491"/>
      <c r="GL135" s="491"/>
      <c r="GM135" s="491"/>
      <c r="GN135" s="490"/>
      <c r="GO135" s="491"/>
      <c r="GP135" s="491"/>
      <c r="GQ135" s="491"/>
      <c r="GR135" s="490"/>
      <c r="GS135" s="491"/>
      <c r="GT135" s="491"/>
      <c r="GU135" s="491"/>
      <c r="GV135" s="490"/>
      <c r="GW135" s="491"/>
      <c r="GX135" s="491"/>
      <c r="GY135" s="491"/>
      <c r="GZ135" s="490"/>
      <c r="HA135" s="491"/>
      <c r="HB135" s="491"/>
      <c r="HC135" s="491"/>
      <c r="HD135" s="490"/>
      <c r="HE135" s="491"/>
      <c r="HF135" s="491"/>
      <c r="HG135" s="491"/>
      <c r="HH135" s="490"/>
      <c r="HI135" s="491"/>
      <c r="HJ135" s="491"/>
    </row>
    <row r="136" spans="1:218" ht="20.149999999999999" customHeight="1" x14ac:dyDescent="0.3">
      <c r="A136" s="857"/>
      <c r="B136" s="859"/>
      <c r="C136" s="857"/>
      <c r="D136" s="857"/>
      <c r="E136" s="855"/>
      <c r="F136" s="857"/>
      <c r="G136" s="855"/>
      <c r="H136" s="857"/>
      <c r="I136" s="857"/>
      <c r="J136" s="476"/>
      <c r="K136" s="476"/>
      <c r="L136" s="476"/>
      <c r="M136" s="852"/>
      <c r="N136" s="499"/>
      <c r="O136" s="852"/>
      <c r="P136" s="499"/>
      <c r="Q136" s="851"/>
      <c r="R136" s="499"/>
      <c r="S136" s="851"/>
      <c r="T136" s="499"/>
      <c r="U136" s="852"/>
      <c r="V136" s="499"/>
      <c r="W136" s="499"/>
      <c r="X136" s="851"/>
      <c r="Y136" s="853"/>
      <c r="Z136" s="491"/>
      <c r="AA136" s="499"/>
      <c r="AB136" s="499"/>
      <c r="AC136" s="499"/>
      <c r="AD136" s="851"/>
      <c r="AE136" s="853"/>
      <c r="AF136" s="491"/>
      <c r="AG136" s="851"/>
      <c r="AH136" s="491"/>
      <c r="AI136" s="491"/>
      <c r="AJ136" s="490"/>
      <c r="AK136" s="491"/>
      <c r="AL136" s="491"/>
      <c r="AM136" s="491"/>
      <c r="AN136" s="490"/>
      <c r="AO136" s="491"/>
      <c r="AP136" s="491"/>
      <c r="AQ136" s="491"/>
      <c r="AR136" s="490"/>
      <c r="AS136" s="491"/>
      <c r="AT136" s="491"/>
      <c r="AU136" s="491"/>
      <c r="AV136" s="490"/>
      <c r="AW136" s="491"/>
      <c r="AX136" s="491"/>
      <c r="AY136" s="491"/>
      <c r="AZ136" s="490"/>
      <c r="BA136" s="491"/>
      <c r="BB136" s="491"/>
      <c r="BC136" s="491"/>
      <c r="BD136" s="490"/>
      <c r="BE136" s="491"/>
      <c r="BF136" s="491"/>
      <c r="BG136" s="491"/>
      <c r="BH136" s="490"/>
      <c r="BI136" s="491"/>
      <c r="BJ136" s="491"/>
      <c r="BK136" s="491"/>
      <c r="BL136" s="490"/>
      <c r="BM136" s="491"/>
      <c r="BN136" s="491"/>
      <c r="BO136" s="491"/>
      <c r="BP136" s="490"/>
      <c r="BQ136" s="491"/>
      <c r="BR136" s="491"/>
      <c r="BS136" s="491"/>
      <c r="BT136" s="490"/>
      <c r="BU136" s="491"/>
      <c r="BV136" s="491"/>
      <c r="BW136" s="491"/>
      <c r="BX136" s="490"/>
      <c r="BY136" s="491"/>
      <c r="BZ136" s="491"/>
      <c r="CA136" s="491"/>
      <c r="CB136" s="490"/>
      <c r="CC136" s="491"/>
      <c r="CD136" s="491"/>
      <c r="CE136" s="491"/>
      <c r="CF136" s="490"/>
      <c r="CG136" s="491"/>
      <c r="CH136" s="491"/>
      <c r="CI136" s="491"/>
      <c r="CJ136" s="490"/>
      <c r="CK136" s="491"/>
      <c r="CL136" s="491"/>
      <c r="CM136" s="491"/>
      <c r="CN136" s="490"/>
      <c r="CO136" s="491"/>
      <c r="CP136" s="491"/>
      <c r="CQ136" s="491"/>
      <c r="CR136" s="490"/>
      <c r="CS136" s="491"/>
      <c r="CT136" s="491"/>
      <c r="CU136" s="491"/>
      <c r="CV136" s="490"/>
      <c r="CW136" s="491"/>
      <c r="CX136" s="491"/>
      <c r="CY136" s="491"/>
      <c r="CZ136" s="490"/>
      <c r="DA136" s="491"/>
      <c r="DB136" s="491"/>
      <c r="DC136" s="491"/>
      <c r="DD136" s="490"/>
      <c r="DE136" s="491"/>
      <c r="DF136" s="491"/>
      <c r="DG136" s="491"/>
      <c r="DH136" s="490"/>
      <c r="DI136" s="491"/>
      <c r="DJ136" s="491"/>
      <c r="DK136" s="491"/>
      <c r="DL136" s="490"/>
      <c r="DM136" s="491"/>
      <c r="DN136" s="491"/>
      <c r="DO136" s="491"/>
      <c r="DP136" s="490"/>
      <c r="DQ136" s="491"/>
      <c r="DR136" s="491"/>
      <c r="DS136" s="491"/>
      <c r="DT136" s="490"/>
      <c r="DU136" s="491"/>
      <c r="DV136" s="491"/>
      <c r="DW136" s="491"/>
      <c r="DX136" s="490"/>
      <c r="DY136" s="491"/>
      <c r="DZ136" s="491"/>
      <c r="EA136" s="491"/>
      <c r="EB136" s="490"/>
      <c r="EC136" s="491"/>
      <c r="ED136" s="491"/>
      <c r="EE136" s="491"/>
      <c r="EF136" s="490"/>
      <c r="EG136" s="491"/>
      <c r="EH136" s="491"/>
      <c r="EI136" s="491"/>
      <c r="EJ136" s="490"/>
      <c r="EK136" s="491"/>
      <c r="EL136" s="491"/>
      <c r="EM136" s="491"/>
      <c r="EN136" s="490"/>
      <c r="EO136" s="491"/>
      <c r="EP136" s="491"/>
      <c r="EQ136" s="491"/>
      <c r="ER136" s="490"/>
      <c r="ES136" s="491"/>
      <c r="ET136" s="491"/>
      <c r="EU136" s="491"/>
      <c r="EV136" s="490"/>
      <c r="EW136" s="491"/>
      <c r="EX136" s="491"/>
      <c r="EY136" s="491"/>
      <c r="EZ136" s="490"/>
      <c r="FA136" s="491"/>
      <c r="FB136" s="491"/>
      <c r="FC136" s="491"/>
      <c r="FD136" s="490"/>
      <c r="FE136" s="491"/>
      <c r="FF136" s="491"/>
      <c r="FG136" s="491"/>
      <c r="FH136" s="490"/>
      <c r="FI136" s="491"/>
      <c r="FJ136" s="491"/>
      <c r="FK136" s="491"/>
      <c r="FL136" s="490"/>
      <c r="FM136" s="491"/>
      <c r="FN136" s="491"/>
      <c r="FO136" s="491"/>
      <c r="FP136" s="490"/>
      <c r="FQ136" s="491"/>
      <c r="FR136" s="491"/>
      <c r="FS136" s="491"/>
      <c r="FT136" s="490"/>
      <c r="FU136" s="491"/>
      <c r="FV136" s="491"/>
      <c r="FW136" s="491"/>
      <c r="FX136" s="490"/>
      <c r="FY136" s="491"/>
      <c r="FZ136" s="491"/>
      <c r="GA136" s="491"/>
      <c r="GB136" s="490"/>
      <c r="GC136" s="491"/>
      <c r="GD136" s="491"/>
      <c r="GE136" s="491"/>
      <c r="GF136" s="490"/>
      <c r="GG136" s="491"/>
      <c r="GH136" s="491"/>
      <c r="GI136" s="491"/>
      <c r="GJ136" s="490"/>
      <c r="GK136" s="491"/>
      <c r="GL136" s="491"/>
      <c r="GM136" s="491"/>
      <c r="GN136" s="490"/>
      <c r="GO136" s="491"/>
      <c r="GP136" s="491"/>
      <c r="GQ136" s="491"/>
      <c r="GR136" s="490"/>
      <c r="GS136" s="491"/>
      <c r="GT136" s="491"/>
      <c r="GU136" s="491"/>
      <c r="GV136" s="490"/>
      <c r="GW136" s="491"/>
      <c r="GX136" s="491"/>
      <c r="GY136" s="491"/>
      <c r="GZ136" s="490"/>
      <c r="HA136" s="491"/>
      <c r="HB136" s="491"/>
      <c r="HC136" s="491"/>
      <c r="HD136" s="490"/>
      <c r="HE136" s="491"/>
      <c r="HF136" s="491"/>
      <c r="HG136" s="491"/>
      <c r="HH136" s="490"/>
      <c r="HI136" s="491"/>
      <c r="HJ136" s="491"/>
    </row>
    <row r="137" spans="1:218" ht="68.25" customHeight="1" x14ac:dyDescent="0.3">
      <c r="A137" s="501"/>
      <c r="B137" s="525" t="s">
        <v>626</v>
      </c>
      <c r="C137" s="476"/>
      <c r="D137" s="466"/>
      <c r="E137" s="476"/>
      <c r="F137" s="479"/>
      <c r="G137" s="476"/>
      <c r="H137" s="479"/>
      <c r="I137" s="479"/>
      <c r="J137" s="476"/>
      <c r="K137" s="476"/>
      <c r="L137" s="476"/>
      <c r="M137" s="498"/>
      <c r="N137" s="489"/>
      <c r="O137" s="489"/>
      <c r="X137" s="490"/>
      <c r="Y137" s="491"/>
      <c r="Z137" s="491"/>
      <c r="AA137" s="491"/>
      <c r="AB137" s="490"/>
      <c r="AC137" s="491"/>
      <c r="AD137" s="491"/>
      <c r="AE137" s="491"/>
      <c r="AF137" s="490"/>
      <c r="AG137" s="491"/>
      <c r="AH137" s="491"/>
      <c r="AI137" s="491"/>
      <c r="AJ137" s="490"/>
      <c r="AK137" s="491"/>
      <c r="AL137" s="491"/>
      <c r="AM137" s="491"/>
      <c r="AN137" s="490"/>
      <c r="AO137" s="491"/>
      <c r="AP137" s="491"/>
      <c r="AQ137" s="491"/>
      <c r="AR137" s="490"/>
      <c r="AS137" s="491"/>
      <c r="AT137" s="491"/>
      <c r="AU137" s="491"/>
      <c r="AV137" s="490"/>
      <c r="AW137" s="491"/>
      <c r="AX137" s="491"/>
      <c r="AY137" s="491"/>
      <c r="AZ137" s="490"/>
      <c r="BA137" s="491"/>
      <c r="BB137" s="491"/>
      <c r="BC137" s="491"/>
      <c r="BD137" s="490"/>
      <c r="BE137" s="491"/>
      <c r="BF137" s="491"/>
      <c r="BG137" s="491"/>
      <c r="BH137" s="490"/>
      <c r="BI137" s="491"/>
      <c r="BJ137" s="491"/>
      <c r="BK137" s="491"/>
      <c r="BL137" s="490"/>
      <c r="BM137" s="491"/>
      <c r="BN137" s="491"/>
      <c r="BO137" s="491"/>
      <c r="BP137" s="490"/>
      <c r="BQ137" s="491"/>
      <c r="BR137" s="491"/>
      <c r="BS137" s="491"/>
      <c r="BT137" s="490"/>
      <c r="BU137" s="491"/>
      <c r="BV137" s="491"/>
      <c r="BW137" s="491"/>
      <c r="BX137" s="490"/>
      <c r="BY137" s="491"/>
      <c r="BZ137" s="491"/>
      <c r="CA137" s="491"/>
      <c r="CB137" s="490"/>
      <c r="CC137" s="491"/>
      <c r="CD137" s="491"/>
      <c r="CE137" s="491"/>
      <c r="CF137" s="490"/>
      <c r="CG137" s="491"/>
      <c r="CH137" s="491"/>
      <c r="CI137" s="491"/>
      <c r="CJ137" s="490"/>
      <c r="CK137" s="491"/>
      <c r="CL137" s="491"/>
      <c r="CM137" s="491"/>
      <c r="CN137" s="490"/>
      <c r="CO137" s="491"/>
      <c r="CP137" s="491"/>
      <c r="CQ137" s="491"/>
      <c r="CR137" s="490"/>
      <c r="CS137" s="491"/>
      <c r="CT137" s="491"/>
      <c r="CU137" s="491"/>
      <c r="CV137" s="490"/>
      <c r="CW137" s="491"/>
      <c r="CX137" s="491"/>
      <c r="CY137" s="491"/>
      <c r="CZ137" s="490"/>
      <c r="DA137" s="491"/>
      <c r="DB137" s="491"/>
      <c r="DC137" s="491"/>
      <c r="DD137" s="490"/>
      <c r="DE137" s="491"/>
      <c r="DF137" s="491"/>
      <c r="DG137" s="491"/>
      <c r="DH137" s="490"/>
      <c r="DI137" s="491"/>
      <c r="DJ137" s="491"/>
      <c r="DK137" s="491"/>
      <c r="DL137" s="490"/>
      <c r="DM137" s="491"/>
      <c r="DN137" s="491"/>
      <c r="DO137" s="491"/>
      <c r="DP137" s="490"/>
      <c r="DQ137" s="491"/>
      <c r="DR137" s="491"/>
      <c r="DS137" s="491"/>
      <c r="DT137" s="490"/>
      <c r="DU137" s="491"/>
      <c r="DV137" s="491"/>
      <c r="DW137" s="491"/>
      <c r="DX137" s="490"/>
      <c r="DY137" s="491"/>
      <c r="DZ137" s="491"/>
      <c r="EA137" s="491"/>
      <c r="EB137" s="490"/>
      <c r="EC137" s="491"/>
      <c r="ED137" s="491"/>
      <c r="EE137" s="491"/>
      <c r="EF137" s="490"/>
      <c r="EG137" s="491"/>
      <c r="EH137" s="491"/>
      <c r="EI137" s="491"/>
      <c r="EJ137" s="490"/>
      <c r="EK137" s="491"/>
      <c r="EL137" s="491"/>
      <c r="EM137" s="491"/>
      <c r="EN137" s="490"/>
      <c r="EO137" s="491"/>
      <c r="EP137" s="491"/>
      <c r="EQ137" s="491"/>
      <c r="ER137" s="490"/>
      <c r="ES137" s="491"/>
      <c r="ET137" s="491"/>
      <c r="EU137" s="491"/>
      <c r="EV137" s="490"/>
      <c r="EW137" s="491"/>
      <c r="EX137" s="491"/>
      <c r="EY137" s="491"/>
      <c r="EZ137" s="490"/>
      <c r="FA137" s="491"/>
      <c r="FB137" s="491"/>
      <c r="FC137" s="491"/>
      <c r="FD137" s="490"/>
      <c r="FE137" s="491"/>
      <c r="FF137" s="491"/>
      <c r="FG137" s="491"/>
      <c r="FH137" s="490"/>
      <c r="FI137" s="491"/>
      <c r="FJ137" s="491"/>
      <c r="FK137" s="491"/>
      <c r="FL137" s="490"/>
      <c r="FM137" s="491"/>
      <c r="FN137" s="491"/>
      <c r="FO137" s="491"/>
      <c r="FP137" s="490"/>
      <c r="FQ137" s="491"/>
      <c r="FR137" s="491"/>
      <c r="FS137" s="491"/>
      <c r="FT137" s="490"/>
      <c r="FU137" s="491"/>
      <c r="FV137" s="491"/>
      <c r="FW137" s="491"/>
      <c r="FX137" s="490"/>
      <c r="FY137" s="491"/>
      <c r="FZ137" s="491"/>
      <c r="GA137" s="491"/>
      <c r="GB137" s="490"/>
      <c r="GC137" s="491"/>
      <c r="GD137" s="491"/>
      <c r="GE137" s="491"/>
      <c r="GF137" s="490"/>
      <c r="GG137" s="491"/>
      <c r="GH137" s="491"/>
      <c r="GI137" s="491"/>
      <c r="GJ137" s="490"/>
      <c r="GK137" s="491"/>
      <c r="GL137" s="491"/>
      <c r="GM137" s="491"/>
      <c r="GN137" s="490"/>
      <c r="GO137" s="491"/>
      <c r="GP137" s="491"/>
      <c r="GQ137" s="491"/>
      <c r="GR137" s="490"/>
      <c r="GS137" s="491"/>
      <c r="GT137" s="491"/>
      <c r="GU137" s="491"/>
      <c r="GV137" s="490"/>
      <c r="GW137" s="491"/>
      <c r="GX137" s="491"/>
      <c r="GY137" s="491"/>
      <c r="GZ137" s="490"/>
      <c r="HA137" s="491"/>
      <c r="HB137" s="491"/>
      <c r="HC137" s="491"/>
      <c r="HD137" s="490"/>
      <c r="HE137" s="491"/>
      <c r="HF137" s="491"/>
      <c r="HG137" s="491"/>
      <c r="HH137" s="490"/>
      <c r="HI137" s="491"/>
      <c r="HJ137" s="491"/>
    </row>
    <row r="138" spans="1:218" ht="81.75" customHeight="1" x14ac:dyDescent="0.3">
      <c r="A138" s="565">
        <v>1</v>
      </c>
      <c r="B138" s="526" t="s">
        <v>627</v>
      </c>
      <c r="C138" s="476">
        <v>150</v>
      </c>
      <c r="D138" s="476" t="s">
        <v>140</v>
      </c>
      <c r="E138" s="476"/>
      <c r="F138" s="476"/>
      <c r="G138" s="476"/>
      <c r="H138" s="476"/>
      <c r="I138" s="476"/>
      <c r="J138" s="527"/>
      <c r="K138" s="527"/>
      <c r="L138" s="527"/>
      <c r="M138" s="498"/>
      <c r="N138" s="489"/>
      <c r="O138" s="489"/>
      <c r="X138" s="490"/>
      <c r="Y138" s="491"/>
      <c r="Z138" s="491"/>
      <c r="AA138" s="491"/>
      <c r="AB138" s="490"/>
      <c r="AC138" s="491"/>
      <c r="AD138" s="491"/>
      <c r="AE138" s="491"/>
      <c r="AF138" s="490"/>
      <c r="AG138" s="491"/>
      <c r="AH138" s="491"/>
      <c r="AI138" s="491"/>
      <c r="AJ138" s="490"/>
      <c r="AK138" s="491"/>
      <c r="AL138" s="491"/>
      <c r="AM138" s="491"/>
      <c r="AN138" s="490"/>
      <c r="AO138" s="491"/>
      <c r="AP138" s="491"/>
      <c r="AQ138" s="491"/>
      <c r="AR138" s="490"/>
      <c r="AS138" s="491"/>
      <c r="AT138" s="491"/>
      <c r="AU138" s="491"/>
      <c r="AV138" s="490"/>
      <c r="AW138" s="491"/>
      <c r="AX138" s="491"/>
      <c r="AY138" s="491"/>
      <c r="AZ138" s="490"/>
      <c r="BA138" s="491"/>
      <c r="BB138" s="491"/>
      <c r="BC138" s="491"/>
      <c r="BD138" s="490"/>
      <c r="BE138" s="491"/>
      <c r="BF138" s="491"/>
      <c r="BG138" s="491"/>
      <c r="BH138" s="490"/>
      <c r="BI138" s="491"/>
      <c r="BJ138" s="491"/>
      <c r="BK138" s="491"/>
      <c r="BL138" s="490"/>
      <c r="BM138" s="491"/>
      <c r="BN138" s="491"/>
      <c r="BO138" s="491"/>
      <c r="BP138" s="490"/>
      <c r="BQ138" s="491"/>
      <c r="BR138" s="491"/>
      <c r="BS138" s="491"/>
      <c r="BT138" s="490"/>
      <c r="BU138" s="491"/>
      <c r="BV138" s="491"/>
      <c r="BW138" s="491"/>
      <c r="BX138" s="490"/>
      <c r="BY138" s="491"/>
      <c r="BZ138" s="491"/>
      <c r="CA138" s="491"/>
      <c r="CB138" s="490"/>
      <c r="CC138" s="491"/>
      <c r="CD138" s="491"/>
      <c r="CE138" s="491"/>
      <c r="CF138" s="490"/>
      <c r="CG138" s="491"/>
      <c r="CH138" s="491"/>
      <c r="CI138" s="491"/>
      <c r="CJ138" s="490"/>
      <c r="CK138" s="491"/>
      <c r="CL138" s="491"/>
      <c r="CM138" s="491"/>
      <c r="CN138" s="490"/>
      <c r="CO138" s="491"/>
      <c r="CP138" s="491"/>
      <c r="CQ138" s="491"/>
      <c r="CR138" s="490"/>
      <c r="CS138" s="491"/>
      <c r="CT138" s="491"/>
      <c r="CU138" s="491"/>
      <c r="CV138" s="490"/>
      <c r="CW138" s="491"/>
      <c r="CX138" s="491"/>
      <c r="CY138" s="491"/>
      <c r="CZ138" s="490"/>
      <c r="DA138" s="491"/>
      <c r="DB138" s="491"/>
      <c r="DC138" s="491"/>
      <c r="DD138" s="490"/>
      <c r="DE138" s="491"/>
      <c r="DF138" s="491"/>
      <c r="DG138" s="491"/>
      <c r="DH138" s="490"/>
      <c r="DI138" s="491"/>
      <c r="DJ138" s="491"/>
      <c r="DK138" s="491"/>
      <c r="DL138" s="490"/>
      <c r="DM138" s="491"/>
      <c r="DN138" s="491"/>
      <c r="DO138" s="491"/>
      <c r="DP138" s="490"/>
      <c r="DQ138" s="491"/>
      <c r="DR138" s="491"/>
      <c r="DS138" s="491"/>
      <c r="DT138" s="490"/>
      <c r="DU138" s="491"/>
      <c r="DV138" s="491"/>
      <c r="DW138" s="491"/>
      <c r="DX138" s="490"/>
      <c r="DY138" s="491"/>
      <c r="DZ138" s="491"/>
      <c r="EA138" s="491"/>
      <c r="EB138" s="490"/>
      <c r="EC138" s="491"/>
      <c r="ED138" s="491"/>
      <c r="EE138" s="491"/>
      <c r="EF138" s="490"/>
      <c r="EG138" s="491"/>
      <c r="EH138" s="491"/>
      <c r="EI138" s="491"/>
      <c r="EJ138" s="490"/>
      <c r="EK138" s="491"/>
      <c r="EL138" s="491"/>
      <c r="EM138" s="491"/>
      <c r="EN138" s="490"/>
      <c r="EO138" s="491"/>
      <c r="EP138" s="491"/>
      <c r="EQ138" s="491"/>
      <c r="ER138" s="490"/>
      <c r="ES138" s="491"/>
      <c r="ET138" s="491"/>
      <c r="EU138" s="491"/>
      <c r="EV138" s="490"/>
      <c r="EW138" s="491"/>
      <c r="EX138" s="491"/>
      <c r="EY138" s="491"/>
      <c r="EZ138" s="490"/>
      <c r="FA138" s="491"/>
      <c r="FB138" s="491"/>
      <c r="FC138" s="491"/>
      <c r="FD138" s="490"/>
      <c r="FE138" s="491"/>
      <c r="FF138" s="491"/>
      <c r="FG138" s="491"/>
      <c r="FH138" s="490"/>
      <c r="FI138" s="491"/>
      <c r="FJ138" s="491"/>
      <c r="FK138" s="491"/>
      <c r="FL138" s="490"/>
      <c r="FM138" s="491"/>
      <c r="FN138" s="491"/>
      <c r="FO138" s="491"/>
      <c r="FP138" s="490"/>
      <c r="FQ138" s="491"/>
      <c r="FR138" s="491"/>
      <c r="FS138" s="491"/>
      <c r="FT138" s="490"/>
      <c r="FU138" s="491"/>
      <c r="FV138" s="491"/>
      <c r="FW138" s="491"/>
      <c r="FX138" s="490"/>
      <c r="FY138" s="491"/>
      <c r="FZ138" s="491"/>
      <c r="GA138" s="491"/>
      <c r="GB138" s="490"/>
      <c r="GC138" s="491"/>
      <c r="GD138" s="491"/>
      <c r="GE138" s="491"/>
      <c r="GF138" s="490"/>
      <c r="GG138" s="491"/>
      <c r="GH138" s="491"/>
      <c r="GI138" s="491"/>
      <c r="GJ138" s="490"/>
      <c r="GK138" s="491"/>
      <c r="GL138" s="491"/>
      <c r="GM138" s="491"/>
      <c r="GN138" s="490"/>
      <c r="GO138" s="491"/>
      <c r="GP138" s="491"/>
      <c r="GQ138" s="491"/>
      <c r="GR138" s="490"/>
      <c r="GS138" s="491"/>
      <c r="GT138" s="491"/>
      <c r="GU138" s="491"/>
      <c r="GV138" s="490"/>
      <c r="GW138" s="491"/>
      <c r="GX138" s="491"/>
      <c r="GY138" s="491"/>
      <c r="GZ138" s="490"/>
      <c r="HA138" s="491"/>
      <c r="HB138" s="491"/>
      <c r="HC138" s="491"/>
      <c r="HD138" s="490"/>
      <c r="HE138" s="491"/>
      <c r="HF138" s="491"/>
      <c r="HG138" s="491"/>
      <c r="HH138" s="490"/>
      <c r="HI138" s="491"/>
      <c r="HJ138" s="491"/>
    </row>
    <row r="139" spans="1:218" ht="81.75" customHeight="1" x14ac:dyDescent="0.3">
      <c r="A139" s="565">
        <v>2</v>
      </c>
      <c r="B139" s="526" t="s">
        <v>628</v>
      </c>
      <c r="C139" s="476">
        <v>250</v>
      </c>
      <c r="D139" s="476" t="s">
        <v>140</v>
      </c>
      <c r="E139" s="476"/>
      <c r="F139" s="476"/>
      <c r="G139" s="476"/>
      <c r="H139" s="476"/>
      <c r="I139" s="476"/>
      <c r="J139" s="476"/>
      <c r="K139" s="476"/>
      <c r="L139" s="476"/>
      <c r="M139" s="498"/>
      <c r="N139" s="489"/>
      <c r="O139" s="489"/>
      <c r="X139" s="490"/>
      <c r="Y139" s="491"/>
      <c r="Z139" s="491"/>
      <c r="AA139" s="491"/>
      <c r="AB139" s="490"/>
      <c r="AC139" s="491"/>
      <c r="AD139" s="491"/>
      <c r="AE139" s="491"/>
      <c r="AF139" s="490"/>
      <c r="AG139" s="491"/>
      <c r="AH139" s="491"/>
      <c r="AI139" s="491"/>
      <c r="AJ139" s="490"/>
      <c r="AK139" s="491"/>
      <c r="AL139" s="491"/>
      <c r="AM139" s="491"/>
      <c r="AN139" s="490"/>
      <c r="AO139" s="491"/>
      <c r="AP139" s="491"/>
      <c r="AQ139" s="491"/>
      <c r="AR139" s="490"/>
      <c r="AS139" s="491"/>
      <c r="AT139" s="491"/>
      <c r="AU139" s="491"/>
      <c r="AV139" s="490"/>
      <c r="AW139" s="491"/>
      <c r="AX139" s="491"/>
      <c r="AY139" s="491"/>
      <c r="AZ139" s="490"/>
      <c r="BA139" s="491"/>
      <c r="BB139" s="491"/>
      <c r="BC139" s="491"/>
      <c r="BD139" s="490"/>
      <c r="BE139" s="491"/>
      <c r="BF139" s="491"/>
      <c r="BG139" s="491"/>
      <c r="BH139" s="490"/>
      <c r="BI139" s="491"/>
      <c r="BJ139" s="491"/>
      <c r="BK139" s="491"/>
      <c r="BL139" s="490"/>
      <c r="BM139" s="491"/>
      <c r="BN139" s="491"/>
      <c r="BO139" s="491"/>
      <c r="BP139" s="490"/>
      <c r="BQ139" s="491"/>
      <c r="BR139" s="491"/>
      <c r="BS139" s="491"/>
      <c r="BT139" s="490"/>
      <c r="BU139" s="491"/>
      <c r="BV139" s="491"/>
      <c r="BW139" s="491"/>
      <c r="BX139" s="490"/>
      <c r="BY139" s="491"/>
      <c r="BZ139" s="491"/>
      <c r="CA139" s="491"/>
      <c r="CB139" s="490"/>
      <c r="CC139" s="491"/>
      <c r="CD139" s="491"/>
      <c r="CE139" s="491"/>
      <c r="CF139" s="490"/>
      <c r="CG139" s="491"/>
      <c r="CH139" s="491"/>
      <c r="CI139" s="491"/>
      <c r="CJ139" s="490"/>
      <c r="CK139" s="491"/>
      <c r="CL139" s="491"/>
      <c r="CM139" s="491"/>
      <c r="CN139" s="490"/>
      <c r="CO139" s="491"/>
      <c r="CP139" s="491"/>
      <c r="CQ139" s="491"/>
      <c r="CR139" s="490"/>
      <c r="CS139" s="491"/>
      <c r="CT139" s="491"/>
      <c r="CU139" s="491"/>
      <c r="CV139" s="490"/>
      <c r="CW139" s="491"/>
      <c r="CX139" s="491"/>
      <c r="CY139" s="491"/>
      <c r="CZ139" s="490"/>
      <c r="DA139" s="491"/>
      <c r="DB139" s="491"/>
      <c r="DC139" s="491"/>
      <c r="DD139" s="490"/>
      <c r="DE139" s="491"/>
      <c r="DF139" s="491"/>
      <c r="DG139" s="491"/>
      <c r="DH139" s="490"/>
      <c r="DI139" s="491"/>
      <c r="DJ139" s="491"/>
      <c r="DK139" s="491"/>
      <c r="DL139" s="490"/>
      <c r="DM139" s="491"/>
      <c r="DN139" s="491"/>
      <c r="DO139" s="491"/>
      <c r="DP139" s="490"/>
      <c r="DQ139" s="491"/>
      <c r="DR139" s="491"/>
      <c r="DS139" s="491"/>
      <c r="DT139" s="490"/>
      <c r="DU139" s="491"/>
      <c r="DV139" s="491"/>
      <c r="DW139" s="491"/>
      <c r="DX139" s="490"/>
      <c r="DY139" s="491"/>
      <c r="DZ139" s="491"/>
      <c r="EA139" s="491"/>
      <c r="EB139" s="490"/>
      <c r="EC139" s="491"/>
      <c r="ED139" s="491"/>
      <c r="EE139" s="491"/>
      <c r="EF139" s="490"/>
      <c r="EG139" s="491"/>
      <c r="EH139" s="491"/>
      <c r="EI139" s="491"/>
      <c r="EJ139" s="490"/>
      <c r="EK139" s="491"/>
      <c r="EL139" s="491"/>
      <c r="EM139" s="491"/>
      <c r="EN139" s="490"/>
      <c r="EO139" s="491"/>
      <c r="EP139" s="491"/>
      <c r="EQ139" s="491"/>
      <c r="ER139" s="490"/>
      <c r="ES139" s="491"/>
      <c r="ET139" s="491"/>
      <c r="EU139" s="491"/>
      <c r="EV139" s="490"/>
      <c r="EW139" s="491"/>
      <c r="EX139" s="491"/>
      <c r="EY139" s="491"/>
      <c r="EZ139" s="490"/>
      <c r="FA139" s="491"/>
      <c r="FB139" s="491"/>
      <c r="FC139" s="491"/>
      <c r="FD139" s="490"/>
      <c r="FE139" s="491"/>
      <c r="FF139" s="491"/>
      <c r="FG139" s="491"/>
      <c r="FH139" s="490"/>
      <c r="FI139" s="491"/>
      <c r="FJ139" s="491"/>
      <c r="FK139" s="491"/>
      <c r="FL139" s="490"/>
      <c r="FM139" s="491"/>
      <c r="FN139" s="491"/>
      <c r="FO139" s="491"/>
      <c r="FP139" s="490"/>
      <c r="FQ139" s="491"/>
      <c r="FR139" s="491"/>
      <c r="FS139" s="491"/>
      <c r="FT139" s="490"/>
      <c r="FU139" s="491"/>
      <c r="FV139" s="491"/>
      <c r="FW139" s="491"/>
      <c r="FX139" s="490"/>
      <c r="FY139" s="491"/>
      <c r="FZ139" s="491"/>
      <c r="GA139" s="491"/>
      <c r="GB139" s="490"/>
      <c r="GC139" s="491"/>
      <c r="GD139" s="491"/>
      <c r="GE139" s="491"/>
      <c r="GF139" s="490"/>
      <c r="GG139" s="491"/>
      <c r="GH139" s="491"/>
      <c r="GI139" s="491"/>
      <c r="GJ139" s="490"/>
      <c r="GK139" s="491"/>
      <c r="GL139" s="491"/>
      <c r="GM139" s="491"/>
      <c r="GN139" s="490"/>
      <c r="GO139" s="491"/>
      <c r="GP139" s="491"/>
      <c r="GQ139" s="491"/>
      <c r="GR139" s="490"/>
      <c r="GS139" s="491"/>
      <c r="GT139" s="491"/>
      <c r="GU139" s="491"/>
      <c r="GV139" s="490"/>
      <c r="GW139" s="491"/>
      <c r="GX139" s="491"/>
      <c r="GY139" s="491"/>
      <c r="GZ139" s="490"/>
      <c r="HA139" s="491"/>
      <c r="HB139" s="491"/>
      <c r="HC139" s="491"/>
      <c r="HD139" s="490"/>
      <c r="HE139" s="491"/>
      <c r="HF139" s="491"/>
      <c r="HG139" s="491"/>
      <c r="HH139" s="490"/>
      <c r="HI139" s="491"/>
      <c r="HJ139" s="491"/>
    </row>
    <row r="140" spans="1:218" s="539" customFormat="1" ht="81" customHeight="1" x14ac:dyDescent="0.3">
      <c r="A140" s="528">
        <v>3</v>
      </c>
      <c r="B140" s="525" t="s">
        <v>629</v>
      </c>
      <c r="C140" s="527">
        <v>1</v>
      </c>
      <c r="D140" s="528" t="s">
        <v>506</v>
      </c>
      <c r="E140" s="527"/>
      <c r="F140" s="527" t="s">
        <v>94</v>
      </c>
      <c r="G140" s="527"/>
      <c r="H140" s="527" t="s">
        <v>94</v>
      </c>
      <c r="I140" s="527" t="s">
        <v>94</v>
      </c>
      <c r="J140" s="476"/>
      <c r="K140" s="476"/>
      <c r="L140" s="476"/>
      <c r="M140" s="535"/>
      <c r="N140" s="536"/>
      <c r="O140" s="536"/>
      <c r="P140" s="536"/>
      <c r="Q140" s="536"/>
      <c r="R140" s="536"/>
      <c r="S140" s="536"/>
      <c r="T140" s="536"/>
      <c r="U140" s="536"/>
      <c r="V140" s="536"/>
      <c r="W140" s="536"/>
      <c r="X140" s="536"/>
      <c r="Y140" s="535"/>
      <c r="Z140" s="537"/>
      <c r="AA140" s="536"/>
      <c r="AB140" s="536"/>
      <c r="AC140" s="536"/>
      <c r="AD140" s="536"/>
      <c r="AE140" s="535"/>
      <c r="AF140" s="537"/>
      <c r="AG140" s="535"/>
      <c r="AH140" s="537"/>
      <c r="AI140" s="537"/>
      <c r="AJ140" s="538"/>
      <c r="AK140" s="537"/>
      <c r="AL140" s="537"/>
      <c r="AM140" s="537"/>
      <c r="AN140" s="538"/>
      <c r="AO140" s="537"/>
      <c r="AP140" s="537"/>
      <c r="AQ140" s="537"/>
      <c r="AR140" s="538"/>
      <c r="AS140" s="537"/>
      <c r="AT140" s="537"/>
      <c r="AU140" s="537"/>
      <c r="AV140" s="538"/>
      <c r="AW140" s="537"/>
      <c r="AX140" s="537"/>
      <c r="AY140" s="537"/>
      <c r="AZ140" s="538"/>
      <c r="BA140" s="537"/>
      <c r="BB140" s="537"/>
      <c r="BC140" s="537"/>
      <c r="BD140" s="538"/>
      <c r="BE140" s="537"/>
      <c r="BF140" s="537"/>
      <c r="BG140" s="537"/>
      <c r="BH140" s="538"/>
      <c r="BI140" s="537"/>
      <c r="BJ140" s="537"/>
      <c r="BK140" s="537"/>
      <c r="BL140" s="538"/>
      <c r="BM140" s="537"/>
      <c r="BN140" s="537"/>
      <c r="BO140" s="537"/>
      <c r="BP140" s="538"/>
      <c r="BQ140" s="537"/>
      <c r="BR140" s="537"/>
      <c r="BS140" s="537"/>
      <c r="BT140" s="538"/>
      <c r="BU140" s="537"/>
      <c r="BV140" s="537"/>
      <c r="BW140" s="537"/>
      <c r="BX140" s="538"/>
      <c r="BY140" s="537"/>
      <c r="BZ140" s="537"/>
      <c r="CA140" s="537"/>
      <c r="CB140" s="538"/>
      <c r="CC140" s="537"/>
      <c r="CD140" s="537"/>
      <c r="CE140" s="537"/>
      <c r="CF140" s="538"/>
      <c r="CG140" s="537"/>
      <c r="CH140" s="537"/>
      <c r="CI140" s="537"/>
      <c r="CJ140" s="538"/>
      <c r="CK140" s="537"/>
      <c r="CL140" s="537"/>
      <c r="CM140" s="537"/>
      <c r="CN140" s="538"/>
      <c r="CO140" s="537"/>
      <c r="CP140" s="537"/>
      <c r="CQ140" s="537"/>
      <c r="CR140" s="538"/>
      <c r="CS140" s="537"/>
      <c r="CT140" s="537"/>
      <c r="CU140" s="537"/>
      <c r="CV140" s="538"/>
      <c r="CW140" s="537"/>
      <c r="CX140" s="537"/>
      <c r="CY140" s="537"/>
      <c r="CZ140" s="538"/>
      <c r="DA140" s="537"/>
      <c r="DB140" s="537"/>
      <c r="DC140" s="537"/>
      <c r="DD140" s="538"/>
      <c r="DE140" s="537"/>
      <c r="DF140" s="537"/>
      <c r="DG140" s="537"/>
      <c r="DH140" s="538"/>
      <c r="DI140" s="537"/>
      <c r="DJ140" s="537"/>
      <c r="DK140" s="537"/>
      <c r="DL140" s="538"/>
      <c r="DM140" s="537"/>
      <c r="DN140" s="537"/>
      <c r="DO140" s="537"/>
      <c r="DP140" s="538"/>
      <c r="DQ140" s="537"/>
      <c r="DR140" s="537"/>
      <c r="DS140" s="537"/>
      <c r="DT140" s="538"/>
      <c r="DU140" s="537"/>
      <c r="DV140" s="537"/>
      <c r="DW140" s="537"/>
      <c r="DX140" s="538"/>
      <c r="DY140" s="537"/>
      <c r="DZ140" s="537"/>
      <c r="EA140" s="537"/>
      <c r="EB140" s="538"/>
      <c r="EC140" s="537"/>
      <c r="ED140" s="537"/>
      <c r="EE140" s="537"/>
      <c r="EF140" s="538"/>
      <c r="EG140" s="537"/>
      <c r="EH140" s="537"/>
      <c r="EI140" s="537"/>
      <c r="EJ140" s="538"/>
      <c r="EK140" s="537"/>
      <c r="EL140" s="537"/>
      <c r="EM140" s="537"/>
      <c r="EN140" s="538"/>
      <c r="EO140" s="537"/>
      <c r="EP140" s="537"/>
      <c r="EQ140" s="537"/>
      <c r="ER140" s="538"/>
      <c r="ES140" s="537"/>
      <c r="ET140" s="537"/>
      <c r="EU140" s="537"/>
      <c r="EV140" s="538"/>
      <c r="EW140" s="537"/>
      <c r="EX140" s="537"/>
      <c r="EY140" s="537"/>
      <c r="EZ140" s="538"/>
      <c r="FA140" s="537"/>
      <c r="FB140" s="537"/>
      <c r="FC140" s="537"/>
      <c r="FD140" s="538"/>
      <c r="FE140" s="537"/>
      <c r="FF140" s="537"/>
      <c r="FG140" s="537"/>
      <c r="FH140" s="538"/>
      <c r="FI140" s="537"/>
      <c r="FJ140" s="537"/>
      <c r="FK140" s="537"/>
      <c r="FL140" s="538"/>
      <c r="FM140" s="537"/>
      <c r="FN140" s="537"/>
      <c r="FO140" s="537"/>
      <c r="FP140" s="538"/>
      <c r="FQ140" s="537"/>
      <c r="FR140" s="537"/>
      <c r="FS140" s="537"/>
      <c r="FT140" s="538"/>
      <c r="FU140" s="537"/>
      <c r="FV140" s="537"/>
      <c r="FW140" s="537"/>
      <c r="FX140" s="538"/>
      <c r="FY140" s="537"/>
      <c r="FZ140" s="537"/>
      <c r="GA140" s="537"/>
      <c r="GB140" s="538"/>
      <c r="GC140" s="537"/>
      <c r="GD140" s="537"/>
      <c r="GE140" s="537"/>
      <c r="GF140" s="538"/>
      <c r="GG140" s="537"/>
      <c r="GH140" s="537"/>
      <c r="GI140" s="537"/>
      <c r="GJ140" s="538"/>
      <c r="GK140" s="537"/>
      <c r="GL140" s="537"/>
      <c r="GM140" s="537"/>
      <c r="GN140" s="538"/>
      <c r="GO140" s="537"/>
      <c r="GP140" s="537"/>
      <c r="GQ140" s="537"/>
      <c r="GR140" s="538"/>
      <c r="GS140" s="537"/>
      <c r="GT140" s="537"/>
      <c r="GU140" s="537"/>
      <c r="GV140" s="538"/>
      <c r="GW140" s="537"/>
      <c r="GX140" s="537"/>
      <c r="GY140" s="537"/>
      <c r="GZ140" s="538"/>
      <c r="HA140" s="537"/>
      <c r="HB140" s="537"/>
      <c r="HC140" s="537"/>
      <c r="HD140" s="538"/>
      <c r="HE140" s="537"/>
      <c r="HF140" s="537"/>
      <c r="HG140" s="537"/>
      <c r="HH140" s="538"/>
      <c r="HI140" s="537"/>
      <c r="HJ140" s="537"/>
    </row>
    <row r="141" spans="1:218" s="530" customFormat="1" ht="96" customHeight="1" x14ac:dyDescent="0.35">
      <c r="A141" s="501"/>
      <c r="B141" s="504" t="s">
        <v>625</v>
      </c>
      <c r="C141" s="476"/>
      <c r="D141" s="477"/>
      <c r="E141" s="476"/>
      <c r="F141" s="529"/>
      <c r="G141" s="476"/>
      <c r="H141" s="476"/>
      <c r="I141" s="476"/>
      <c r="J141" s="479"/>
      <c r="K141" s="479"/>
      <c r="L141" s="479"/>
    </row>
    <row r="142" spans="1:218" s="530" customFormat="1" ht="48" customHeight="1" x14ac:dyDescent="0.35">
      <c r="A142" s="501"/>
      <c r="B142" s="504"/>
      <c r="C142" s="476"/>
      <c r="D142" s="477"/>
      <c r="E142" s="476"/>
      <c r="F142" s="529"/>
      <c r="G142" s="476"/>
      <c r="H142" s="476"/>
      <c r="I142" s="476"/>
      <c r="J142" s="476"/>
      <c r="K142" s="476"/>
      <c r="L142" s="476"/>
    </row>
    <row r="143" spans="1:218" ht="42" customHeight="1" x14ac:dyDescent="0.3">
      <c r="A143" s="477"/>
      <c r="B143" s="478" t="s">
        <v>568</v>
      </c>
      <c r="C143" s="477"/>
      <c r="D143" s="477"/>
      <c r="E143" s="476"/>
      <c r="F143" s="479"/>
      <c r="G143" s="476"/>
      <c r="H143" s="479"/>
      <c r="I143" s="479"/>
      <c r="J143" s="476"/>
      <c r="K143" s="476"/>
      <c r="L143" s="476"/>
      <c r="M143" s="491"/>
      <c r="N143" s="491"/>
      <c r="O143" s="491"/>
      <c r="P143" s="490"/>
      <c r="Q143" s="491"/>
      <c r="R143" s="491"/>
      <c r="S143" s="491"/>
      <c r="T143" s="490"/>
      <c r="U143" s="491"/>
      <c r="V143" s="491"/>
      <c r="W143" s="491"/>
      <c r="X143" s="490"/>
      <c r="Y143" s="491"/>
      <c r="Z143" s="491"/>
      <c r="AA143" s="491"/>
      <c r="AB143" s="490"/>
      <c r="AC143" s="491"/>
      <c r="AD143" s="491"/>
      <c r="AE143" s="491"/>
      <c r="AF143" s="490"/>
      <c r="AG143" s="491"/>
      <c r="AH143" s="491"/>
      <c r="AI143" s="491"/>
      <c r="AJ143" s="490"/>
      <c r="AK143" s="491"/>
      <c r="AL143" s="491"/>
      <c r="AM143" s="491"/>
      <c r="AN143" s="490"/>
      <c r="AO143" s="491"/>
      <c r="AP143" s="491"/>
      <c r="AQ143" s="491"/>
      <c r="AR143" s="490"/>
      <c r="AS143" s="491"/>
      <c r="AT143" s="491"/>
      <c r="AU143" s="491"/>
      <c r="AV143" s="490"/>
      <c r="AW143" s="491"/>
      <c r="AX143" s="491"/>
      <c r="AY143" s="491"/>
      <c r="AZ143" s="490"/>
      <c r="BA143" s="491"/>
      <c r="BB143" s="491"/>
      <c r="BC143" s="491"/>
      <c r="BD143" s="490"/>
      <c r="BE143" s="491"/>
      <c r="BF143" s="491"/>
      <c r="BG143" s="491"/>
      <c r="BH143" s="490"/>
      <c r="BI143" s="491"/>
      <c r="BJ143" s="491"/>
      <c r="BK143" s="491"/>
      <c r="BL143" s="490"/>
      <c r="BM143" s="491"/>
      <c r="BN143" s="491"/>
      <c r="BO143" s="491"/>
      <c r="BP143" s="490"/>
      <c r="BQ143" s="491"/>
      <c r="BR143" s="491"/>
      <c r="BS143" s="491"/>
      <c r="BT143" s="490"/>
      <c r="BU143" s="491"/>
      <c r="BV143" s="491"/>
      <c r="BW143" s="491"/>
      <c r="BX143" s="490"/>
      <c r="BY143" s="491"/>
      <c r="BZ143" s="491"/>
      <c r="CA143" s="491"/>
      <c r="CB143" s="490"/>
      <c r="CC143" s="491"/>
      <c r="CD143" s="491"/>
      <c r="CE143" s="491"/>
      <c r="CF143" s="490"/>
      <c r="CG143" s="491"/>
      <c r="CH143" s="491"/>
      <c r="CI143" s="491"/>
      <c r="CJ143" s="490"/>
      <c r="CK143" s="491"/>
      <c r="CL143" s="491"/>
      <c r="CM143" s="491"/>
      <c r="CN143" s="490"/>
      <c r="CO143" s="491"/>
      <c r="CP143" s="491"/>
      <c r="CQ143" s="491"/>
      <c r="CR143" s="490"/>
      <c r="CS143" s="491"/>
      <c r="CT143" s="491"/>
      <c r="CU143" s="491"/>
      <c r="CV143" s="490"/>
      <c r="CW143" s="491"/>
      <c r="CX143" s="491"/>
      <c r="CY143" s="491"/>
      <c r="CZ143" s="490"/>
      <c r="DA143" s="491"/>
      <c r="DB143" s="491"/>
      <c r="DC143" s="491"/>
      <c r="DD143" s="490"/>
      <c r="DE143" s="491"/>
      <c r="DF143" s="491"/>
      <c r="DG143" s="491"/>
      <c r="DH143" s="490"/>
      <c r="DI143" s="491"/>
      <c r="DJ143" s="491"/>
      <c r="DK143" s="491"/>
      <c r="DL143" s="490"/>
      <c r="DM143" s="491"/>
      <c r="DN143" s="491"/>
      <c r="DO143" s="491"/>
      <c r="DP143" s="490"/>
      <c r="DQ143" s="491"/>
      <c r="DR143" s="491"/>
      <c r="DS143" s="491"/>
      <c r="DT143" s="490"/>
      <c r="DU143" s="491"/>
      <c r="DV143" s="491"/>
      <c r="DW143" s="491"/>
      <c r="DX143" s="490"/>
      <c r="DY143" s="491"/>
      <c r="DZ143" s="491"/>
      <c r="EA143" s="491"/>
      <c r="EB143" s="490"/>
      <c r="EC143" s="491"/>
      <c r="ED143" s="491"/>
      <c r="EE143" s="491"/>
      <c r="EF143" s="490"/>
      <c r="EG143" s="491"/>
      <c r="EH143" s="491"/>
      <c r="EI143" s="491"/>
      <c r="EJ143" s="490"/>
      <c r="EK143" s="491"/>
      <c r="EL143" s="491"/>
      <c r="EM143" s="491"/>
      <c r="EN143" s="490"/>
      <c r="EO143" s="491"/>
      <c r="EP143" s="491"/>
      <c r="EQ143" s="491"/>
      <c r="ER143" s="490"/>
      <c r="ES143" s="491"/>
      <c r="ET143" s="491"/>
      <c r="EU143" s="491"/>
      <c r="EV143" s="490"/>
      <c r="EW143" s="491"/>
      <c r="EX143" s="491"/>
      <c r="EY143" s="491"/>
      <c r="EZ143" s="490"/>
      <c r="FA143" s="491"/>
      <c r="FB143" s="491"/>
      <c r="FC143" s="491"/>
      <c r="FD143" s="490"/>
      <c r="FE143" s="491"/>
      <c r="FF143" s="491"/>
      <c r="FG143" s="491"/>
      <c r="FH143" s="490"/>
      <c r="FI143" s="491"/>
      <c r="FJ143" s="491"/>
      <c r="FK143" s="491"/>
      <c r="FL143" s="490"/>
      <c r="FM143" s="491"/>
      <c r="FN143" s="491"/>
      <c r="FO143" s="491"/>
      <c r="FP143" s="490"/>
      <c r="FQ143" s="491"/>
      <c r="FR143" s="491"/>
      <c r="FS143" s="491"/>
      <c r="FT143" s="490"/>
      <c r="FU143" s="491"/>
      <c r="FV143" s="491"/>
      <c r="FW143" s="491"/>
      <c r="FX143" s="490"/>
      <c r="FY143" s="491"/>
      <c r="FZ143" s="491"/>
      <c r="GA143" s="491"/>
      <c r="GB143" s="490"/>
      <c r="GC143" s="491"/>
      <c r="GD143" s="491"/>
      <c r="GE143" s="491"/>
      <c r="GF143" s="490"/>
      <c r="GG143" s="491"/>
      <c r="GH143" s="491"/>
      <c r="GI143" s="491"/>
      <c r="GJ143" s="490"/>
      <c r="GK143" s="491"/>
      <c r="GL143" s="491"/>
      <c r="GM143" s="491"/>
      <c r="GN143" s="490"/>
      <c r="GO143" s="491"/>
      <c r="GP143" s="491"/>
      <c r="GQ143" s="491"/>
      <c r="GR143" s="490"/>
      <c r="GS143" s="491"/>
      <c r="GT143" s="491"/>
      <c r="GU143" s="491"/>
      <c r="GV143" s="490"/>
      <c r="GW143" s="491"/>
      <c r="GX143" s="491"/>
      <c r="GY143" s="491"/>
      <c r="GZ143" s="490"/>
      <c r="HA143" s="491"/>
      <c r="HB143" s="491"/>
      <c r="HC143" s="491"/>
      <c r="HD143" s="490"/>
      <c r="HE143" s="491"/>
      <c r="HF143" s="491"/>
      <c r="HG143" s="491"/>
      <c r="HH143" s="490"/>
      <c r="HI143" s="491"/>
      <c r="HJ143" s="491"/>
    </row>
    <row r="144" spans="1:218" ht="48" customHeight="1" x14ac:dyDescent="0.3">
      <c r="A144" s="477"/>
      <c r="B144" s="520" t="s">
        <v>507</v>
      </c>
      <c r="C144" s="477"/>
      <c r="D144" s="477"/>
      <c r="E144" s="476"/>
      <c r="F144" s="476"/>
      <c r="G144" s="476"/>
      <c r="H144" s="476"/>
      <c r="I144" s="476"/>
      <c r="J144" s="479"/>
      <c r="K144" s="479"/>
      <c r="L144" s="479"/>
    </row>
    <row r="145" spans="1:12" ht="144.75" customHeight="1" x14ac:dyDescent="0.3">
      <c r="A145" s="477">
        <v>1</v>
      </c>
      <c r="B145" s="500" t="s">
        <v>630</v>
      </c>
      <c r="C145" s="477">
        <v>1</v>
      </c>
      <c r="D145" s="477" t="s">
        <v>212</v>
      </c>
      <c r="E145" s="476"/>
      <c r="F145" s="476"/>
      <c r="G145" s="476"/>
      <c r="H145" s="476"/>
      <c r="I145" s="476"/>
      <c r="J145" s="479"/>
      <c r="K145" s="479"/>
      <c r="L145" s="479"/>
    </row>
    <row r="146" spans="1:12" ht="45" customHeight="1" x14ac:dyDescent="0.3">
      <c r="A146" s="477"/>
      <c r="B146" s="500"/>
      <c r="C146" s="477"/>
      <c r="D146" s="477"/>
      <c r="E146" s="476"/>
      <c r="F146" s="476"/>
      <c r="G146" s="476"/>
      <c r="H146" s="479"/>
      <c r="I146" s="479"/>
      <c r="J146" s="476"/>
      <c r="K146" s="476"/>
      <c r="L146" s="476"/>
    </row>
    <row r="147" spans="1:12" ht="51" customHeight="1" x14ac:dyDescent="0.3">
      <c r="A147" s="477"/>
      <c r="B147" s="478" t="s">
        <v>569</v>
      </c>
      <c r="C147" s="477"/>
      <c r="D147" s="477"/>
      <c r="E147" s="476"/>
      <c r="F147" s="479"/>
      <c r="G147" s="476"/>
      <c r="H147" s="479"/>
      <c r="I147" s="479"/>
      <c r="J147" s="476"/>
      <c r="K147" s="476"/>
      <c r="L147" s="476"/>
    </row>
    <row r="148" spans="1:12" ht="57" customHeight="1" x14ac:dyDescent="0.3">
      <c r="A148" s="477"/>
      <c r="B148" s="520" t="s">
        <v>508</v>
      </c>
      <c r="C148" s="477"/>
      <c r="D148" s="477"/>
      <c r="E148" s="476"/>
      <c r="F148" s="476"/>
      <c r="G148" s="476"/>
      <c r="H148" s="476"/>
      <c r="I148" s="476"/>
      <c r="J148" s="476"/>
      <c r="K148" s="476"/>
      <c r="L148" s="476"/>
    </row>
    <row r="149" spans="1:12" ht="134.25" customHeight="1" x14ac:dyDescent="0.3">
      <c r="A149" s="477">
        <v>1</v>
      </c>
      <c r="B149" s="500" t="s">
        <v>631</v>
      </c>
      <c r="C149" s="477">
        <v>1</v>
      </c>
      <c r="D149" s="477" t="s">
        <v>212</v>
      </c>
      <c r="E149" s="476"/>
      <c r="F149" s="476"/>
      <c r="G149" s="476"/>
      <c r="H149" s="476"/>
      <c r="I149" s="476"/>
      <c r="J149" s="479"/>
      <c r="K149" s="479"/>
      <c r="L149" s="479"/>
    </row>
    <row r="150" spans="1:12" ht="53.25" customHeight="1" x14ac:dyDescent="0.3">
      <c r="A150" s="477"/>
      <c r="B150" s="500"/>
      <c r="C150" s="477"/>
      <c r="D150" s="477"/>
      <c r="E150" s="476"/>
      <c r="F150" s="476"/>
      <c r="G150" s="476"/>
      <c r="H150" s="476"/>
      <c r="I150" s="476"/>
      <c r="J150" s="476"/>
      <c r="K150" s="476"/>
      <c r="L150" s="476"/>
    </row>
    <row r="151" spans="1:12" ht="55.5" customHeight="1" x14ac:dyDescent="0.3">
      <c r="A151" s="477"/>
      <c r="B151" s="478" t="s">
        <v>571</v>
      </c>
      <c r="C151" s="477"/>
      <c r="D151" s="477"/>
      <c r="E151" s="476"/>
      <c r="F151" s="479"/>
      <c r="G151" s="476"/>
      <c r="H151" s="479"/>
      <c r="I151" s="479"/>
      <c r="J151" s="479"/>
      <c r="K151" s="479"/>
      <c r="L151" s="479"/>
    </row>
    <row r="152" spans="1:12" ht="66.75" customHeight="1" x14ac:dyDescent="0.3">
      <c r="A152" s="477"/>
      <c r="B152" s="500" t="s">
        <v>509</v>
      </c>
      <c r="C152" s="477"/>
      <c r="D152" s="477"/>
      <c r="E152" s="476"/>
      <c r="F152" s="476"/>
      <c r="G152" s="476"/>
      <c r="H152" s="476"/>
      <c r="I152" s="476"/>
      <c r="J152" s="476"/>
      <c r="K152" s="476"/>
      <c r="L152" s="476"/>
    </row>
    <row r="153" spans="1:12" ht="77.25" customHeight="1" x14ac:dyDescent="0.3">
      <c r="A153" s="477">
        <v>1</v>
      </c>
      <c r="B153" s="508" t="s">
        <v>510</v>
      </c>
      <c r="C153" s="477" t="s">
        <v>511</v>
      </c>
      <c r="D153" s="477">
        <v>2</v>
      </c>
      <c r="E153" s="476"/>
      <c r="F153" s="479"/>
      <c r="G153" s="476"/>
      <c r="H153" s="479"/>
      <c r="I153" s="479"/>
      <c r="J153" s="479"/>
      <c r="K153" s="479"/>
      <c r="L153" s="479"/>
    </row>
    <row r="154" spans="1:12" ht="66.75" customHeight="1" x14ac:dyDescent="0.3">
      <c r="A154" s="477">
        <v>2</v>
      </c>
      <c r="B154" s="508" t="s">
        <v>512</v>
      </c>
      <c r="C154" s="477" t="s">
        <v>513</v>
      </c>
      <c r="D154" s="477">
        <v>8</v>
      </c>
      <c r="E154" s="476"/>
      <c r="F154" s="476"/>
      <c r="G154" s="476"/>
      <c r="H154" s="476"/>
      <c r="I154" s="476"/>
      <c r="J154" s="476"/>
      <c r="K154" s="476"/>
      <c r="L154" s="476"/>
    </row>
    <row r="155" spans="1:12" ht="77.25" customHeight="1" x14ac:dyDescent="0.3">
      <c r="A155" s="477">
        <v>3</v>
      </c>
      <c r="B155" s="508" t="s">
        <v>514</v>
      </c>
      <c r="C155" s="477" t="s">
        <v>513</v>
      </c>
      <c r="D155" s="477">
        <v>1</v>
      </c>
      <c r="E155" s="476"/>
      <c r="F155" s="479"/>
      <c r="G155" s="476"/>
      <c r="H155" s="479"/>
      <c r="I155" s="479"/>
      <c r="J155" s="479"/>
      <c r="K155" s="479"/>
      <c r="L155" s="479"/>
    </row>
    <row r="156" spans="1:12" ht="66.75" customHeight="1" x14ac:dyDescent="0.3">
      <c r="A156" s="477">
        <v>4</v>
      </c>
      <c r="B156" s="508" t="s">
        <v>515</v>
      </c>
      <c r="C156" s="477" t="s">
        <v>513</v>
      </c>
      <c r="D156" s="477">
        <v>1</v>
      </c>
      <c r="E156" s="476"/>
      <c r="F156" s="476"/>
      <c r="G156" s="476"/>
      <c r="H156" s="476"/>
      <c r="I156" s="476"/>
      <c r="J156" s="476"/>
      <c r="K156" s="476"/>
      <c r="L156" s="476"/>
    </row>
    <row r="157" spans="1:12" ht="77.25" customHeight="1" x14ac:dyDescent="0.3">
      <c r="A157" s="477">
        <v>5</v>
      </c>
      <c r="B157" s="508" t="s">
        <v>516</v>
      </c>
      <c r="C157" s="477" t="s">
        <v>513</v>
      </c>
      <c r="D157" s="477">
        <v>1</v>
      </c>
      <c r="E157" s="476"/>
      <c r="F157" s="479"/>
      <c r="G157" s="476"/>
      <c r="H157" s="479"/>
      <c r="I157" s="479"/>
      <c r="J157" s="479"/>
      <c r="K157" s="479"/>
      <c r="L157" s="479"/>
    </row>
    <row r="158" spans="1:12" ht="66.75" customHeight="1" x14ac:dyDescent="0.3">
      <c r="A158" s="477">
        <v>6</v>
      </c>
      <c r="B158" s="508" t="s">
        <v>517</v>
      </c>
      <c r="C158" s="477" t="s">
        <v>212</v>
      </c>
      <c r="D158" s="477">
        <v>1</v>
      </c>
      <c r="E158" s="476"/>
      <c r="F158" s="476"/>
      <c r="G158" s="476"/>
      <c r="H158" s="476"/>
      <c r="I158" s="476"/>
      <c r="J158" s="476"/>
      <c r="K158" s="476"/>
      <c r="L158" s="476"/>
    </row>
    <row r="159" spans="1:12" ht="57" customHeight="1" x14ac:dyDescent="0.3">
      <c r="A159" s="477"/>
      <c r="B159" s="478" t="s">
        <v>572</v>
      </c>
      <c r="C159" s="477"/>
      <c r="D159" s="477"/>
      <c r="E159" s="476"/>
      <c r="F159" s="479"/>
      <c r="G159" s="476"/>
      <c r="H159" s="479"/>
      <c r="I159" s="479"/>
      <c r="J159" s="479"/>
      <c r="K159" s="479"/>
      <c r="L159" s="479"/>
    </row>
  </sheetData>
  <mergeCells count="202">
    <mergeCell ref="I5:I6"/>
    <mergeCell ref="J5:J6"/>
    <mergeCell ref="K5:K6"/>
    <mergeCell ref="L5:L6"/>
    <mergeCell ref="A7:A8"/>
    <mergeCell ref="B7:B8"/>
    <mergeCell ref="C7:C8"/>
    <mergeCell ref="D7:D8"/>
    <mergeCell ref="E7:E8"/>
    <mergeCell ref="F7:F8"/>
    <mergeCell ref="A5:A6"/>
    <mergeCell ref="B5:B6"/>
    <mergeCell ref="C5:C6"/>
    <mergeCell ref="D5:D6"/>
    <mergeCell ref="E5:F5"/>
    <mergeCell ref="G5:H5"/>
    <mergeCell ref="Y7:Y8"/>
    <mergeCell ref="AD7:AD8"/>
    <mergeCell ref="AE7:AE8"/>
    <mergeCell ref="AG7:AG8"/>
    <mergeCell ref="A30:A31"/>
    <mergeCell ref="B30:B31"/>
    <mergeCell ref="C30:C31"/>
    <mergeCell ref="D30:D31"/>
    <mergeCell ref="E30:E31"/>
    <mergeCell ref="F30:F31"/>
    <mergeCell ref="M7:M8"/>
    <mergeCell ref="O7:O8"/>
    <mergeCell ref="Q7:Q8"/>
    <mergeCell ref="S7:S8"/>
    <mergeCell ref="U7:U8"/>
    <mergeCell ref="X7:X8"/>
    <mergeCell ref="G7:G8"/>
    <mergeCell ref="H7:H8"/>
    <mergeCell ref="I7:I8"/>
    <mergeCell ref="J7:J8"/>
    <mergeCell ref="K7:K8"/>
    <mergeCell ref="L7:L8"/>
    <mergeCell ref="Y30:Y31"/>
    <mergeCell ref="AD30:AD31"/>
    <mergeCell ref="AE30:AE31"/>
    <mergeCell ref="AG30:AG31"/>
    <mergeCell ref="A53:A54"/>
    <mergeCell ref="B53:B54"/>
    <mergeCell ref="C53:C54"/>
    <mergeCell ref="D53:D54"/>
    <mergeCell ref="E53:E54"/>
    <mergeCell ref="F53:F54"/>
    <mergeCell ref="M30:M31"/>
    <mergeCell ref="O30:O31"/>
    <mergeCell ref="Q30:Q31"/>
    <mergeCell ref="S30:S31"/>
    <mergeCell ref="U30:U31"/>
    <mergeCell ref="X30:X31"/>
    <mergeCell ref="G30:G31"/>
    <mergeCell ref="H30:H31"/>
    <mergeCell ref="I30:I31"/>
    <mergeCell ref="J30:J31"/>
    <mergeCell ref="K30:K31"/>
    <mergeCell ref="L30:L31"/>
    <mergeCell ref="Y53:Y54"/>
    <mergeCell ref="AD53:AD54"/>
    <mergeCell ref="AE53:AE54"/>
    <mergeCell ref="AG53:AG54"/>
    <mergeCell ref="S53:S54"/>
    <mergeCell ref="U53:U54"/>
    <mergeCell ref="X53:X54"/>
    <mergeCell ref="G53:G54"/>
    <mergeCell ref="H53:H54"/>
    <mergeCell ref="I53:I54"/>
    <mergeCell ref="J53:J54"/>
    <mergeCell ref="K53:K54"/>
    <mergeCell ref="L53:L54"/>
    <mergeCell ref="M53:M54"/>
    <mergeCell ref="O53:O54"/>
    <mergeCell ref="Q53:Q54"/>
    <mergeCell ref="AG73:AG74"/>
    <mergeCell ref="A87:A88"/>
    <mergeCell ref="B87:B88"/>
    <mergeCell ref="C87:C88"/>
    <mergeCell ref="D87:D88"/>
    <mergeCell ref="E87:E88"/>
    <mergeCell ref="F87:F88"/>
    <mergeCell ref="M73:M74"/>
    <mergeCell ref="O73:O74"/>
    <mergeCell ref="Q73:Q74"/>
    <mergeCell ref="S73:S74"/>
    <mergeCell ref="U73:U74"/>
    <mergeCell ref="X73:X74"/>
    <mergeCell ref="G73:G74"/>
    <mergeCell ref="H73:H74"/>
    <mergeCell ref="I73:I74"/>
    <mergeCell ref="J73:J74"/>
    <mergeCell ref="K73:K74"/>
    <mergeCell ref="L73:L74"/>
    <mergeCell ref="AG87:AG88"/>
    <mergeCell ref="S87:S88"/>
    <mergeCell ref="A73:A74"/>
    <mergeCell ref="B73:B74"/>
    <mergeCell ref="C73:C74"/>
    <mergeCell ref="A100:A101"/>
    <mergeCell ref="B100:B101"/>
    <mergeCell ref="C100:C101"/>
    <mergeCell ref="D100:D101"/>
    <mergeCell ref="E100:E101"/>
    <mergeCell ref="F100:F101"/>
    <mergeCell ref="Y73:Y74"/>
    <mergeCell ref="AD73:AD74"/>
    <mergeCell ref="AE73:AE74"/>
    <mergeCell ref="D73:D74"/>
    <mergeCell ref="E73:E74"/>
    <mergeCell ref="F73:F74"/>
    <mergeCell ref="G87:G88"/>
    <mergeCell ref="H87:H88"/>
    <mergeCell ref="I87:I88"/>
    <mergeCell ref="M87:M88"/>
    <mergeCell ref="O87:O88"/>
    <mergeCell ref="Q87:Q88"/>
    <mergeCell ref="J98:J99"/>
    <mergeCell ref="K98:K99"/>
    <mergeCell ref="L98:L99"/>
    <mergeCell ref="I100:I101"/>
    <mergeCell ref="M100:M101"/>
    <mergeCell ref="O100:O101"/>
    <mergeCell ref="Q100:Q101"/>
    <mergeCell ref="AG120:AG121"/>
    <mergeCell ref="S120:S121"/>
    <mergeCell ref="U87:U88"/>
    <mergeCell ref="X87:X88"/>
    <mergeCell ref="Y87:Y88"/>
    <mergeCell ref="AD87:AD88"/>
    <mergeCell ref="AE87:AE88"/>
    <mergeCell ref="A128:A129"/>
    <mergeCell ref="B128:B129"/>
    <mergeCell ref="C128:C129"/>
    <mergeCell ref="D128:D129"/>
    <mergeCell ref="E128:E129"/>
    <mergeCell ref="F128:F129"/>
    <mergeCell ref="AG100:AG101"/>
    <mergeCell ref="J118:J119"/>
    <mergeCell ref="K118:K119"/>
    <mergeCell ref="L118:L119"/>
    <mergeCell ref="A120:A121"/>
    <mergeCell ref="B120:B121"/>
    <mergeCell ref="C120:C121"/>
    <mergeCell ref="D120:D121"/>
    <mergeCell ref="E120:E121"/>
    <mergeCell ref="F120:F121"/>
    <mergeCell ref="S100:S101"/>
    <mergeCell ref="U100:U101"/>
    <mergeCell ref="X100:X101"/>
    <mergeCell ref="Y100:Y101"/>
    <mergeCell ref="AD100:AD101"/>
    <mergeCell ref="AE100:AE101"/>
    <mergeCell ref="G100:G101"/>
    <mergeCell ref="H100:H101"/>
    <mergeCell ref="X120:X121"/>
    <mergeCell ref="Y120:Y121"/>
    <mergeCell ref="AD120:AD121"/>
    <mergeCell ref="AE120:AE121"/>
    <mergeCell ref="G120:G121"/>
    <mergeCell ref="H120:H121"/>
    <mergeCell ref="I120:I121"/>
    <mergeCell ref="M120:M121"/>
    <mergeCell ref="O120:O121"/>
    <mergeCell ref="Q120:Q121"/>
    <mergeCell ref="K133:K134"/>
    <mergeCell ref="L133:L134"/>
    <mergeCell ref="G128:G129"/>
    <mergeCell ref="H128:H129"/>
    <mergeCell ref="I128:I129"/>
    <mergeCell ref="M128:M129"/>
    <mergeCell ref="P128:P129"/>
    <mergeCell ref="Q128:Q129"/>
    <mergeCell ref="U120:U121"/>
    <mergeCell ref="J126:J127"/>
    <mergeCell ref="K126:K127"/>
    <mergeCell ref="L126:L127"/>
    <mergeCell ref="A1:L4"/>
    <mergeCell ref="AG135:AG136"/>
    <mergeCell ref="S135:S136"/>
    <mergeCell ref="U135:U136"/>
    <mergeCell ref="X135:X136"/>
    <mergeCell ref="Y135:Y136"/>
    <mergeCell ref="AD135:AD136"/>
    <mergeCell ref="AE135:AE136"/>
    <mergeCell ref="G135:G136"/>
    <mergeCell ref="H135:H136"/>
    <mergeCell ref="I135:I136"/>
    <mergeCell ref="M135:M136"/>
    <mergeCell ref="O135:O136"/>
    <mergeCell ref="Q135:Q136"/>
    <mergeCell ref="A135:A136"/>
    <mergeCell ref="B135:B136"/>
    <mergeCell ref="C135:C136"/>
    <mergeCell ref="D135:D136"/>
    <mergeCell ref="E135:E136"/>
    <mergeCell ref="F135:F136"/>
    <mergeCell ref="V128:V129"/>
    <mergeCell ref="W128:W129"/>
    <mergeCell ref="Y128:Y129"/>
    <mergeCell ref="J133:J134"/>
  </mergeCells>
  <pageMargins left="0.34" right="0.17" top="0.74" bottom="0.34" header="0.43" footer="0.19"/>
  <pageSetup scale="60" orientation="portrait" r:id="rId1"/>
  <headerFooter>
    <oddHeader xml:space="preserve">&amp;L&amp;"Century Gothic,Bold"&amp;11BILL OF QUANTITIES
ELECTRICAL &amp;&amp; ALLIED WORKS&amp;C&amp;"Century Gothic,Bold"&amp;11&amp;UEY OFFICE
NAVEENA TOWER, LAHORE&amp;R&amp;"Century Gothic,Bold"&amp;11 04th Floor </oddHeader>
    <oddFooter>&amp;L&amp;"Century Gothic,Bold Italic"ElekEn Associates&amp;C&amp;"Century Gothic,Regular"&amp;11Page &amp;P of &amp;N&amp;RSeptember, 2023</oddFooter>
  </headerFooter>
  <rowBreaks count="6" manualBreakCount="6">
    <brk id="52" max="11" man="1"/>
    <brk id="72" max="11" man="1"/>
    <brk id="86" max="11" man="1"/>
    <brk id="99" max="11" man="1"/>
    <brk id="119" max="11" man="1"/>
    <brk id="134"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0815-1CC2-48CC-B4D2-8FB63493BB8B}">
  <sheetPr>
    <tabColor theme="9"/>
  </sheetPr>
  <dimension ref="A1:E28"/>
  <sheetViews>
    <sheetView tabSelected="1" workbookViewId="0">
      <selection activeCell="C16" sqref="C16"/>
    </sheetView>
  </sheetViews>
  <sheetFormatPr defaultColWidth="9" defaultRowHeight="14.5" x14ac:dyDescent="0.35"/>
  <cols>
    <col min="1" max="1" width="10.33203125" style="540" customWidth="1"/>
    <col min="2" max="2" width="43.75" style="540" customWidth="1"/>
    <col min="3" max="3" width="22.5" style="540" customWidth="1"/>
    <col min="4" max="4" width="22" style="540" customWidth="1"/>
    <col min="5" max="5" width="25.25" style="540" customWidth="1"/>
    <col min="6" max="16384" width="9" style="540"/>
  </cols>
  <sheetData>
    <row r="1" spans="1:5" x14ac:dyDescent="0.35">
      <c r="A1" s="770" t="s">
        <v>649</v>
      </c>
      <c r="B1" s="771"/>
      <c r="C1" s="771"/>
      <c r="D1" s="771"/>
      <c r="E1" s="772"/>
    </row>
    <row r="2" spans="1:5" x14ac:dyDescent="0.35">
      <c r="A2" s="773"/>
      <c r="B2" s="774"/>
      <c r="C2" s="774"/>
      <c r="D2" s="774"/>
      <c r="E2" s="775"/>
    </row>
    <row r="3" spans="1:5" x14ac:dyDescent="0.35">
      <c r="A3" s="773"/>
      <c r="B3" s="774"/>
      <c r="C3" s="774"/>
      <c r="D3" s="774"/>
      <c r="E3" s="775"/>
    </row>
    <row r="4" spans="1:5" x14ac:dyDescent="0.35">
      <c r="A4" s="776"/>
      <c r="B4" s="777"/>
      <c r="C4" s="777"/>
      <c r="D4" s="777"/>
      <c r="E4" s="778"/>
    </row>
    <row r="5" spans="1:5" x14ac:dyDescent="0.35">
      <c r="A5" s="542"/>
      <c r="B5" s="542"/>
      <c r="C5" s="543"/>
    </row>
    <row r="6" spans="1:5" x14ac:dyDescent="0.35">
      <c r="A6" s="544" t="s">
        <v>200</v>
      </c>
      <c r="B6" s="544" t="s">
        <v>201</v>
      </c>
      <c r="C6" s="544" t="s">
        <v>519</v>
      </c>
      <c r="D6" s="544" t="s">
        <v>520</v>
      </c>
      <c r="E6" s="544" t="s">
        <v>521</v>
      </c>
    </row>
    <row r="7" spans="1:5" s="541" customFormat="1" x14ac:dyDescent="0.3">
      <c r="A7" s="545" t="s">
        <v>202</v>
      </c>
      <c r="B7" s="546" t="s">
        <v>524</v>
      </c>
      <c r="C7" s="547">
        <f>'Summary Civil ID'!C10</f>
        <v>0</v>
      </c>
      <c r="D7" s="547">
        <f>'Summary Civil ID'!D10</f>
        <v>0</v>
      </c>
      <c r="E7" s="547">
        <f>'Summary Civil ID'!E10</f>
        <v>0</v>
      </c>
    </row>
    <row r="8" spans="1:5" s="541" customFormat="1" x14ac:dyDescent="0.3">
      <c r="A8" s="545" t="s">
        <v>204</v>
      </c>
      <c r="B8" s="541" t="s">
        <v>525</v>
      </c>
      <c r="C8" s="547">
        <f>'Elect Summary'!C17</f>
        <v>0</v>
      </c>
      <c r="D8" s="547">
        <f>'Elect Summary'!D17</f>
        <v>0</v>
      </c>
      <c r="E8" s="547">
        <f>'Elect Summary'!E17</f>
        <v>0</v>
      </c>
    </row>
    <row r="9" spans="1:5" s="541" customFormat="1" x14ac:dyDescent="0.3">
      <c r="A9" s="545" t="s">
        <v>522</v>
      </c>
      <c r="B9" s="546" t="s">
        <v>526</v>
      </c>
      <c r="C9" s="547">
        <f>FIRE!G31</f>
        <v>0</v>
      </c>
      <c r="D9" s="547">
        <f>FIRE!I31</f>
        <v>0</v>
      </c>
      <c r="E9" s="547">
        <f>FIRE!J31</f>
        <v>0</v>
      </c>
    </row>
    <row r="10" spans="1:5" s="541" customFormat="1" x14ac:dyDescent="0.3">
      <c r="A10" s="545" t="s">
        <v>523</v>
      </c>
      <c r="B10" s="546" t="s">
        <v>531</v>
      </c>
      <c r="C10" s="548">
        <f>HVAC!G109</f>
        <v>0</v>
      </c>
      <c r="D10" s="547">
        <f>HVAC!I109</f>
        <v>0</v>
      </c>
      <c r="E10" s="547">
        <f>HVAC!J109</f>
        <v>0</v>
      </c>
    </row>
    <row r="11" spans="1:5" s="541" customFormat="1" x14ac:dyDescent="0.3">
      <c r="A11" s="545" t="s">
        <v>645</v>
      </c>
      <c r="B11" s="546" t="s">
        <v>532</v>
      </c>
      <c r="C11" s="548">
        <f>PLUMBING!G72</f>
        <v>0</v>
      </c>
      <c r="D11" s="547">
        <f>PLUMBING!I72</f>
        <v>0</v>
      </c>
      <c r="E11" s="547">
        <f>PLUMBING!J72</f>
        <v>0</v>
      </c>
    </row>
    <row r="12" spans="1:5" s="541" customFormat="1" x14ac:dyDescent="0.3">
      <c r="A12" s="545"/>
      <c r="B12" s="546"/>
      <c r="C12" s="548"/>
      <c r="D12" s="547"/>
      <c r="E12" s="547"/>
    </row>
    <row r="13" spans="1:5" x14ac:dyDescent="0.35">
      <c r="A13" s="545"/>
      <c r="B13" s="549" t="s">
        <v>206</v>
      </c>
      <c r="C13" s="550">
        <f>SUM(C7:C11)</f>
        <v>0</v>
      </c>
      <c r="D13" s="550">
        <f>SUM(D7:D11)</f>
        <v>0</v>
      </c>
      <c r="E13" s="550">
        <f>SUM(E7:E11)</f>
        <v>0</v>
      </c>
    </row>
    <row r="14" spans="1:5" x14ac:dyDescent="0.35">
      <c r="A14" s="545"/>
      <c r="B14" s="549" t="s">
        <v>527</v>
      </c>
      <c r="C14" s="550">
        <f>(C8+C9+C10)*1%</f>
        <v>0</v>
      </c>
      <c r="D14" s="550">
        <f>(D8+D9+D10)*1%</f>
        <v>0</v>
      </c>
      <c r="E14" s="550" t="e">
        <f>(E8+E9+E10+#REF!+#REF!)*1%</f>
        <v>#REF!</v>
      </c>
    </row>
    <row r="15" spans="1:5" x14ac:dyDescent="0.35">
      <c r="A15" s="779" t="s">
        <v>528</v>
      </c>
      <c r="B15" s="779"/>
      <c r="C15" s="551">
        <f>C13+C14</f>
        <v>0</v>
      </c>
      <c r="D15" s="551">
        <f>D13+D14</f>
        <v>0</v>
      </c>
      <c r="E15" s="551" t="e">
        <f>E13+E14</f>
        <v>#REF!</v>
      </c>
    </row>
    <row r="16" spans="1:5" x14ac:dyDescent="0.35">
      <c r="A16" s="552"/>
      <c r="B16" s="553"/>
    </row>
    <row r="17" spans="1:5" x14ac:dyDescent="0.35">
      <c r="A17" s="552"/>
      <c r="B17" s="554" t="s">
        <v>529</v>
      </c>
    </row>
    <row r="18" spans="1:5" x14ac:dyDescent="0.35">
      <c r="A18" s="555"/>
      <c r="B18" s="556" t="s">
        <v>646</v>
      </c>
      <c r="C18" s="557"/>
    </row>
    <row r="19" spans="1:5" x14ac:dyDescent="0.35">
      <c r="A19" s="553"/>
      <c r="B19" s="553" t="s">
        <v>647</v>
      </c>
    </row>
    <row r="20" spans="1:5" x14ac:dyDescent="0.35">
      <c r="A20" s="553"/>
      <c r="B20" s="553"/>
      <c r="C20" s="558"/>
    </row>
    <row r="21" spans="1:5" x14ac:dyDescent="0.35">
      <c r="A21" s="780" t="s">
        <v>530</v>
      </c>
      <c r="B21" s="780"/>
      <c r="C21" s="551">
        <f>C19+C20</f>
        <v>0</v>
      </c>
      <c r="D21" s="551"/>
      <c r="E21" s="551"/>
    </row>
    <row r="22" spans="1:5" x14ac:dyDescent="0.35">
      <c r="A22" s="559"/>
      <c r="B22" s="553"/>
    </row>
    <row r="23" spans="1:5" x14ac:dyDescent="0.35">
      <c r="A23" s="560"/>
      <c r="B23" s="553"/>
    </row>
    <row r="24" spans="1:5" x14ac:dyDescent="0.35">
      <c r="A24" s="559"/>
      <c r="B24" s="553"/>
    </row>
    <row r="25" spans="1:5" x14ac:dyDescent="0.35">
      <c r="A25" s="559"/>
      <c r="B25" s="553"/>
    </row>
    <row r="26" spans="1:5" x14ac:dyDescent="0.35">
      <c r="A26" s="561"/>
      <c r="B26" s="556"/>
    </row>
    <row r="27" spans="1:5" x14ac:dyDescent="0.35">
      <c r="A27" s="561"/>
      <c r="B27" s="556"/>
    </row>
    <row r="28" spans="1:5" x14ac:dyDescent="0.35">
      <c r="A28" s="561"/>
      <c r="B28" s="562"/>
    </row>
  </sheetData>
  <mergeCells count="3">
    <mergeCell ref="A1:E4"/>
    <mergeCell ref="A15:B15"/>
    <mergeCell ref="A21:B21"/>
  </mergeCells>
  <pageMargins left="0.88" right="0.7" top="1.53" bottom="0.75" header="0.26" footer="0.3"/>
  <pageSetup scale="6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8B1AC-A7BF-44CE-8045-9DE72F5570F1}">
  <sheetPr>
    <tabColor theme="9"/>
  </sheetPr>
  <dimension ref="A1:E22"/>
  <sheetViews>
    <sheetView workbookViewId="0">
      <selection sqref="A1:E4"/>
    </sheetView>
  </sheetViews>
  <sheetFormatPr defaultColWidth="9" defaultRowHeight="14.5" x14ac:dyDescent="0.35"/>
  <cols>
    <col min="1" max="1" width="10.33203125" style="540" customWidth="1"/>
    <col min="2" max="2" width="43.75" style="540" customWidth="1"/>
    <col min="3" max="3" width="20.75" style="540" customWidth="1"/>
    <col min="4" max="4" width="19.33203125" style="540" customWidth="1"/>
    <col min="5" max="5" width="13.75" style="540" customWidth="1"/>
    <col min="6" max="16384" width="9" style="540"/>
  </cols>
  <sheetData>
    <row r="1" spans="1:5" x14ac:dyDescent="0.35">
      <c r="A1" s="770" t="s">
        <v>657</v>
      </c>
      <c r="B1" s="771"/>
      <c r="C1" s="771"/>
      <c r="D1" s="771"/>
      <c r="E1" s="772"/>
    </row>
    <row r="2" spans="1:5" x14ac:dyDescent="0.35">
      <c r="A2" s="773"/>
      <c r="B2" s="774"/>
      <c r="C2" s="774"/>
      <c r="D2" s="774"/>
      <c r="E2" s="775"/>
    </row>
    <row r="3" spans="1:5" x14ac:dyDescent="0.35">
      <c r="A3" s="773"/>
      <c r="B3" s="774"/>
      <c r="C3" s="774"/>
      <c r="D3" s="774"/>
      <c r="E3" s="775"/>
    </row>
    <row r="4" spans="1:5" x14ac:dyDescent="0.35">
      <c r="A4" s="776"/>
      <c r="B4" s="777"/>
      <c r="C4" s="777"/>
      <c r="D4" s="777"/>
      <c r="E4" s="778"/>
    </row>
    <row r="5" spans="1:5" x14ac:dyDescent="0.35">
      <c r="A5" s="542"/>
      <c r="B5" s="542"/>
      <c r="C5" s="543"/>
    </row>
    <row r="6" spans="1:5" x14ac:dyDescent="0.35">
      <c r="A6" s="544" t="s">
        <v>200</v>
      </c>
      <c r="B6" s="544" t="s">
        <v>201</v>
      </c>
      <c r="C6" s="544" t="s">
        <v>519</v>
      </c>
      <c r="D6" s="544" t="s">
        <v>520</v>
      </c>
      <c r="E6" s="544" t="s">
        <v>521</v>
      </c>
    </row>
    <row r="7" spans="1:5" s="541" customFormat="1" x14ac:dyDescent="0.3">
      <c r="A7" s="545" t="s">
        <v>202</v>
      </c>
      <c r="B7" s="546" t="s">
        <v>203</v>
      </c>
      <c r="C7" s="547"/>
      <c r="D7" s="547"/>
      <c r="E7" s="547"/>
    </row>
    <row r="8" spans="1:5" s="541" customFormat="1" x14ac:dyDescent="0.3">
      <c r="A8" s="545" t="s">
        <v>204</v>
      </c>
      <c r="B8" s="541" t="s">
        <v>205</v>
      </c>
      <c r="C8" s="547"/>
      <c r="D8" s="547"/>
      <c r="E8" s="547"/>
    </row>
    <row r="9" spans="1:5" s="541" customFormat="1" x14ac:dyDescent="0.3">
      <c r="A9" s="545"/>
      <c r="B9" s="546"/>
      <c r="C9" s="547"/>
      <c r="D9" s="547"/>
      <c r="E9" s="547"/>
    </row>
    <row r="10" spans="1:5" x14ac:dyDescent="0.35">
      <c r="A10" s="779" t="s">
        <v>533</v>
      </c>
      <c r="B10" s="779"/>
      <c r="C10" s="551">
        <f>SUM(C7:C8)</f>
        <v>0</v>
      </c>
      <c r="D10" s="551">
        <f>SUM(D7:D8)</f>
        <v>0</v>
      </c>
      <c r="E10" s="551">
        <f>SUM(E7:E8)</f>
        <v>0</v>
      </c>
    </row>
    <row r="11" spans="1:5" x14ac:dyDescent="0.35">
      <c r="A11" s="552"/>
      <c r="B11" s="553"/>
    </row>
    <row r="12" spans="1:5" x14ac:dyDescent="0.35">
      <c r="A12" s="552"/>
      <c r="B12" s="554" t="s">
        <v>529</v>
      </c>
    </row>
    <row r="13" spans="1:5" x14ac:dyDescent="0.35">
      <c r="A13" s="555"/>
      <c r="B13" s="556" t="s">
        <v>646</v>
      </c>
      <c r="C13" s="557">
        <f>C10*1%</f>
        <v>0</v>
      </c>
    </row>
    <row r="14" spans="1:5" x14ac:dyDescent="0.35">
      <c r="A14" s="553"/>
      <c r="B14" s="553" t="s">
        <v>647</v>
      </c>
      <c r="D14" s="558">
        <f>D10*1%</f>
        <v>0</v>
      </c>
    </row>
    <row r="15" spans="1:5" x14ac:dyDescent="0.35">
      <c r="A15" s="553"/>
      <c r="B15" s="553"/>
      <c r="C15" s="558"/>
    </row>
    <row r="16" spans="1:5" x14ac:dyDescent="0.35">
      <c r="A16" s="779" t="s">
        <v>530</v>
      </c>
      <c r="B16" s="779"/>
      <c r="C16" s="551"/>
      <c r="D16" s="551"/>
      <c r="E16" s="551"/>
    </row>
    <row r="17" spans="1:2" x14ac:dyDescent="0.35">
      <c r="A17" s="560"/>
      <c r="B17" s="553"/>
    </row>
    <row r="18" spans="1:2" x14ac:dyDescent="0.35">
      <c r="A18" s="559"/>
      <c r="B18" s="553"/>
    </row>
    <row r="19" spans="1:2" x14ac:dyDescent="0.35">
      <c r="A19" s="559"/>
      <c r="B19" s="553"/>
    </row>
    <row r="20" spans="1:2" x14ac:dyDescent="0.35">
      <c r="A20" s="561"/>
      <c r="B20" s="556"/>
    </row>
    <row r="21" spans="1:2" x14ac:dyDescent="0.35">
      <c r="A21" s="561"/>
      <c r="B21" s="556"/>
    </row>
    <row r="22" spans="1:2" x14ac:dyDescent="0.35">
      <c r="A22" s="561"/>
      <c r="B22" s="562"/>
    </row>
  </sheetData>
  <mergeCells count="3">
    <mergeCell ref="A1:E4"/>
    <mergeCell ref="A10:B10"/>
    <mergeCell ref="A16:B16"/>
  </mergeCells>
  <pageMargins left="0.88" right="0.7" top="1.53" bottom="0.75" header="0.26" footer="0.3"/>
  <pageSetup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5364-30D2-4FBE-83E6-577509FA50C5}">
  <sheetPr>
    <tabColor theme="7"/>
  </sheetPr>
  <dimension ref="A1:L164"/>
  <sheetViews>
    <sheetView view="pageBreakPreview" topLeftCell="A91" zoomScale="85" zoomScaleNormal="100" zoomScaleSheetLayoutView="85" workbookViewId="0">
      <selection activeCell="B99" sqref="B99"/>
    </sheetView>
  </sheetViews>
  <sheetFormatPr defaultColWidth="8" defaultRowHeight="14.5" x14ac:dyDescent="0.3"/>
  <cols>
    <col min="1" max="1" width="6.83203125" style="633" customWidth="1"/>
    <col min="2" max="2" width="42.08203125" style="633" customWidth="1"/>
    <col min="3" max="3" width="11" style="750" customWidth="1"/>
    <col min="4" max="4" width="8.33203125" style="751" customWidth="1"/>
    <col min="5" max="5" width="14.08203125" style="633" customWidth="1"/>
    <col min="6" max="6" width="17.5" style="752" customWidth="1"/>
    <col min="7" max="7" width="11.33203125" style="633" customWidth="1"/>
    <col min="8" max="8" width="12.25" style="633" customWidth="1"/>
    <col min="9" max="12" width="16.83203125" style="633" customWidth="1"/>
    <col min="13" max="16384" width="8" style="633"/>
  </cols>
  <sheetData>
    <row r="1" spans="1:12" x14ac:dyDescent="0.3">
      <c r="A1" s="792" t="s">
        <v>650</v>
      </c>
      <c r="B1" s="792"/>
      <c r="C1" s="792"/>
      <c r="D1" s="792"/>
      <c r="E1" s="792"/>
      <c r="F1" s="792"/>
      <c r="G1" s="792"/>
      <c r="H1" s="792"/>
      <c r="I1" s="792"/>
      <c r="J1" s="792"/>
      <c r="K1" s="792"/>
      <c r="L1" s="792"/>
    </row>
    <row r="2" spans="1:12" x14ac:dyDescent="0.3">
      <c r="A2" s="792"/>
      <c r="B2" s="792"/>
      <c r="C2" s="792"/>
      <c r="D2" s="792"/>
      <c r="E2" s="792"/>
      <c r="F2" s="792"/>
      <c r="G2" s="792"/>
      <c r="H2" s="792"/>
      <c r="I2" s="792"/>
      <c r="J2" s="792"/>
      <c r="K2" s="792"/>
      <c r="L2" s="792"/>
    </row>
    <row r="3" spans="1:12" s="626" customFormat="1" x14ac:dyDescent="0.3">
      <c r="A3" s="792"/>
      <c r="B3" s="792"/>
      <c r="C3" s="792"/>
      <c r="D3" s="792"/>
      <c r="E3" s="792"/>
      <c r="F3" s="792"/>
      <c r="G3" s="792"/>
      <c r="H3" s="792"/>
      <c r="I3" s="792"/>
      <c r="J3" s="792"/>
      <c r="K3" s="792"/>
      <c r="L3" s="792"/>
    </row>
    <row r="4" spans="1:12" x14ac:dyDescent="0.3">
      <c r="A4" s="793"/>
      <c r="B4" s="793"/>
      <c r="C4" s="793"/>
      <c r="D4" s="793"/>
      <c r="E4" s="793"/>
      <c r="F4" s="793"/>
      <c r="G4" s="793"/>
      <c r="H4" s="793"/>
      <c r="I4" s="793"/>
      <c r="J4" s="793"/>
      <c r="K4" s="793"/>
      <c r="L4" s="793"/>
    </row>
    <row r="5" spans="1:12" x14ac:dyDescent="0.3">
      <c r="A5" s="644" t="s">
        <v>202</v>
      </c>
      <c r="B5" s="645" t="s">
        <v>203</v>
      </c>
      <c r="C5" s="646"/>
      <c r="D5" s="595"/>
      <c r="E5" s="790" t="s">
        <v>432</v>
      </c>
      <c r="F5" s="791"/>
      <c r="G5" s="790" t="s">
        <v>433</v>
      </c>
      <c r="H5" s="791"/>
      <c r="I5" s="781" t="s">
        <v>8</v>
      </c>
      <c r="J5" s="781" t="s">
        <v>435</v>
      </c>
      <c r="K5" s="781" t="s">
        <v>434</v>
      </c>
      <c r="L5" s="781" t="s">
        <v>436</v>
      </c>
    </row>
    <row r="6" spans="1:12" s="650" customFormat="1" x14ac:dyDescent="0.35">
      <c r="A6" s="647" t="s">
        <v>102</v>
      </c>
      <c r="B6" s="647" t="s">
        <v>1</v>
      </c>
      <c r="C6" s="648" t="s">
        <v>105</v>
      </c>
      <c r="D6" s="644" t="s">
        <v>207</v>
      </c>
      <c r="E6" s="647" t="s">
        <v>109</v>
      </c>
      <c r="F6" s="649" t="s">
        <v>110</v>
      </c>
      <c r="G6" s="647" t="s">
        <v>109</v>
      </c>
      <c r="H6" s="649" t="s">
        <v>110</v>
      </c>
      <c r="I6" s="782"/>
      <c r="J6" s="782"/>
      <c r="K6" s="782"/>
      <c r="L6" s="782"/>
    </row>
    <row r="7" spans="1:12" s="656" customFormat="1" x14ac:dyDescent="0.3">
      <c r="A7" s="651">
        <v>1</v>
      </c>
      <c r="B7" s="652" t="s">
        <v>208</v>
      </c>
      <c r="C7" s="653"/>
      <c r="D7" s="654"/>
      <c r="E7" s="642"/>
      <c r="F7" s="655"/>
      <c r="G7" s="642"/>
      <c r="H7" s="655"/>
      <c r="I7" s="655"/>
      <c r="J7" s="655"/>
      <c r="K7" s="655"/>
      <c r="L7" s="655"/>
    </row>
    <row r="8" spans="1:12" s="656" customFormat="1" ht="101.5" x14ac:dyDescent="0.3">
      <c r="A8" s="657"/>
      <c r="B8" s="657" t="s">
        <v>659</v>
      </c>
      <c r="C8" s="658">
        <v>300</v>
      </c>
      <c r="D8" s="659" t="s">
        <v>209</v>
      </c>
      <c r="E8" s="642"/>
      <c r="F8" s="655"/>
      <c r="G8" s="642"/>
      <c r="H8" s="655"/>
      <c r="I8" s="655"/>
      <c r="J8" s="655"/>
      <c r="K8" s="655"/>
      <c r="L8" s="655"/>
    </row>
    <row r="9" spans="1:12" s="656" customFormat="1" x14ac:dyDescent="0.3">
      <c r="A9" s="651">
        <v>2</v>
      </c>
      <c r="B9" s="652" t="s">
        <v>210</v>
      </c>
      <c r="C9" s="653"/>
      <c r="D9" s="654"/>
      <c r="E9" s="642"/>
      <c r="F9" s="655"/>
      <c r="G9" s="642"/>
      <c r="H9" s="655"/>
      <c r="I9" s="655"/>
      <c r="J9" s="655"/>
      <c r="K9" s="655"/>
      <c r="L9" s="655"/>
    </row>
    <row r="10" spans="1:12" s="656" customFormat="1" ht="87" x14ac:dyDescent="0.3">
      <c r="A10" s="641"/>
      <c r="B10" s="657" t="s">
        <v>211</v>
      </c>
      <c r="C10" s="660">
        <v>1</v>
      </c>
      <c r="D10" s="659" t="s">
        <v>212</v>
      </c>
      <c r="E10" s="661"/>
      <c r="F10" s="662"/>
      <c r="G10" s="661"/>
      <c r="H10" s="662"/>
      <c r="I10" s="662"/>
      <c r="J10" s="662"/>
      <c r="K10" s="662"/>
      <c r="L10" s="662"/>
    </row>
    <row r="11" spans="1:12" x14ac:dyDescent="0.3">
      <c r="A11" s="644">
        <v>3</v>
      </c>
      <c r="B11" s="663" t="s">
        <v>213</v>
      </c>
      <c r="C11" s="660"/>
      <c r="D11" s="659"/>
      <c r="E11" s="661"/>
      <c r="F11" s="662"/>
      <c r="G11" s="661"/>
      <c r="H11" s="662"/>
      <c r="I11" s="662"/>
      <c r="J11" s="662"/>
      <c r="K11" s="662"/>
      <c r="L11" s="662"/>
    </row>
    <row r="12" spans="1:12" s="656" customFormat="1" x14ac:dyDescent="0.3">
      <c r="A12" s="644">
        <v>3.1</v>
      </c>
      <c r="B12" s="664" t="s">
        <v>214</v>
      </c>
      <c r="C12" s="660"/>
      <c r="D12" s="665"/>
      <c r="E12" s="666"/>
      <c r="F12" s="667"/>
      <c r="G12" s="666"/>
      <c r="H12" s="667"/>
      <c r="I12" s="667"/>
      <c r="J12" s="667"/>
      <c r="K12" s="667"/>
      <c r="L12" s="667"/>
    </row>
    <row r="13" spans="1:12" s="656" customFormat="1" ht="130.5" x14ac:dyDescent="0.3">
      <c r="A13" s="644"/>
      <c r="B13" s="668" t="s">
        <v>534</v>
      </c>
      <c r="C13" s="660">
        <v>213.63</v>
      </c>
      <c r="D13" s="659" t="s">
        <v>209</v>
      </c>
      <c r="E13" s="661"/>
      <c r="F13" s="669"/>
      <c r="G13" s="661"/>
      <c r="H13" s="669"/>
      <c r="I13" s="669"/>
      <c r="J13" s="669"/>
      <c r="K13" s="669"/>
      <c r="L13" s="669"/>
    </row>
    <row r="14" spans="1:12" s="656" customFormat="1" x14ac:dyDescent="0.3">
      <c r="A14" s="644">
        <v>3.2</v>
      </c>
      <c r="B14" s="664" t="s">
        <v>215</v>
      </c>
      <c r="C14" s="660"/>
      <c r="D14" s="665"/>
      <c r="E14" s="666"/>
      <c r="F14" s="667"/>
      <c r="G14" s="666"/>
      <c r="H14" s="667"/>
      <c r="I14" s="667"/>
      <c r="J14" s="667"/>
      <c r="K14" s="667"/>
      <c r="L14" s="667"/>
    </row>
    <row r="15" spans="1:12" s="656" customFormat="1" ht="130.5" x14ac:dyDescent="0.3">
      <c r="A15" s="644"/>
      <c r="B15" s="668" t="s">
        <v>535</v>
      </c>
      <c r="C15" s="660" t="s">
        <v>94</v>
      </c>
      <c r="D15" s="659" t="s">
        <v>209</v>
      </c>
      <c r="E15" s="661"/>
      <c r="F15" s="669"/>
      <c r="G15" s="661"/>
      <c r="H15" s="669"/>
      <c r="I15" s="669"/>
      <c r="J15" s="669"/>
      <c r="K15" s="669"/>
      <c r="L15" s="669"/>
    </row>
    <row r="16" spans="1:12" s="656" customFormat="1" x14ac:dyDescent="0.3">
      <c r="A16" s="644">
        <v>3.3</v>
      </c>
      <c r="B16" s="664" t="s">
        <v>216</v>
      </c>
      <c r="C16" s="660"/>
      <c r="D16" s="665"/>
      <c r="E16" s="666"/>
      <c r="F16" s="667"/>
      <c r="G16" s="666"/>
      <c r="H16" s="667"/>
      <c r="I16" s="667"/>
      <c r="J16" s="667"/>
      <c r="K16" s="667"/>
      <c r="L16" s="667"/>
    </row>
    <row r="17" spans="1:12" s="656" customFormat="1" ht="130.5" x14ac:dyDescent="0.3">
      <c r="A17" s="644"/>
      <c r="B17" s="668" t="s">
        <v>536</v>
      </c>
      <c r="C17" s="660" t="s">
        <v>94</v>
      </c>
      <c r="D17" s="659" t="s">
        <v>209</v>
      </c>
      <c r="E17" s="661"/>
      <c r="F17" s="669"/>
      <c r="G17" s="661"/>
      <c r="H17" s="669"/>
      <c r="I17" s="669"/>
      <c r="J17" s="669"/>
      <c r="K17" s="669"/>
      <c r="L17" s="669"/>
    </row>
    <row r="18" spans="1:12" x14ac:dyDescent="0.3">
      <c r="A18" s="644">
        <v>3.4</v>
      </c>
      <c r="B18" s="664" t="s">
        <v>217</v>
      </c>
      <c r="C18" s="660"/>
      <c r="D18" s="659"/>
      <c r="E18" s="661"/>
      <c r="F18" s="601"/>
      <c r="G18" s="661"/>
      <c r="H18" s="601"/>
      <c r="I18" s="601"/>
      <c r="J18" s="601"/>
      <c r="K18" s="601"/>
      <c r="L18" s="601"/>
    </row>
    <row r="19" spans="1:12" ht="87" x14ac:dyDescent="0.3">
      <c r="A19" s="659"/>
      <c r="B19" s="670" t="s">
        <v>537</v>
      </c>
      <c r="C19" s="660">
        <v>101.27</v>
      </c>
      <c r="D19" s="641" t="s">
        <v>209</v>
      </c>
      <c r="E19" s="661"/>
      <c r="F19" s="601"/>
      <c r="G19" s="661"/>
      <c r="H19" s="601"/>
      <c r="I19" s="601"/>
      <c r="J19" s="601"/>
      <c r="K19" s="601"/>
      <c r="L19" s="601"/>
    </row>
    <row r="20" spans="1:12" ht="72.5" x14ac:dyDescent="0.3">
      <c r="A20" s="659" t="s">
        <v>218</v>
      </c>
      <c r="B20" s="668" t="s">
        <v>219</v>
      </c>
      <c r="C20" s="671">
        <f>C19/2</f>
        <v>50.634999999999998</v>
      </c>
      <c r="D20" s="641" t="s">
        <v>54</v>
      </c>
      <c r="E20" s="661"/>
      <c r="F20" s="672"/>
      <c r="G20" s="661"/>
      <c r="H20" s="672"/>
      <c r="I20" s="672"/>
      <c r="J20" s="672"/>
      <c r="K20" s="672"/>
      <c r="L20" s="672"/>
    </row>
    <row r="21" spans="1:12" ht="43.5" x14ac:dyDescent="0.3">
      <c r="A21" s="659" t="s">
        <v>220</v>
      </c>
      <c r="B21" s="668" t="s">
        <v>221</v>
      </c>
      <c r="C21" s="671">
        <f>C19</f>
        <v>101.27</v>
      </c>
      <c r="D21" s="641" t="s">
        <v>54</v>
      </c>
      <c r="E21" s="661"/>
      <c r="F21" s="672"/>
      <c r="G21" s="661"/>
      <c r="H21" s="672"/>
      <c r="I21" s="672"/>
      <c r="J21" s="672"/>
      <c r="K21" s="672"/>
      <c r="L21" s="672"/>
    </row>
    <row r="22" spans="1:12" s="656" customFormat="1" x14ac:dyDescent="0.3">
      <c r="A22" s="644">
        <v>3.5</v>
      </c>
      <c r="B22" s="664" t="s">
        <v>222</v>
      </c>
      <c r="C22" s="673"/>
      <c r="D22" s="665"/>
      <c r="E22" s="666"/>
      <c r="F22" s="674"/>
      <c r="G22" s="666"/>
      <c r="H22" s="674"/>
      <c r="I22" s="674"/>
      <c r="J22" s="674"/>
      <c r="K22" s="674"/>
      <c r="L22" s="674"/>
    </row>
    <row r="23" spans="1:12" s="656" customFormat="1" ht="153.75" customHeight="1" x14ac:dyDescent="0.3">
      <c r="A23" s="659" t="s">
        <v>223</v>
      </c>
      <c r="B23" s="668" t="s">
        <v>224</v>
      </c>
      <c r="C23" s="638">
        <v>42.68</v>
      </c>
      <c r="D23" s="641" t="s">
        <v>209</v>
      </c>
      <c r="E23" s="661"/>
      <c r="F23" s="675"/>
      <c r="G23" s="661"/>
      <c r="H23" s="675"/>
      <c r="I23" s="675"/>
      <c r="J23" s="675"/>
      <c r="K23" s="675"/>
      <c r="L23" s="675"/>
    </row>
    <row r="24" spans="1:12" s="656" customFormat="1" ht="116" x14ac:dyDescent="0.3">
      <c r="A24" s="659" t="s">
        <v>218</v>
      </c>
      <c r="B24" s="668" t="s">
        <v>538</v>
      </c>
      <c r="C24" s="638">
        <v>84.5</v>
      </c>
      <c r="D24" s="641" t="s">
        <v>209</v>
      </c>
      <c r="E24" s="661"/>
      <c r="F24" s="676"/>
      <c r="G24" s="661"/>
      <c r="H24" s="676"/>
      <c r="I24" s="676"/>
      <c r="J24" s="676"/>
      <c r="K24" s="676"/>
      <c r="L24" s="676"/>
    </row>
    <row r="25" spans="1:12" x14ac:dyDescent="0.3">
      <c r="A25" s="644">
        <v>3.6</v>
      </c>
      <c r="B25" s="664" t="s">
        <v>225</v>
      </c>
      <c r="C25" s="660"/>
      <c r="D25" s="659"/>
      <c r="E25" s="661"/>
      <c r="F25" s="601"/>
      <c r="G25" s="661"/>
      <c r="H25" s="601"/>
      <c r="I25" s="601"/>
      <c r="J25" s="601"/>
      <c r="K25" s="601"/>
      <c r="L25" s="601"/>
    </row>
    <row r="26" spans="1:12" ht="87" x14ac:dyDescent="0.3">
      <c r="A26" s="659"/>
      <c r="B26" s="668" t="s">
        <v>226</v>
      </c>
      <c r="C26" s="660">
        <v>13.45</v>
      </c>
      <c r="D26" s="641" t="s">
        <v>209</v>
      </c>
      <c r="E26" s="661"/>
      <c r="F26" s="601"/>
      <c r="G26" s="661"/>
      <c r="H26" s="601"/>
      <c r="I26" s="601"/>
      <c r="J26" s="601"/>
      <c r="K26" s="601"/>
      <c r="L26" s="601"/>
    </row>
    <row r="27" spans="1:12" s="656" customFormat="1" x14ac:dyDescent="0.3">
      <c r="A27" s="644">
        <v>3.7</v>
      </c>
      <c r="B27" s="664" t="s">
        <v>227</v>
      </c>
      <c r="C27" s="660"/>
      <c r="D27" s="665"/>
      <c r="E27" s="666"/>
      <c r="F27" s="667"/>
      <c r="G27" s="666"/>
      <c r="H27" s="667"/>
      <c r="I27" s="667"/>
      <c r="J27" s="667"/>
      <c r="K27" s="667"/>
      <c r="L27" s="667"/>
    </row>
    <row r="28" spans="1:12" s="656" customFormat="1" ht="101.5" x14ac:dyDescent="0.3">
      <c r="A28" s="644"/>
      <c r="B28" s="668" t="s">
        <v>228</v>
      </c>
      <c r="C28" s="660" t="s">
        <v>94</v>
      </c>
      <c r="D28" s="659" t="s">
        <v>209</v>
      </c>
      <c r="E28" s="661"/>
      <c r="F28" s="669"/>
      <c r="G28" s="661"/>
      <c r="H28" s="669"/>
      <c r="I28" s="669"/>
      <c r="J28" s="669"/>
      <c r="K28" s="669"/>
      <c r="L28" s="669"/>
    </row>
    <row r="29" spans="1:12" s="656" customFormat="1" x14ac:dyDescent="0.3">
      <c r="A29" s="644">
        <v>4</v>
      </c>
      <c r="B29" s="652" t="s">
        <v>229</v>
      </c>
      <c r="C29" s="660"/>
      <c r="D29" s="659"/>
      <c r="E29" s="661"/>
      <c r="F29" s="601"/>
      <c r="G29" s="661"/>
      <c r="H29" s="601"/>
      <c r="I29" s="601"/>
      <c r="J29" s="601"/>
      <c r="K29" s="601"/>
      <c r="L29" s="601"/>
    </row>
    <row r="30" spans="1:12" x14ac:dyDescent="0.3">
      <c r="A30" s="644">
        <v>4.0999999999999996</v>
      </c>
      <c r="B30" s="652" t="s">
        <v>230</v>
      </c>
      <c r="C30" s="660"/>
      <c r="D30" s="659"/>
      <c r="E30" s="661"/>
      <c r="F30" s="601"/>
      <c r="G30" s="661"/>
      <c r="H30" s="601"/>
      <c r="I30" s="601"/>
      <c r="J30" s="601"/>
      <c r="K30" s="601"/>
      <c r="L30" s="601"/>
    </row>
    <row r="31" spans="1:12" s="656" customFormat="1" ht="210.75" customHeight="1" x14ac:dyDescent="0.3">
      <c r="A31" s="644"/>
      <c r="B31" s="668" t="s">
        <v>539</v>
      </c>
      <c r="C31" s="660">
        <v>61.91</v>
      </c>
      <c r="D31" s="659" t="s">
        <v>209</v>
      </c>
      <c r="E31" s="661"/>
      <c r="F31" s="601"/>
      <c r="G31" s="661"/>
      <c r="H31" s="601"/>
      <c r="I31" s="601"/>
      <c r="J31" s="601"/>
      <c r="K31" s="601"/>
      <c r="L31" s="601"/>
    </row>
    <row r="32" spans="1:12" s="656" customFormat="1" x14ac:dyDescent="0.3">
      <c r="A32" s="644">
        <v>4.2</v>
      </c>
      <c r="B32" s="652" t="s">
        <v>231</v>
      </c>
      <c r="C32" s="638"/>
      <c r="D32" s="659"/>
      <c r="E32" s="661"/>
      <c r="F32" s="672"/>
      <c r="G32" s="661"/>
      <c r="H32" s="672"/>
      <c r="I32" s="672"/>
      <c r="J32" s="672"/>
      <c r="K32" s="672"/>
      <c r="L32" s="672"/>
    </row>
    <row r="33" spans="1:12" s="656" customFormat="1" ht="130.5" x14ac:dyDescent="0.3">
      <c r="A33" s="644"/>
      <c r="B33" s="668" t="s">
        <v>232</v>
      </c>
      <c r="C33" s="638">
        <v>10.76</v>
      </c>
      <c r="D33" s="659" t="s">
        <v>209</v>
      </c>
      <c r="E33" s="661"/>
      <c r="F33" s="677"/>
      <c r="G33" s="661"/>
      <c r="H33" s="677"/>
      <c r="I33" s="677"/>
      <c r="J33" s="677"/>
      <c r="K33" s="677"/>
      <c r="L33" s="677"/>
    </row>
    <row r="34" spans="1:12" s="656" customFormat="1" x14ac:dyDescent="0.3">
      <c r="A34" s="644">
        <v>4.3</v>
      </c>
      <c r="B34" s="652" t="s">
        <v>233</v>
      </c>
      <c r="C34" s="638"/>
      <c r="D34" s="659"/>
      <c r="E34" s="661"/>
      <c r="F34" s="672"/>
      <c r="G34" s="661"/>
      <c r="H34" s="672"/>
      <c r="I34" s="672"/>
      <c r="J34" s="672"/>
      <c r="K34" s="672"/>
      <c r="L34" s="672"/>
    </row>
    <row r="35" spans="1:12" s="656" customFormat="1" ht="130.5" x14ac:dyDescent="0.3">
      <c r="A35" s="644"/>
      <c r="B35" s="668" t="s">
        <v>234</v>
      </c>
      <c r="C35" s="638">
        <v>14.83</v>
      </c>
      <c r="D35" s="659" t="s">
        <v>209</v>
      </c>
      <c r="E35" s="661"/>
      <c r="F35" s="677"/>
      <c r="G35" s="661"/>
      <c r="H35" s="677"/>
      <c r="I35" s="677"/>
      <c r="J35" s="677"/>
      <c r="K35" s="677"/>
      <c r="L35" s="677"/>
    </row>
    <row r="36" spans="1:12" x14ac:dyDescent="0.3">
      <c r="A36" s="678">
        <v>5</v>
      </c>
      <c r="B36" s="652" t="s">
        <v>235</v>
      </c>
      <c r="C36" s="653"/>
      <c r="D36" s="654"/>
      <c r="E36" s="642"/>
      <c r="F36" s="662"/>
      <c r="G36" s="642"/>
      <c r="H36" s="662"/>
      <c r="I36" s="662"/>
      <c r="J36" s="662"/>
      <c r="K36" s="662"/>
      <c r="L36" s="662"/>
    </row>
    <row r="37" spans="1:12" x14ac:dyDescent="0.3">
      <c r="A37" s="644">
        <v>5.0999999999999996</v>
      </c>
      <c r="B37" s="663" t="s">
        <v>236</v>
      </c>
      <c r="C37" s="660"/>
      <c r="D37" s="659"/>
      <c r="E37" s="661"/>
      <c r="F37" s="662"/>
      <c r="G37" s="661"/>
      <c r="H37" s="662"/>
      <c r="I37" s="662"/>
      <c r="J37" s="662"/>
      <c r="K37" s="662"/>
      <c r="L37" s="662"/>
    </row>
    <row r="38" spans="1:12" ht="87" x14ac:dyDescent="0.3">
      <c r="A38" s="644"/>
      <c r="B38" s="668" t="s">
        <v>237</v>
      </c>
      <c r="C38" s="660">
        <v>992.62</v>
      </c>
      <c r="D38" s="659" t="s">
        <v>209</v>
      </c>
      <c r="E38" s="661"/>
      <c r="F38" s="679"/>
      <c r="G38" s="661"/>
      <c r="H38" s="679"/>
      <c r="I38" s="679"/>
      <c r="J38" s="679"/>
      <c r="K38" s="679"/>
      <c r="L38" s="679"/>
    </row>
    <row r="39" spans="1:12" x14ac:dyDescent="0.3">
      <c r="A39" s="644">
        <v>5.2</v>
      </c>
      <c r="B39" s="663" t="s">
        <v>238</v>
      </c>
      <c r="C39" s="660"/>
      <c r="D39" s="659"/>
      <c r="E39" s="661"/>
      <c r="F39" s="662"/>
      <c r="G39" s="661"/>
      <c r="H39" s="662"/>
      <c r="I39" s="662"/>
      <c r="J39" s="662"/>
      <c r="K39" s="662"/>
      <c r="L39" s="662"/>
    </row>
    <row r="40" spans="1:12" ht="87" x14ac:dyDescent="0.3">
      <c r="A40" s="644"/>
      <c r="B40" s="668" t="s">
        <v>237</v>
      </c>
      <c r="C40" s="660">
        <v>127.76</v>
      </c>
      <c r="D40" s="659" t="s">
        <v>209</v>
      </c>
      <c r="E40" s="661"/>
      <c r="F40" s="601"/>
      <c r="G40" s="661"/>
      <c r="H40" s="601"/>
      <c r="I40" s="601"/>
      <c r="J40" s="601"/>
      <c r="K40" s="601"/>
      <c r="L40" s="601"/>
    </row>
    <row r="41" spans="1:12" x14ac:dyDescent="0.3">
      <c r="A41" s="644">
        <v>5.3</v>
      </c>
      <c r="B41" s="663" t="s">
        <v>239</v>
      </c>
      <c r="C41" s="660"/>
      <c r="D41" s="659"/>
      <c r="E41" s="661"/>
      <c r="F41" s="662"/>
      <c r="G41" s="661"/>
      <c r="H41" s="662"/>
      <c r="I41" s="662"/>
      <c r="J41" s="662"/>
      <c r="K41" s="662"/>
      <c r="L41" s="662"/>
    </row>
    <row r="42" spans="1:12" ht="87" x14ac:dyDescent="0.3">
      <c r="A42" s="644"/>
      <c r="B42" s="668" t="s">
        <v>237</v>
      </c>
      <c r="C42" s="660">
        <v>29.48</v>
      </c>
      <c r="D42" s="659" t="s">
        <v>209</v>
      </c>
      <c r="E42" s="661"/>
      <c r="F42" s="601"/>
      <c r="G42" s="661"/>
      <c r="H42" s="601"/>
      <c r="I42" s="601"/>
      <c r="J42" s="601"/>
      <c r="K42" s="601"/>
      <c r="L42" s="601"/>
    </row>
    <row r="43" spans="1:12" x14ac:dyDescent="0.3">
      <c r="A43" s="644">
        <v>5.4</v>
      </c>
      <c r="B43" s="663" t="s">
        <v>240</v>
      </c>
      <c r="C43" s="660"/>
      <c r="D43" s="659"/>
      <c r="E43" s="661"/>
      <c r="F43" s="662"/>
      <c r="G43" s="661"/>
      <c r="H43" s="662"/>
      <c r="I43" s="662"/>
      <c r="J43" s="662"/>
      <c r="K43" s="662"/>
      <c r="L43" s="662"/>
    </row>
    <row r="44" spans="1:12" ht="87" x14ac:dyDescent="0.3">
      <c r="A44" s="644"/>
      <c r="B44" s="668" t="s">
        <v>237</v>
      </c>
      <c r="C44" s="660">
        <v>10.67</v>
      </c>
      <c r="D44" s="659" t="s">
        <v>209</v>
      </c>
      <c r="E44" s="661"/>
      <c r="F44" s="601"/>
      <c r="G44" s="661"/>
      <c r="H44" s="601"/>
      <c r="I44" s="601"/>
      <c r="J44" s="601"/>
      <c r="K44" s="601"/>
      <c r="L44" s="601"/>
    </row>
    <row r="45" spans="1:12" x14ac:dyDescent="0.3">
      <c r="A45" s="644">
        <v>5.5</v>
      </c>
      <c r="B45" s="663" t="s">
        <v>241</v>
      </c>
      <c r="C45" s="660"/>
      <c r="D45" s="659"/>
      <c r="E45" s="661"/>
      <c r="F45" s="662"/>
      <c r="G45" s="661"/>
      <c r="H45" s="662"/>
      <c r="I45" s="662"/>
      <c r="J45" s="662"/>
      <c r="K45" s="662"/>
      <c r="L45" s="662"/>
    </row>
    <row r="46" spans="1:12" ht="87" x14ac:dyDescent="0.3">
      <c r="A46" s="644"/>
      <c r="B46" s="668" t="s">
        <v>237</v>
      </c>
      <c r="C46" s="660">
        <v>49.14</v>
      </c>
      <c r="D46" s="659" t="s">
        <v>209</v>
      </c>
      <c r="E46" s="661"/>
      <c r="F46" s="601"/>
      <c r="G46" s="661"/>
      <c r="H46" s="601"/>
      <c r="I46" s="601"/>
      <c r="J46" s="601"/>
      <c r="K46" s="601"/>
      <c r="L46" s="601"/>
    </row>
    <row r="47" spans="1:12" s="656" customFormat="1" x14ac:dyDescent="0.3">
      <c r="A47" s="680">
        <v>5.6</v>
      </c>
      <c r="B47" s="663" t="s">
        <v>242</v>
      </c>
      <c r="C47" s="638"/>
      <c r="D47" s="659"/>
      <c r="E47" s="661"/>
      <c r="F47" s="672"/>
      <c r="G47" s="661"/>
      <c r="H47" s="672"/>
      <c r="I47" s="672"/>
      <c r="J47" s="672"/>
      <c r="K47" s="672"/>
      <c r="L47" s="672"/>
    </row>
    <row r="48" spans="1:12" s="656" customFormat="1" ht="87" x14ac:dyDescent="0.3">
      <c r="A48" s="644"/>
      <c r="B48" s="668" t="s">
        <v>243</v>
      </c>
      <c r="C48" s="638">
        <v>69.959999999999994</v>
      </c>
      <c r="D48" s="659" t="s">
        <v>209</v>
      </c>
      <c r="E48" s="661"/>
      <c r="F48" s="672"/>
      <c r="G48" s="661"/>
      <c r="H48" s="672"/>
      <c r="I48" s="672"/>
      <c r="J48" s="672"/>
      <c r="K48" s="672"/>
      <c r="L48" s="672"/>
    </row>
    <row r="49" spans="1:12" s="656" customFormat="1" x14ac:dyDescent="0.3">
      <c r="A49" s="644">
        <v>5.7</v>
      </c>
      <c r="B49" s="664" t="s">
        <v>244</v>
      </c>
      <c r="C49" s="638"/>
      <c r="D49" s="659"/>
      <c r="E49" s="661"/>
      <c r="F49" s="681"/>
      <c r="G49" s="661"/>
      <c r="H49" s="681"/>
      <c r="I49" s="681"/>
      <c r="J49" s="681"/>
      <c r="K49" s="681"/>
      <c r="L49" s="681"/>
    </row>
    <row r="50" spans="1:12" s="656" customFormat="1" ht="58" x14ac:dyDescent="0.3">
      <c r="A50" s="678"/>
      <c r="B50" s="668" t="s">
        <v>245</v>
      </c>
      <c r="C50" s="638">
        <v>8.68</v>
      </c>
      <c r="D50" s="659" t="s">
        <v>209</v>
      </c>
      <c r="E50" s="661"/>
      <c r="F50" s="682"/>
      <c r="G50" s="661"/>
      <c r="H50" s="682"/>
      <c r="I50" s="682"/>
      <c r="J50" s="682"/>
      <c r="K50" s="682"/>
      <c r="L50" s="682"/>
    </row>
    <row r="51" spans="1:12" s="656" customFormat="1" x14ac:dyDescent="0.3">
      <c r="A51" s="644">
        <v>5.8</v>
      </c>
      <c r="B51" s="663" t="s">
        <v>246</v>
      </c>
      <c r="C51" s="683"/>
      <c r="D51" s="641"/>
      <c r="E51" s="684"/>
      <c r="F51" s="676"/>
      <c r="G51" s="684"/>
      <c r="H51" s="676"/>
      <c r="I51" s="676"/>
      <c r="J51" s="676"/>
      <c r="K51" s="676"/>
      <c r="L51" s="676"/>
    </row>
    <row r="52" spans="1:12" s="656" customFormat="1" ht="72.5" x14ac:dyDescent="0.3">
      <c r="A52" s="678"/>
      <c r="B52" s="668" t="s">
        <v>247</v>
      </c>
      <c r="C52" s="638">
        <v>6</v>
      </c>
      <c r="D52" s="659" t="s">
        <v>248</v>
      </c>
      <c r="E52" s="684"/>
      <c r="F52" s="685"/>
      <c r="G52" s="684"/>
      <c r="H52" s="685"/>
      <c r="I52" s="685"/>
      <c r="J52" s="685"/>
      <c r="K52" s="685"/>
      <c r="L52" s="685"/>
    </row>
    <row r="53" spans="1:12" s="656" customFormat="1" x14ac:dyDescent="0.3">
      <c r="A53" s="644">
        <v>5.9</v>
      </c>
      <c r="B53" s="663" t="s">
        <v>249</v>
      </c>
      <c r="C53" s="638"/>
      <c r="D53" s="659"/>
      <c r="E53" s="661"/>
      <c r="F53" s="686"/>
      <c r="G53" s="661"/>
      <c r="H53" s="686"/>
      <c r="I53" s="686"/>
      <c r="J53" s="686"/>
      <c r="K53" s="686"/>
      <c r="L53" s="686"/>
    </row>
    <row r="54" spans="1:12" s="656" customFormat="1" ht="87" x14ac:dyDescent="0.3">
      <c r="A54" s="659"/>
      <c r="B54" s="668" t="s">
        <v>540</v>
      </c>
      <c r="C54" s="638">
        <v>175.8</v>
      </c>
      <c r="D54" s="659" t="s">
        <v>209</v>
      </c>
      <c r="E54" s="661"/>
      <c r="F54" s="686"/>
      <c r="G54" s="661"/>
      <c r="H54" s="686"/>
      <c r="I54" s="686"/>
      <c r="J54" s="686"/>
      <c r="K54" s="686"/>
      <c r="L54" s="686"/>
    </row>
    <row r="55" spans="1:12" s="656" customFormat="1" x14ac:dyDescent="0.3">
      <c r="A55" s="687">
        <v>5.0999999999999996</v>
      </c>
      <c r="B55" s="664" t="s">
        <v>250</v>
      </c>
      <c r="C55" s="638"/>
      <c r="D55" s="659"/>
      <c r="E55" s="684"/>
      <c r="F55" s="686"/>
      <c r="G55" s="684"/>
      <c r="H55" s="686"/>
      <c r="I55" s="686"/>
      <c r="J55" s="686"/>
      <c r="K55" s="686"/>
      <c r="L55" s="686"/>
    </row>
    <row r="56" spans="1:12" s="656" customFormat="1" ht="58" x14ac:dyDescent="0.3">
      <c r="A56" s="678"/>
      <c r="B56" s="668" t="s">
        <v>251</v>
      </c>
      <c r="C56" s="638">
        <v>19.600000000000001</v>
      </c>
      <c r="D56" s="659" t="s">
        <v>209</v>
      </c>
      <c r="E56" s="684"/>
      <c r="F56" s="685"/>
      <c r="G56" s="684"/>
      <c r="H56" s="685"/>
      <c r="I56" s="685"/>
      <c r="J56" s="685"/>
      <c r="K56" s="685"/>
      <c r="L56" s="685"/>
    </row>
    <row r="57" spans="1:12" x14ac:dyDescent="0.3">
      <c r="A57" s="687">
        <v>5.1100000000000003</v>
      </c>
      <c r="B57" s="663" t="s">
        <v>252</v>
      </c>
      <c r="C57" s="660"/>
      <c r="D57" s="659"/>
      <c r="E57" s="661"/>
      <c r="F57" s="601"/>
      <c r="G57" s="661"/>
      <c r="H57" s="601"/>
      <c r="I57" s="601"/>
      <c r="J57" s="601"/>
      <c r="K57" s="601"/>
      <c r="L57" s="601"/>
    </row>
    <row r="58" spans="1:12" ht="72.5" x14ac:dyDescent="0.3">
      <c r="A58" s="644"/>
      <c r="B58" s="668" t="s">
        <v>541</v>
      </c>
      <c r="C58" s="660">
        <v>136.07</v>
      </c>
      <c r="D58" s="659" t="s">
        <v>209</v>
      </c>
      <c r="E58" s="661"/>
      <c r="F58" s="601"/>
      <c r="G58" s="661"/>
      <c r="H58" s="601"/>
      <c r="I58" s="601"/>
      <c r="J58" s="601"/>
      <c r="K58" s="601"/>
      <c r="L58" s="601"/>
    </row>
    <row r="59" spans="1:12" s="656" customFormat="1" x14ac:dyDescent="0.3">
      <c r="A59" s="687">
        <v>5.12</v>
      </c>
      <c r="B59" s="663" t="s">
        <v>253</v>
      </c>
      <c r="C59" s="638"/>
      <c r="D59" s="659"/>
      <c r="E59" s="661"/>
      <c r="F59" s="662"/>
      <c r="G59" s="661"/>
      <c r="H59" s="662"/>
      <c r="I59" s="662"/>
      <c r="J59" s="662"/>
      <c r="K59" s="662"/>
      <c r="L59" s="662"/>
    </row>
    <row r="60" spans="1:12" ht="130.5" x14ac:dyDescent="0.3">
      <c r="A60" s="644"/>
      <c r="B60" s="668" t="s">
        <v>542</v>
      </c>
      <c r="C60" s="660">
        <v>220.87</v>
      </c>
      <c r="D60" s="659" t="s">
        <v>209</v>
      </c>
      <c r="E60" s="661"/>
      <c r="F60" s="662"/>
      <c r="G60" s="661"/>
      <c r="H60" s="662"/>
      <c r="I60" s="662"/>
      <c r="J60" s="662"/>
      <c r="K60" s="662"/>
      <c r="L60" s="662"/>
    </row>
    <row r="61" spans="1:12" s="656" customFormat="1" x14ac:dyDescent="0.3">
      <c r="A61" s="687">
        <v>5.13</v>
      </c>
      <c r="B61" s="663" t="s">
        <v>254</v>
      </c>
      <c r="C61" s="638"/>
      <c r="D61" s="639"/>
      <c r="E61" s="599"/>
      <c r="F61" s="599"/>
      <c r="G61" s="599"/>
      <c r="H61" s="599"/>
      <c r="I61" s="599"/>
      <c r="J61" s="599"/>
      <c r="K61" s="599"/>
      <c r="L61" s="599"/>
    </row>
    <row r="62" spans="1:12" s="656" customFormat="1" ht="72.5" x14ac:dyDescent="0.3">
      <c r="A62" s="592"/>
      <c r="B62" s="668" t="s">
        <v>255</v>
      </c>
      <c r="C62" s="660">
        <v>0</v>
      </c>
      <c r="D62" s="659" t="s">
        <v>209</v>
      </c>
      <c r="E62" s="661"/>
      <c r="F62" s="662"/>
      <c r="G62" s="661"/>
      <c r="H62" s="662"/>
      <c r="I62" s="662"/>
      <c r="J62" s="662"/>
      <c r="K62" s="662"/>
      <c r="L62" s="662"/>
    </row>
    <row r="63" spans="1:12" s="656" customFormat="1" x14ac:dyDescent="0.3">
      <c r="A63" s="687">
        <v>5.14</v>
      </c>
      <c r="B63" s="688" t="s">
        <v>256</v>
      </c>
      <c r="C63" s="689"/>
      <c r="D63" s="690"/>
      <c r="E63" s="691"/>
      <c r="F63" s="692"/>
      <c r="G63" s="691"/>
      <c r="H63" s="692"/>
      <c r="I63" s="692"/>
      <c r="J63" s="692"/>
      <c r="K63" s="692"/>
      <c r="L63" s="692"/>
    </row>
    <row r="64" spans="1:12" s="656" customFormat="1" ht="58" x14ac:dyDescent="0.3">
      <c r="A64" s="659"/>
      <c r="B64" s="668" t="s">
        <v>257</v>
      </c>
      <c r="C64" s="660">
        <v>3.99</v>
      </c>
      <c r="D64" s="659" t="s">
        <v>209</v>
      </c>
      <c r="E64" s="661"/>
      <c r="F64" s="679"/>
      <c r="G64" s="661"/>
      <c r="H64" s="679"/>
      <c r="I64" s="679"/>
      <c r="J64" s="679"/>
      <c r="K64" s="679"/>
      <c r="L64" s="679"/>
    </row>
    <row r="65" spans="1:12" s="656" customFormat="1" x14ac:dyDescent="0.3">
      <c r="A65" s="687">
        <v>5.15</v>
      </c>
      <c r="B65" s="664" t="s">
        <v>258</v>
      </c>
      <c r="C65" s="638"/>
      <c r="D65" s="659"/>
      <c r="E65" s="684"/>
      <c r="F65" s="686"/>
      <c r="G65" s="684"/>
      <c r="H65" s="686"/>
      <c r="I65" s="686"/>
      <c r="J65" s="686"/>
      <c r="K65" s="686"/>
      <c r="L65" s="686"/>
    </row>
    <row r="66" spans="1:12" s="656" customFormat="1" ht="72.5" x14ac:dyDescent="0.3">
      <c r="A66" s="678"/>
      <c r="B66" s="668" t="s">
        <v>259</v>
      </c>
      <c r="C66" s="638">
        <v>36.53</v>
      </c>
      <c r="D66" s="659" t="s">
        <v>209</v>
      </c>
      <c r="E66" s="684"/>
      <c r="F66" s="693"/>
      <c r="G66" s="684"/>
      <c r="H66" s="693"/>
      <c r="I66" s="693"/>
      <c r="J66" s="693"/>
      <c r="K66" s="693"/>
      <c r="L66" s="693"/>
    </row>
    <row r="67" spans="1:12" s="656" customFormat="1" x14ac:dyDescent="0.3">
      <c r="A67" s="687">
        <v>5.16</v>
      </c>
      <c r="B67" s="663" t="s">
        <v>260</v>
      </c>
      <c r="C67" s="640"/>
      <c r="D67" s="641"/>
      <c r="E67" s="642"/>
      <c r="F67" s="643"/>
      <c r="G67" s="642"/>
      <c r="H67" s="643"/>
      <c r="I67" s="643"/>
      <c r="J67" s="643"/>
      <c r="K67" s="643"/>
      <c r="L67" s="643"/>
    </row>
    <row r="68" spans="1:12" s="656" customFormat="1" ht="72.5" x14ac:dyDescent="0.3">
      <c r="A68" s="641"/>
      <c r="B68" s="668" t="s">
        <v>653</v>
      </c>
      <c r="C68" s="638">
        <v>1</v>
      </c>
      <c r="D68" s="659" t="s">
        <v>4</v>
      </c>
      <c r="E68" s="642"/>
      <c r="F68" s="643"/>
      <c r="G68" s="642"/>
      <c r="H68" s="643"/>
      <c r="I68" s="643"/>
      <c r="J68" s="643"/>
      <c r="K68" s="643"/>
      <c r="L68" s="643"/>
    </row>
    <row r="69" spans="1:12" x14ac:dyDescent="0.3">
      <c r="A69" s="648">
        <v>5.17</v>
      </c>
      <c r="B69" s="664" t="s">
        <v>261</v>
      </c>
      <c r="C69" s="660"/>
      <c r="D69" s="659"/>
      <c r="E69" s="661"/>
      <c r="F69" s="601"/>
      <c r="G69" s="661"/>
      <c r="H69" s="601"/>
      <c r="I69" s="601"/>
      <c r="J69" s="601"/>
      <c r="K69" s="601"/>
      <c r="L69" s="601"/>
    </row>
    <row r="70" spans="1:12" s="656" customFormat="1" ht="72.5" x14ac:dyDescent="0.3">
      <c r="A70" s="644"/>
      <c r="B70" s="668" t="s">
        <v>262</v>
      </c>
      <c r="C70" s="660">
        <v>2</v>
      </c>
      <c r="D70" s="659" t="s">
        <v>248</v>
      </c>
      <c r="E70" s="661"/>
      <c r="F70" s="679"/>
      <c r="G70" s="661"/>
      <c r="H70" s="679"/>
      <c r="I70" s="679"/>
      <c r="J70" s="679"/>
      <c r="K70" s="679"/>
      <c r="L70" s="679"/>
    </row>
    <row r="71" spans="1:12" s="695" customFormat="1" x14ac:dyDescent="0.3">
      <c r="A71" s="687">
        <v>5.18</v>
      </c>
      <c r="B71" s="663" t="s">
        <v>263</v>
      </c>
      <c r="C71" s="694"/>
      <c r="D71" s="659"/>
      <c r="E71" s="661"/>
      <c r="F71" s="672"/>
      <c r="G71" s="661"/>
      <c r="H71" s="672"/>
      <c r="I71" s="672"/>
      <c r="J71" s="672"/>
      <c r="K71" s="672"/>
      <c r="L71" s="672"/>
    </row>
    <row r="72" spans="1:12" s="695" customFormat="1" ht="58" x14ac:dyDescent="0.3">
      <c r="A72" s="644"/>
      <c r="B72" s="668" t="s">
        <v>264</v>
      </c>
      <c r="C72" s="660">
        <v>2</v>
      </c>
      <c r="D72" s="659" t="s">
        <v>212</v>
      </c>
      <c r="E72" s="661"/>
      <c r="F72" s="672"/>
      <c r="G72" s="661"/>
      <c r="H72" s="672"/>
      <c r="I72" s="672"/>
      <c r="J72" s="672"/>
      <c r="K72" s="672"/>
      <c r="L72" s="672"/>
    </row>
    <row r="73" spans="1:12" x14ac:dyDescent="0.3">
      <c r="A73" s="687">
        <v>5.19</v>
      </c>
      <c r="B73" s="664" t="s">
        <v>265</v>
      </c>
      <c r="C73" s="660"/>
      <c r="D73" s="659"/>
      <c r="E73" s="661"/>
      <c r="F73" s="662"/>
      <c r="G73" s="661"/>
      <c r="H73" s="662"/>
      <c r="I73" s="662"/>
      <c r="J73" s="662"/>
      <c r="K73" s="662"/>
      <c r="L73" s="662"/>
    </row>
    <row r="74" spans="1:12" ht="72.5" x14ac:dyDescent="0.3">
      <c r="A74" s="644"/>
      <c r="B74" s="668" t="s">
        <v>266</v>
      </c>
      <c r="C74" s="660">
        <v>396.04</v>
      </c>
      <c r="D74" s="659" t="s">
        <v>267</v>
      </c>
      <c r="E74" s="661"/>
      <c r="F74" s="601"/>
      <c r="G74" s="661"/>
      <c r="H74" s="601"/>
      <c r="I74" s="601"/>
      <c r="J74" s="601"/>
      <c r="K74" s="601"/>
      <c r="L74" s="601"/>
    </row>
    <row r="75" spans="1:12" s="656" customFormat="1" x14ac:dyDescent="0.3">
      <c r="A75" s="644">
        <v>6</v>
      </c>
      <c r="B75" s="597" t="s">
        <v>268</v>
      </c>
      <c r="C75" s="660"/>
      <c r="D75" s="659"/>
      <c r="E75" s="661"/>
      <c r="F75" s="662"/>
      <c r="G75" s="661"/>
      <c r="H75" s="662"/>
      <c r="I75" s="662"/>
      <c r="J75" s="662"/>
      <c r="K75" s="662"/>
      <c r="L75" s="662"/>
    </row>
    <row r="76" spans="1:12" s="656" customFormat="1" x14ac:dyDescent="0.3">
      <c r="A76" s="680">
        <v>6.1</v>
      </c>
      <c r="B76" s="597" t="s">
        <v>269</v>
      </c>
      <c r="C76" s="660"/>
      <c r="D76" s="659"/>
      <c r="E76" s="661"/>
      <c r="F76" s="669"/>
      <c r="G76" s="661"/>
      <c r="H76" s="669"/>
      <c r="I76" s="669"/>
      <c r="J76" s="669"/>
      <c r="K76" s="669"/>
      <c r="L76" s="669"/>
    </row>
    <row r="77" spans="1:12" s="656" customFormat="1" ht="72.5" x14ac:dyDescent="0.3">
      <c r="A77" s="644"/>
      <c r="B77" s="657" t="s">
        <v>695</v>
      </c>
      <c r="C77" s="660">
        <v>164.08</v>
      </c>
      <c r="D77" s="659" t="s">
        <v>209</v>
      </c>
      <c r="E77" s="661"/>
      <c r="F77" s="679"/>
      <c r="G77" s="661"/>
      <c r="H77" s="679"/>
      <c r="I77" s="679"/>
      <c r="J77" s="679"/>
      <c r="K77" s="679"/>
      <c r="L77" s="679"/>
    </row>
    <row r="78" spans="1:12" s="656" customFormat="1" x14ac:dyDescent="0.3">
      <c r="A78" s="680">
        <v>6.2</v>
      </c>
      <c r="B78" s="597" t="s">
        <v>270</v>
      </c>
      <c r="C78" s="660"/>
      <c r="D78" s="659"/>
      <c r="E78" s="661"/>
      <c r="F78" s="669"/>
      <c r="G78" s="661"/>
      <c r="H78" s="669"/>
      <c r="I78" s="669"/>
      <c r="J78" s="669"/>
      <c r="K78" s="669"/>
      <c r="L78" s="669"/>
    </row>
    <row r="79" spans="1:12" s="656" customFormat="1" ht="72.5" x14ac:dyDescent="0.3">
      <c r="A79" s="644"/>
      <c r="B79" s="657" t="s">
        <v>696</v>
      </c>
      <c r="C79" s="660">
        <v>124.87</v>
      </c>
      <c r="D79" s="659" t="s">
        <v>209</v>
      </c>
      <c r="E79" s="661"/>
      <c r="F79" s="601"/>
      <c r="G79" s="661"/>
      <c r="H79" s="601"/>
      <c r="I79" s="601"/>
      <c r="J79" s="601"/>
      <c r="K79" s="601"/>
      <c r="L79" s="601"/>
    </row>
    <row r="80" spans="1:12" s="695" customFormat="1" x14ac:dyDescent="0.3">
      <c r="A80" s="696">
        <v>6.3</v>
      </c>
      <c r="B80" s="597" t="s">
        <v>271</v>
      </c>
      <c r="C80" s="697"/>
      <c r="D80" s="698"/>
      <c r="E80" s="598"/>
      <c r="F80" s="601"/>
      <c r="G80" s="598"/>
      <c r="H80" s="601"/>
      <c r="I80" s="601"/>
      <c r="J80" s="601"/>
      <c r="K80" s="601"/>
      <c r="L80" s="601"/>
    </row>
    <row r="81" spans="1:12" s="695" customFormat="1" ht="87" x14ac:dyDescent="0.3">
      <c r="A81" s="592"/>
      <c r="B81" s="657" t="s">
        <v>697</v>
      </c>
      <c r="C81" s="697">
        <v>218.94</v>
      </c>
      <c r="D81" s="659" t="s">
        <v>209</v>
      </c>
      <c r="E81" s="598"/>
      <c r="F81" s="679"/>
      <c r="G81" s="598"/>
      <c r="H81" s="679"/>
      <c r="I81" s="679"/>
      <c r="J81" s="679"/>
      <c r="K81" s="679"/>
      <c r="L81" s="679"/>
    </row>
    <row r="82" spans="1:12" s="656" customFormat="1" x14ac:dyDescent="0.3">
      <c r="A82" s="680">
        <v>6.4</v>
      </c>
      <c r="B82" s="699" t="s">
        <v>272</v>
      </c>
      <c r="C82" s="700"/>
      <c r="D82" s="654"/>
      <c r="E82" s="642"/>
      <c r="F82" s="662"/>
      <c r="G82" s="642"/>
      <c r="H82" s="662"/>
      <c r="I82" s="662"/>
      <c r="J82" s="662"/>
      <c r="K82" s="662"/>
      <c r="L82" s="662"/>
    </row>
    <row r="83" spans="1:12" s="656" customFormat="1" ht="145" x14ac:dyDescent="0.3">
      <c r="A83" s="678"/>
      <c r="B83" s="657" t="s">
        <v>273</v>
      </c>
      <c r="C83" s="638">
        <v>45.92</v>
      </c>
      <c r="D83" s="659" t="s">
        <v>209</v>
      </c>
      <c r="E83" s="661"/>
      <c r="F83" s="681"/>
      <c r="G83" s="661"/>
      <c r="H83" s="681"/>
      <c r="I83" s="681"/>
      <c r="J83" s="681"/>
      <c r="K83" s="681"/>
      <c r="L83" s="681"/>
    </row>
    <row r="84" spans="1:12" s="656" customFormat="1" x14ac:dyDescent="0.3">
      <c r="A84" s="680">
        <v>6.5</v>
      </c>
      <c r="B84" s="597" t="s">
        <v>274</v>
      </c>
      <c r="C84" s="660"/>
      <c r="D84" s="659"/>
      <c r="E84" s="661"/>
      <c r="F84" s="669"/>
      <c r="G84" s="661"/>
      <c r="H84" s="669"/>
      <c r="I84" s="669"/>
      <c r="J84" s="669"/>
      <c r="K84" s="669"/>
      <c r="L84" s="669"/>
    </row>
    <row r="85" spans="1:12" s="656" customFormat="1" ht="72.5" x14ac:dyDescent="0.3">
      <c r="A85" s="644"/>
      <c r="B85" s="657" t="s">
        <v>695</v>
      </c>
      <c r="C85" s="660">
        <v>0</v>
      </c>
      <c r="D85" s="659" t="s">
        <v>209</v>
      </c>
      <c r="E85" s="661"/>
      <c r="F85" s="601"/>
      <c r="G85" s="661"/>
      <c r="H85" s="601"/>
      <c r="I85" s="601"/>
      <c r="J85" s="601"/>
      <c r="K85" s="601"/>
      <c r="L85" s="601"/>
    </row>
    <row r="86" spans="1:12" s="695" customFormat="1" x14ac:dyDescent="0.3">
      <c r="A86" s="696">
        <v>6.6</v>
      </c>
      <c r="B86" s="597" t="s">
        <v>275</v>
      </c>
      <c r="C86" s="697"/>
      <c r="D86" s="698"/>
      <c r="E86" s="598"/>
      <c r="F86" s="601"/>
      <c r="G86" s="598"/>
      <c r="H86" s="601"/>
      <c r="I86" s="601"/>
      <c r="J86" s="601"/>
      <c r="K86" s="601"/>
      <c r="L86" s="601"/>
    </row>
    <row r="87" spans="1:12" s="695" customFormat="1" ht="87" x14ac:dyDescent="0.3">
      <c r="A87" s="592"/>
      <c r="B87" s="657" t="s">
        <v>698</v>
      </c>
      <c r="C87" s="697">
        <v>133.79</v>
      </c>
      <c r="D87" s="659" t="s">
        <v>209</v>
      </c>
      <c r="E87" s="598"/>
      <c r="F87" s="601"/>
      <c r="G87" s="598"/>
      <c r="H87" s="601"/>
      <c r="I87" s="601"/>
      <c r="J87" s="601"/>
      <c r="K87" s="601"/>
      <c r="L87" s="601"/>
    </row>
    <row r="88" spans="1:12" s="656" customFormat="1" x14ac:dyDescent="0.3">
      <c r="A88" s="680">
        <v>6.7</v>
      </c>
      <c r="B88" s="597" t="s">
        <v>276</v>
      </c>
      <c r="C88" s="660"/>
      <c r="D88" s="659"/>
      <c r="E88" s="661"/>
      <c r="F88" s="669"/>
      <c r="G88" s="661"/>
      <c r="H88" s="669"/>
      <c r="I88" s="669"/>
      <c r="J88" s="669"/>
      <c r="K88" s="669"/>
      <c r="L88" s="669"/>
    </row>
    <row r="89" spans="1:12" s="656" customFormat="1" ht="72.5" x14ac:dyDescent="0.3">
      <c r="A89" s="644"/>
      <c r="B89" s="657" t="s">
        <v>695</v>
      </c>
      <c r="C89" s="660">
        <v>36.369999999999997</v>
      </c>
      <c r="D89" s="659" t="s">
        <v>209</v>
      </c>
      <c r="E89" s="661"/>
      <c r="F89" s="601"/>
      <c r="G89" s="661"/>
      <c r="H89" s="601"/>
      <c r="I89" s="601"/>
      <c r="J89" s="601"/>
      <c r="K89" s="601"/>
      <c r="L89" s="601"/>
    </row>
    <row r="90" spans="1:12" s="656" customFormat="1" x14ac:dyDescent="0.3">
      <c r="A90" s="680">
        <v>6.8</v>
      </c>
      <c r="B90" s="597" t="s">
        <v>277</v>
      </c>
      <c r="C90" s="660"/>
      <c r="D90" s="659"/>
      <c r="E90" s="661"/>
      <c r="F90" s="669"/>
      <c r="G90" s="661"/>
      <c r="H90" s="669"/>
      <c r="I90" s="669"/>
      <c r="J90" s="669"/>
      <c r="K90" s="669"/>
      <c r="L90" s="669"/>
    </row>
    <row r="91" spans="1:12" s="656" customFormat="1" ht="72.5" x14ac:dyDescent="0.3">
      <c r="A91" s="644"/>
      <c r="B91" s="657" t="s">
        <v>696</v>
      </c>
      <c r="C91" s="660">
        <v>52.83</v>
      </c>
      <c r="D91" s="659" t="s">
        <v>209</v>
      </c>
      <c r="E91" s="661"/>
      <c r="F91" s="601"/>
      <c r="G91" s="661"/>
      <c r="H91" s="601"/>
      <c r="I91" s="601"/>
      <c r="J91" s="601"/>
      <c r="K91" s="601"/>
      <c r="L91" s="601"/>
    </row>
    <row r="92" spans="1:12" s="656" customFormat="1" x14ac:dyDescent="0.3">
      <c r="A92" s="696">
        <v>6.9</v>
      </c>
      <c r="B92" s="701" t="s">
        <v>278</v>
      </c>
      <c r="C92" s="638"/>
      <c r="D92" s="599"/>
      <c r="E92" s="600"/>
      <c r="F92" s="702"/>
      <c r="G92" s="600"/>
      <c r="H92" s="702"/>
      <c r="I92" s="702"/>
      <c r="J92" s="702"/>
      <c r="K92" s="702"/>
      <c r="L92" s="702"/>
    </row>
    <row r="93" spans="1:12" s="656" customFormat="1" ht="29" x14ac:dyDescent="0.3">
      <c r="A93" s="592"/>
      <c r="B93" s="703" t="s">
        <v>543</v>
      </c>
      <c r="C93" s="638">
        <v>18.98</v>
      </c>
      <c r="D93" s="659" t="s">
        <v>209</v>
      </c>
      <c r="E93" s="600"/>
      <c r="F93" s="704"/>
      <c r="G93" s="600"/>
      <c r="H93" s="704"/>
      <c r="I93" s="704"/>
      <c r="J93" s="704"/>
      <c r="K93" s="704"/>
      <c r="L93" s="704"/>
    </row>
    <row r="94" spans="1:12" s="656" customFormat="1" x14ac:dyDescent="0.3">
      <c r="A94" s="687">
        <v>6.1</v>
      </c>
      <c r="B94" s="701" t="s">
        <v>279</v>
      </c>
      <c r="C94" s="638"/>
      <c r="D94" s="599"/>
      <c r="E94" s="600"/>
      <c r="F94" s="702"/>
      <c r="G94" s="600"/>
      <c r="H94" s="702"/>
      <c r="I94" s="702"/>
      <c r="J94" s="702"/>
      <c r="K94" s="702"/>
      <c r="L94" s="702"/>
    </row>
    <row r="95" spans="1:12" s="656" customFormat="1" ht="29" x14ac:dyDescent="0.3">
      <c r="A95" s="592"/>
      <c r="B95" s="703" t="s">
        <v>543</v>
      </c>
      <c r="C95" s="638">
        <v>0</v>
      </c>
      <c r="D95" s="659" t="s">
        <v>209</v>
      </c>
      <c r="E95" s="600"/>
      <c r="F95" s="704"/>
      <c r="G95" s="600"/>
      <c r="H95" s="704"/>
      <c r="I95" s="704"/>
      <c r="J95" s="704"/>
      <c r="K95" s="704"/>
      <c r="L95" s="704"/>
    </row>
    <row r="96" spans="1:12" s="656" customFormat="1" x14ac:dyDescent="0.3">
      <c r="A96" s="687">
        <v>6.11</v>
      </c>
      <c r="B96" s="597" t="s">
        <v>280</v>
      </c>
      <c r="C96" s="658"/>
      <c r="D96" s="705"/>
      <c r="E96" s="706"/>
      <c r="F96" s="601"/>
      <c r="G96" s="706"/>
      <c r="H96" s="601"/>
      <c r="I96" s="601"/>
      <c r="J96" s="601"/>
      <c r="K96" s="601"/>
      <c r="L96" s="601"/>
    </row>
    <row r="97" spans="1:12" s="656" customFormat="1" ht="58" x14ac:dyDescent="0.3">
      <c r="A97" s="707"/>
      <c r="B97" s="708" t="s">
        <v>544</v>
      </c>
      <c r="C97" s="697">
        <v>237.21</v>
      </c>
      <c r="D97" s="709" t="s">
        <v>267</v>
      </c>
      <c r="E97" s="710"/>
      <c r="F97" s="601"/>
      <c r="G97" s="710"/>
      <c r="H97" s="601"/>
      <c r="I97" s="601"/>
      <c r="J97" s="601"/>
      <c r="K97" s="601"/>
      <c r="L97" s="601"/>
    </row>
    <row r="98" spans="1:12" s="695" customFormat="1" x14ac:dyDescent="0.3">
      <c r="A98" s="687">
        <v>6.12</v>
      </c>
      <c r="B98" s="597" t="s">
        <v>281</v>
      </c>
      <c r="C98" s="697"/>
      <c r="D98" s="698"/>
      <c r="E98" s="598"/>
      <c r="F98" s="601"/>
      <c r="G98" s="598"/>
      <c r="H98" s="601"/>
      <c r="I98" s="601"/>
      <c r="J98" s="601"/>
      <c r="K98" s="601"/>
      <c r="L98" s="601"/>
    </row>
    <row r="99" spans="1:12" s="695" customFormat="1" ht="87" x14ac:dyDescent="0.3">
      <c r="A99" s="668"/>
      <c r="B99" s="668" t="s">
        <v>282</v>
      </c>
      <c r="C99" s="697">
        <v>48</v>
      </c>
      <c r="D99" s="659" t="s">
        <v>209</v>
      </c>
      <c r="E99" s="668"/>
      <c r="F99" s="668"/>
      <c r="G99" s="668"/>
      <c r="H99" s="668"/>
      <c r="I99" s="668"/>
      <c r="J99" s="668"/>
      <c r="K99" s="668"/>
      <c r="L99" s="668"/>
    </row>
    <row r="100" spans="1:12" s="695" customFormat="1" x14ac:dyDescent="0.3">
      <c r="A100" s="687">
        <v>6.13</v>
      </c>
      <c r="B100" s="597" t="s">
        <v>283</v>
      </c>
      <c r="C100" s="697"/>
      <c r="D100" s="698"/>
      <c r="E100" s="598"/>
      <c r="F100" s="601"/>
      <c r="G100" s="598"/>
      <c r="H100" s="601"/>
      <c r="I100" s="601"/>
      <c r="J100" s="601"/>
      <c r="K100" s="601"/>
      <c r="L100" s="601"/>
    </row>
    <row r="101" spans="1:12" s="695" customFormat="1" ht="72.5" x14ac:dyDescent="0.3">
      <c r="A101" s="668"/>
      <c r="B101" s="668" t="s">
        <v>545</v>
      </c>
      <c r="C101" s="697">
        <f>C91+C89+C87+C85+C81+C79+C77</f>
        <v>730.88</v>
      </c>
      <c r="D101" s="659" t="s">
        <v>209</v>
      </c>
      <c r="E101" s="668"/>
      <c r="F101" s="668"/>
      <c r="G101" s="668"/>
      <c r="H101" s="668"/>
      <c r="I101" s="668"/>
      <c r="J101" s="668"/>
      <c r="K101" s="668"/>
      <c r="L101" s="668"/>
    </row>
    <row r="102" spans="1:12" s="695" customFormat="1" x14ac:dyDescent="0.3">
      <c r="A102" s="687">
        <v>6.14</v>
      </c>
      <c r="B102" s="597" t="s">
        <v>284</v>
      </c>
      <c r="C102" s="697"/>
      <c r="D102" s="698"/>
      <c r="E102" s="598"/>
      <c r="F102" s="601"/>
      <c r="G102" s="598"/>
      <c r="H102" s="601"/>
      <c r="I102" s="601"/>
      <c r="J102" s="601"/>
      <c r="K102" s="601"/>
      <c r="L102" s="601"/>
    </row>
    <row r="103" spans="1:12" s="695" customFormat="1" ht="101.5" x14ac:dyDescent="0.3">
      <c r="A103" s="668"/>
      <c r="B103" s="668" t="s">
        <v>285</v>
      </c>
      <c r="C103" s="697">
        <f>C101</f>
        <v>730.88</v>
      </c>
      <c r="D103" s="659" t="s">
        <v>209</v>
      </c>
      <c r="E103" s="668"/>
      <c r="F103" s="668"/>
      <c r="G103" s="668"/>
      <c r="H103" s="668"/>
      <c r="I103" s="668"/>
      <c r="J103" s="668"/>
      <c r="K103" s="668"/>
      <c r="L103" s="668"/>
    </row>
    <row r="104" spans="1:12" x14ac:dyDescent="0.3">
      <c r="A104" s="644">
        <v>7</v>
      </c>
      <c r="B104" s="663" t="s">
        <v>286</v>
      </c>
      <c r="C104" s="660"/>
      <c r="D104" s="659"/>
      <c r="E104" s="661"/>
      <c r="F104" s="662"/>
      <c r="G104" s="661"/>
      <c r="H104" s="662"/>
      <c r="I104" s="662"/>
      <c r="J104" s="662"/>
      <c r="K104" s="662"/>
      <c r="L104" s="662"/>
    </row>
    <row r="105" spans="1:12" s="695" customFormat="1" x14ac:dyDescent="0.3">
      <c r="A105" s="592">
        <v>7.1</v>
      </c>
      <c r="B105" s="711" t="s">
        <v>287</v>
      </c>
      <c r="C105" s="697"/>
      <c r="D105" s="698"/>
      <c r="E105" s="598"/>
      <c r="F105" s="601"/>
      <c r="G105" s="598"/>
      <c r="H105" s="601"/>
      <c r="I105" s="601"/>
      <c r="J105" s="601"/>
      <c r="K105" s="601"/>
      <c r="L105" s="601"/>
    </row>
    <row r="106" spans="1:12" s="695" customFormat="1" ht="394.5" customHeight="1" x14ac:dyDescent="0.3">
      <c r="A106" s="592"/>
      <c r="B106" s="708" t="s">
        <v>632</v>
      </c>
      <c r="C106" s="660">
        <v>95.6</v>
      </c>
      <c r="D106" s="659" t="s">
        <v>209</v>
      </c>
      <c r="E106" s="598"/>
      <c r="F106" s="601"/>
      <c r="G106" s="598"/>
      <c r="H106" s="601"/>
      <c r="I106" s="601"/>
      <c r="J106" s="601"/>
      <c r="K106" s="601"/>
      <c r="L106" s="601"/>
    </row>
    <row r="107" spans="1:12" x14ac:dyDescent="0.3">
      <c r="A107" s="644">
        <v>7.2</v>
      </c>
      <c r="B107" s="664" t="s">
        <v>288</v>
      </c>
      <c r="C107" s="660"/>
      <c r="D107" s="659"/>
      <c r="E107" s="661"/>
      <c r="F107" s="662"/>
      <c r="G107" s="661"/>
      <c r="H107" s="662"/>
      <c r="I107" s="662"/>
      <c r="J107" s="662"/>
      <c r="K107" s="662"/>
      <c r="L107" s="662"/>
    </row>
    <row r="108" spans="1:12" ht="246.5" x14ac:dyDescent="0.3">
      <c r="A108" s="659" t="s">
        <v>223</v>
      </c>
      <c r="B108" s="668" t="s">
        <v>289</v>
      </c>
      <c r="C108" s="660">
        <v>231.08</v>
      </c>
      <c r="D108" s="659" t="s">
        <v>209</v>
      </c>
      <c r="E108" s="661"/>
      <c r="F108" s="601"/>
      <c r="G108" s="661"/>
      <c r="H108" s="601"/>
      <c r="I108" s="601"/>
      <c r="J108" s="601"/>
      <c r="K108" s="601"/>
      <c r="L108" s="601"/>
    </row>
    <row r="109" spans="1:12" ht="29" x14ac:dyDescent="0.3">
      <c r="A109" s="659" t="s">
        <v>218</v>
      </c>
      <c r="B109" s="657" t="s">
        <v>633</v>
      </c>
      <c r="C109" s="712">
        <v>25</v>
      </c>
      <c r="D109" s="617" t="s">
        <v>290</v>
      </c>
      <c r="E109" s="661"/>
      <c r="F109" s="713"/>
      <c r="G109" s="661"/>
      <c r="H109" s="713"/>
      <c r="I109" s="713"/>
      <c r="J109" s="713"/>
      <c r="K109" s="713"/>
      <c r="L109" s="713"/>
    </row>
    <row r="110" spans="1:12" s="656" customFormat="1" x14ac:dyDescent="0.3">
      <c r="A110" s="592">
        <v>7.3</v>
      </c>
      <c r="B110" s="711" t="s">
        <v>291</v>
      </c>
      <c r="C110" s="638"/>
      <c r="D110" s="599"/>
      <c r="E110" s="600"/>
      <c r="F110" s="702"/>
      <c r="G110" s="600"/>
      <c r="H110" s="702"/>
      <c r="I110" s="702"/>
      <c r="J110" s="702"/>
      <c r="K110" s="702"/>
      <c r="L110" s="702"/>
    </row>
    <row r="111" spans="1:12" s="656" customFormat="1" ht="116" x14ac:dyDescent="0.3">
      <c r="A111" s="592"/>
      <c r="B111" s="657" t="s">
        <v>292</v>
      </c>
      <c r="C111" s="638">
        <v>14.97</v>
      </c>
      <c r="D111" s="659" t="s">
        <v>209</v>
      </c>
      <c r="E111" s="600"/>
      <c r="F111" s="702"/>
      <c r="G111" s="600"/>
      <c r="H111" s="702"/>
      <c r="I111" s="702"/>
      <c r="J111" s="702"/>
      <c r="K111" s="702"/>
      <c r="L111" s="702"/>
    </row>
    <row r="112" spans="1:12" s="656" customFormat="1" x14ac:dyDescent="0.3">
      <c r="A112" s="678">
        <v>7.4</v>
      </c>
      <c r="B112" s="664" t="s">
        <v>293</v>
      </c>
      <c r="C112" s="640"/>
      <c r="D112" s="641"/>
      <c r="E112" s="642"/>
      <c r="F112" s="643"/>
      <c r="G112" s="642"/>
      <c r="H112" s="643"/>
      <c r="I112" s="643"/>
      <c r="J112" s="643"/>
      <c r="K112" s="643"/>
      <c r="L112" s="643"/>
    </row>
    <row r="113" spans="1:12" s="656" customFormat="1" ht="101.5" x14ac:dyDescent="0.3">
      <c r="A113" s="641"/>
      <c r="B113" s="668" t="s">
        <v>634</v>
      </c>
      <c r="C113" s="640">
        <v>42.6</v>
      </c>
      <c r="D113" s="659" t="s">
        <v>209</v>
      </c>
      <c r="E113" s="642"/>
      <c r="F113" s="643"/>
      <c r="G113" s="642"/>
      <c r="H113" s="643"/>
      <c r="I113" s="643"/>
      <c r="J113" s="643"/>
      <c r="K113" s="643"/>
      <c r="L113" s="643"/>
    </row>
    <row r="114" spans="1:12" s="656" customFormat="1" x14ac:dyDescent="0.3">
      <c r="A114" s="680">
        <v>7.5</v>
      </c>
      <c r="B114" s="714" t="s">
        <v>294</v>
      </c>
      <c r="C114" s="638"/>
      <c r="D114" s="659"/>
      <c r="E114" s="661"/>
      <c r="F114" s="672"/>
      <c r="G114" s="661"/>
      <c r="H114" s="672"/>
      <c r="I114" s="672"/>
      <c r="J114" s="672"/>
      <c r="K114" s="672"/>
      <c r="L114" s="672"/>
    </row>
    <row r="115" spans="1:12" s="656" customFormat="1" ht="58" x14ac:dyDescent="0.3">
      <c r="A115" s="644"/>
      <c r="B115" s="715" t="s">
        <v>635</v>
      </c>
      <c r="C115" s="638">
        <v>16.21</v>
      </c>
      <c r="D115" s="659" t="s">
        <v>209</v>
      </c>
      <c r="E115" s="661"/>
      <c r="F115" s="672"/>
      <c r="G115" s="661"/>
      <c r="H115" s="672"/>
      <c r="I115" s="672"/>
      <c r="J115" s="672"/>
      <c r="K115" s="672"/>
      <c r="L115" s="672"/>
    </row>
    <row r="116" spans="1:12" s="695" customFormat="1" x14ac:dyDescent="0.3">
      <c r="A116" s="592">
        <v>7.5</v>
      </c>
      <c r="B116" s="597" t="s">
        <v>295</v>
      </c>
      <c r="C116" s="697"/>
      <c r="D116" s="698"/>
      <c r="E116" s="598"/>
      <c r="F116" s="601"/>
      <c r="G116" s="598"/>
      <c r="H116" s="601"/>
      <c r="I116" s="601"/>
      <c r="J116" s="601"/>
      <c r="K116" s="601"/>
      <c r="L116" s="601"/>
    </row>
    <row r="117" spans="1:12" s="695" customFormat="1" ht="130.5" x14ac:dyDescent="0.3">
      <c r="A117" s="592"/>
      <c r="B117" s="657" t="s">
        <v>636</v>
      </c>
      <c r="C117" s="697">
        <v>656.6</v>
      </c>
      <c r="D117" s="659" t="s">
        <v>209</v>
      </c>
      <c r="E117" s="598"/>
      <c r="F117" s="601"/>
      <c r="G117" s="598"/>
      <c r="H117" s="601"/>
      <c r="I117" s="601"/>
      <c r="J117" s="601"/>
      <c r="K117" s="601"/>
      <c r="L117" s="601"/>
    </row>
    <row r="118" spans="1:12" s="695" customFormat="1" x14ac:dyDescent="0.3">
      <c r="A118" s="592">
        <v>7.6</v>
      </c>
      <c r="B118" s="717" t="s">
        <v>296</v>
      </c>
      <c r="C118" s="697"/>
      <c r="D118" s="698"/>
      <c r="E118" s="718"/>
      <c r="F118" s="672"/>
      <c r="G118" s="718"/>
      <c r="H118" s="672"/>
      <c r="I118" s="672"/>
      <c r="J118" s="672"/>
      <c r="K118" s="672"/>
      <c r="L118" s="672"/>
    </row>
    <row r="119" spans="1:12" s="695" customFormat="1" ht="130.5" x14ac:dyDescent="0.3">
      <c r="A119" s="716"/>
      <c r="B119" s="719" t="s">
        <v>297</v>
      </c>
      <c r="C119" s="720">
        <v>19</v>
      </c>
      <c r="D119" s="659" t="s">
        <v>5</v>
      </c>
      <c r="E119" s="718"/>
      <c r="F119" s="672"/>
      <c r="G119" s="718"/>
      <c r="H119" s="672"/>
      <c r="I119" s="672"/>
      <c r="J119" s="672"/>
      <c r="K119" s="672"/>
      <c r="L119" s="672"/>
    </row>
    <row r="120" spans="1:12" x14ac:dyDescent="0.3">
      <c r="A120" s="721">
        <v>8</v>
      </c>
      <c r="B120" s="663" t="s">
        <v>298</v>
      </c>
      <c r="C120" s="660"/>
      <c r="D120" s="659"/>
      <c r="E120" s="661"/>
      <c r="F120" s="601"/>
      <c r="G120" s="661"/>
      <c r="H120" s="601"/>
      <c r="I120" s="601"/>
      <c r="J120" s="601"/>
      <c r="K120" s="601"/>
      <c r="L120" s="601"/>
    </row>
    <row r="121" spans="1:12" s="656" customFormat="1" ht="159.5" x14ac:dyDescent="0.3">
      <c r="A121" s="659">
        <v>8.1</v>
      </c>
      <c r="B121" s="668" t="s">
        <v>299</v>
      </c>
      <c r="C121" s="653"/>
      <c r="D121" s="641"/>
      <c r="E121" s="684"/>
      <c r="F121" s="601"/>
      <c r="G121" s="684"/>
      <c r="H121" s="601"/>
      <c r="I121" s="601"/>
      <c r="J121" s="601"/>
      <c r="K121" s="601"/>
      <c r="L121" s="601"/>
    </row>
    <row r="122" spans="1:12" s="656" customFormat="1" x14ac:dyDescent="0.3">
      <c r="A122" s="722" t="s">
        <v>223</v>
      </c>
      <c r="B122" s="668" t="s">
        <v>300</v>
      </c>
      <c r="C122" s="653">
        <v>7</v>
      </c>
      <c r="D122" s="641" t="s">
        <v>5</v>
      </c>
      <c r="E122" s="684"/>
      <c r="F122" s="601"/>
      <c r="G122" s="684"/>
      <c r="H122" s="601"/>
      <c r="I122" s="601"/>
      <c r="J122" s="601"/>
      <c r="K122" s="601"/>
      <c r="L122" s="601"/>
    </row>
    <row r="123" spans="1:12" s="656" customFormat="1" x14ac:dyDescent="0.3">
      <c r="A123" s="722" t="s">
        <v>218</v>
      </c>
      <c r="B123" s="668" t="s">
        <v>301</v>
      </c>
      <c r="C123" s="653">
        <v>7</v>
      </c>
      <c r="D123" s="641" t="s">
        <v>5</v>
      </c>
      <c r="E123" s="684"/>
      <c r="F123" s="601"/>
      <c r="G123" s="684"/>
      <c r="H123" s="601"/>
      <c r="I123" s="601"/>
      <c r="J123" s="601"/>
      <c r="K123" s="601"/>
      <c r="L123" s="601"/>
    </row>
    <row r="124" spans="1:12" s="656" customFormat="1" ht="29" x14ac:dyDescent="0.3">
      <c r="A124" s="722" t="s">
        <v>302</v>
      </c>
      <c r="B124" s="668" t="s">
        <v>303</v>
      </c>
      <c r="C124" s="653">
        <v>4</v>
      </c>
      <c r="D124" s="641" t="s">
        <v>5</v>
      </c>
      <c r="E124" s="684"/>
      <c r="F124" s="601"/>
      <c r="G124" s="684"/>
      <c r="H124" s="601"/>
      <c r="I124" s="601"/>
      <c r="J124" s="601"/>
      <c r="K124" s="601"/>
      <c r="L124" s="601"/>
    </row>
    <row r="125" spans="1:12" s="656" customFormat="1" x14ac:dyDescent="0.3">
      <c r="A125" s="722" t="s">
        <v>304</v>
      </c>
      <c r="B125" s="668" t="s">
        <v>305</v>
      </c>
      <c r="C125" s="653">
        <v>5</v>
      </c>
      <c r="D125" s="641" t="s">
        <v>5</v>
      </c>
      <c r="E125" s="684"/>
      <c r="F125" s="601"/>
      <c r="G125" s="684"/>
      <c r="H125" s="601"/>
      <c r="I125" s="601"/>
      <c r="J125" s="601"/>
      <c r="K125" s="601"/>
      <c r="L125" s="601"/>
    </row>
    <row r="126" spans="1:12" s="656" customFormat="1" ht="29" x14ac:dyDescent="0.3">
      <c r="A126" s="722" t="s">
        <v>306</v>
      </c>
      <c r="B126" s="668" t="s">
        <v>307</v>
      </c>
      <c r="C126" s="653">
        <v>2</v>
      </c>
      <c r="D126" s="641" t="s">
        <v>5</v>
      </c>
      <c r="E126" s="684"/>
      <c r="F126" s="601"/>
      <c r="G126" s="684"/>
      <c r="H126" s="601"/>
      <c r="I126" s="601"/>
      <c r="J126" s="601"/>
      <c r="K126" s="601"/>
      <c r="L126" s="601"/>
    </row>
    <row r="127" spans="1:12" s="656" customFormat="1" ht="116" x14ac:dyDescent="0.3">
      <c r="A127" s="659">
        <v>8.1999999999999993</v>
      </c>
      <c r="B127" s="668" t="s">
        <v>308</v>
      </c>
      <c r="C127" s="660"/>
      <c r="D127" s="641"/>
      <c r="E127" s="661"/>
      <c r="F127" s="601"/>
      <c r="G127" s="661"/>
      <c r="H127" s="601"/>
      <c r="I127" s="601"/>
      <c r="J127" s="601"/>
      <c r="K127" s="601"/>
      <c r="L127" s="601"/>
    </row>
    <row r="128" spans="1:12" s="656" customFormat="1" x14ac:dyDescent="0.3">
      <c r="A128" s="659" t="s">
        <v>223</v>
      </c>
      <c r="B128" s="668" t="s">
        <v>309</v>
      </c>
      <c r="C128" s="660">
        <v>1</v>
      </c>
      <c r="D128" s="641" t="s">
        <v>5</v>
      </c>
      <c r="E128" s="661"/>
      <c r="F128" s="601"/>
      <c r="G128" s="661"/>
      <c r="H128" s="601"/>
      <c r="I128" s="601"/>
      <c r="J128" s="601"/>
      <c r="K128" s="601"/>
      <c r="L128" s="601"/>
    </row>
    <row r="129" spans="1:12" s="656" customFormat="1" x14ac:dyDescent="0.3">
      <c r="A129" s="659" t="s">
        <v>218</v>
      </c>
      <c r="B129" s="668" t="s">
        <v>310</v>
      </c>
      <c r="C129" s="660">
        <v>10</v>
      </c>
      <c r="D129" s="641" t="s">
        <v>5</v>
      </c>
      <c r="E129" s="661"/>
      <c r="F129" s="601"/>
      <c r="G129" s="661"/>
      <c r="H129" s="601"/>
      <c r="I129" s="601"/>
      <c r="J129" s="601"/>
      <c r="K129" s="601"/>
      <c r="L129" s="601"/>
    </row>
    <row r="130" spans="1:12" s="656" customFormat="1" ht="87" x14ac:dyDescent="0.3">
      <c r="A130" s="659">
        <v>8.3000000000000007</v>
      </c>
      <c r="B130" s="668" t="s">
        <v>311</v>
      </c>
      <c r="C130" s="723"/>
      <c r="D130" s="641"/>
      <c r="E130" s="661"/>
      <c r="F130" s="713"/>
      <c r="G130" s="661"/>
      <c r="H130" s="713"/>
      <c r="I130" s="713"/>
      <c r="J130" s="713"/>
      <c r="K130" s="713"/>
      <c r="L130" s="713"/>
    </row>
    <row r="131" spans="1:12" s="656" customFormat="1" x14ac:dyDescent="0.3">
      <c r="A131" s="659" t="s">
        <v>223</v>
      </c>
      <c r="B131" s="668" t="s">
        <v>312</v>
      </c>
      <c r="C131" s="723">
        <v>2</v>
      </c>
      <c r="D131" s="641" t="s">
        <v>5</v>
      </c>
      <c r="E131" s="661"/>
      <c r="F131" s="713"/>
      <c r="G131" s="661"/>
      <c r="H131" s="713"/>
      <c r="I131" s="713"/>
      <c r="J131" s="713"/>
      <c r="K131" s="713"/>
      <c r="L131" s="713"/>
    </row>
    <row r="132" spans="1:12" s="656" customFormat="1" x14ac:dyDescent="0.3">
      <c r="A132" s="659" t="s">
        <v>218</v>
      </c>
      <c r="B132" s="668" t="s">
        <v>313</v>
      </c>
      <c r="C132" s="723">
        <v>1</v>
      </c>
      <c r="D132" s="641" t="s">
        <v>5</v>
      </c>
      <c r="E132" s="661"/>
      <c r="F132" s="713"/>
      <c r="G132" s="661"/>
      <c r="H132" s="713"/>
      <c r="I132" s="713"/>
      <c r="J132" s="713"/>
      <c r="K132" s="713"/>
      <c r="L132" s="713"/>
    </row>
    <row r="133" spans="1:12" s="656" customFormat="1" x14ac:dyDescent="0.3">
      <c r="A133" s="659" t="s">
        <v>302</v>
      </c>
      <c r="B133" s="668" t="s">
        <v>314</v>
      </c>
      <c r="C133" s="660">
        <v>0</v>
      </c>
      <c r="D133" s="641" t="s">
        <v>5</v>
      </c>
      <c r="E133" s="661"/>
      <c r="F133" s="601"/>
      <c r="G133" s="661"/>
      <c r="H133" s="601"/>
      <c r="I133" s="601"/>
      <c r="J133" s="601"/>
      <c r="K133" s="601"/>
      <c r="L133" s="601"/>
    </row>
    <row r="134" spans="1:12" x14ac:dyDescent="0.3">
      <c r="A134" s="721">
        <v>9</v>
      </c>
      <c r="B134" s="663" t="s">
        <v>315</v>
      </c>
      <c r="C134" s="660"/>
      <c r="D134" s="659"/>
      <c r="E134" s="661"/>
      <c r="F134" s="601"/>
      <c r="G134" s="661"/>
      <c r="H134" s="601"/>
      <c r="I134" s="601"/>
      <c r="J134" s="601"/>
      <c r="K134" s="601"/>
      <c r="L134" s="601"/>
    </row>
    <row r="135" spans="1:12" s="656" customFormat="1" x14ac:dyDescent="0.3">
      <c r="A135" s="644">
        <v>9.1</v>
      </c>
      <c r="B135" s="724" t="s">
        <v>316</v>
      </c>
      <c r="C135" s="638"/>
      <c r="D135" s="659"/>
      <c r="E135" s="661"/>
      <c r="F135" s="662"/>
      <c r="G135" s="661"/>
      <c r="H135" s="662"/>
      <c r="I135" s="662"/>
      <c r="J135" s="662"/>
      <c r="K135" s="662"/>
      <c r="L135" s="662"/>
    </row>
    <row r="136" spans="1:12" s="656" customFormat="1" ht="87" x14ac:dyDescent="0.3">
      <c r="A136" s="644"/>
      <c r="B136" s="668" t="s">
        <v>637</v>
      </c>
      <c r="C136" s="638">
        <v>20</v>
      </c>
      <c r="D136" s="659" t="s">
        <v>209</v>
      </c>
      <c r="E136" s="661"/>
      <c r="F136" s="725"/>
      <c r="G136" s="661"/>
      <c r="H136" s="725"/>
      <c r="I136" s="725"/>
      <c r="J136" s="725"/>
      <c r="K136" s="725"/>
      <c r="L136" s="725"/>
    </row>
    <row r="137" spans="1:12" x14ac:dyDescent="0.3">
      <c r="A137" s="680">
        <v>9.1999999999999993</v>
      </c>
      <c r="B137" s="663" t="s">
        <v>317</v>
      </c>
      <c r="C137" s="660"/>
      <c r="D137" s="659"/>
      <c r="E137" s="661"/>
      <c r="F137" s="601"/>
      <c r="G137" s="661"/>
      <c r="H137" s="601"/>
      <c r="I137" s="601"/>
      <c r="J137" s="601"/>
      <c r="K137" s="601"/>
      <c r="L137" s="601"/>
    </row>
    <row r="138" spans="1:12" ht="58" x14ac:dyDescent="0.3">
      <c r="A138" s="668"/>
      <c r="B138" s="726" t="s">
        <v>638</v>
      </c>
      <c r="C138" s="660">
        <v>3.21</v>
      </c>
      <c r="D138" s="659" t="s">
        <v>209</v>
      </c>
      <c r="E138" s="668"/>
      <c r="F138" s="668"/>
      <c r="G138" s="668"/>
      <c r="H138" s="668"/>
      <c r="I138" s="668"/>
      <c r="J138" s="668"/>
      <c r="K138" s="668"/>
      <c r="L138" s="668"/>
    </row>
    <row r="139" spans="1:12" x14ac:dyDescent="0.3">
      <c r="A139" s="644">
        <v>9.3000000000000007</v>
      </c>
      <c r="B139" s="727" t="s">
        <v>318</v>
      </c>
      <c r="C139" s="638"/>
      <c r="D139" s="659"/>
      <c r="E139" s="661"/>
      <c r="F139" s="728"/>
      <c r="G139" s="661"/>
      <c r="H139" s="728"/>
      <c r="I139" s="728"/>
      <c r="J139" s="728"/>
      <c r="K139" s="728"/>
      <c r="L139" s="728"/>
    </row>
    <row r="140" spans="1:12" ht="29" x14ac:dyDescent="0.3">
      <c r="A140" s="729"/>
      <c r="B140" s="604" t="s">
        <v>319</v>
      </c>
      <c r="C140" s="786">
        <v>1</v>
      </c>
      <c r="D140" s="787" t="s">
        <v>212</v>
      </c>
      <c r="E140" s="788"/>
      <c r="F140" s="783"/>
      <c r="G140" s="788"/>
      <c r="H140" s="783"/>
      <c r="I140" s="783"/>
      <c r="J140" s="783"/>
      <c r="K140" s="783"/>
      <c r="L140" s="783"/>
    </row>
    <row r="141" spans="1:12" ht="29" x14ac:dyDescent="0.3">
      <c r="A141" s="730"/>
      <c r="B141" s="606" t="s">
        <v>639</v>
      </c>
      <c r="C141" s="786"/>
      <c r="D141" s="787"/>
      <c r="E141" s="788"/>
      <c r="F141" s="783"/>
      <c r="G141" s="788"/>
      <c r="H141" s="783"/>
      <c r="I141" s="783"/>
      <c r="J141" s="783"/>
      <c r="K141" s="783"/>
      <c r="L141" s="783"/>
    </row>
    <row r="142" spans="1:12" ht="43.5" x14ac:dyDescent="0.3">
      <c r="A142" s="730"/>
      <c r="B142" s="731" t="s">
        <v>640</v>
      </c>
      <c r="C142" s="786"/>
      <c r="D142" s="787"/>
      <c r="E142" s="788"/>
      <c r="F142" s="783"/>
      <c r="G142" s="788"/>
      <c r="H142" s="783"/>
      <c r="I142" s="783"/>
      <c r="J142" s="783"/>
      <c r="K142" s="783"/>
      <c r="L142" s="783"/>
    </row>
    <row r="143" spans="1:12" ht="29" x14ac:dyDescent="0.3">
      <c r="A143" s="730"/>
      <c r="B143" s="606" t="s">
        <v>641</v>
      </c>
      <c r="C143" s="786"/>
      <c r="D143" s="787"/>
      <c r="E143" s="788"/>
      <c r="F143" s="783"/>
      <c r="G143" s="788"/>
      <c r="H143" s="783"/>
      <c r="I143" s="783"/>
      <c r="J143" s="783"/>
      <c r="K143" s="783"/>
      <c r="L143" s="783"/>
    </row>
    <row r="144" spans="1:12" ht="29" x14ac:dyDescent="0.3">
      <c r="A144" s="730"/>
      <c r="B144" s="606" t="s">
        <v>320</v>
      </c>
      <c r="C144" s="786"/>
      <c r="D144" s="787"/>
      <c r="E144" s="788"/>
      <c r="F144" s="783"/>
      <c r="G144" s="788"/>
      <c r="H144" s="783"/>
      <c r="I144" s="783"/>
      <c r="J144" s="783"/>
      <c r="K144" s="783"/>
      <c r="L144" s="783"/>
    </row>
    <row r="145" spans="1:12" x14ac:dyDescent="0.3">
      <c r="A145" s="730"/>
      <c r="B145" s="606" t="s">
        <v>642</v>
      </c>
      <c r="C145" s="786"/>
      <c r="D145" s="787"/>
      <c r="E145" s="788"/>
      <c r="F145" s="783"/>
      <c r="G145" s="788"/>
      <c r="H145" s="783"/>
      <c r="I145" s="783"/>
      <c r="J145" s="783"/>
      <c r="K145" s="783"/>
      <c r="L145" s="783"/>
    </row>
    <row r="146" spans="1:12" x14ac:dyDescent="0.3">
      <c r="A146" s="730"/>
      <c r="B146" s="606" t="s">
        <v>321</v>
      </c>
      <c r="C146" s="786"/>
      <c r="D146" s="787"/>
      <c r="E146" s="788"/>
      <c r="F146" s="783"/>
      <c r="G146" s="788"/>
      <c r="H146" s="783"/>
      <c r="I146" s="783"/>
      <c r="J146" s="783"/>
      <c r="K146" s="783"/>
      <c r="L146" s="783"/>
    </row>
    <row r="147" spans="1:12" ht="29" x14ac:dyDescent="0.3">
      <c r="A147" s="730"/>
      <c r="B147" s="606" t="s">
        <v>322</v>
      </c>
      <c r="C147" s="786"/>
      <c r="D147" s="787"/>
      <c r="E147" s="788"/>
      <c r="F147" s="783"/>
      <c r="G147" s="788"/>
      <c r="H147" s="783"/>
      <c r="I147" s="783"/>
      <c r="J147" s="783"/>
      <c r="K147" s="783"/>
      <c r="L147" s="783"/>
    </row>
    <row r="148" spans="1:12" x14ac:dyDescent="0.3">
      <c r="A148" s="730"/>
      <c r="B148" s="606" t="s">
        <v>323</v>
      </c>
      <c r="C148" s="786"/>
      <c r="D148" s="787"/>
      <c r="E148" s="788"/>
      <c r="F148" s="783"/>
      <c r="G148" s="788"/>
      <c r="H148" s="783"/>
      <c r="I148" s="783"/>
      <c r="J148" s="783"/>
      <c r="K148" s="783"/>
      <c r="L148" s="783"/>
    </row>
    <row r="149" spans="1:12" x14ac:dyDescent="0.3">
      <c r="A149" s="732"/>
      <c r="B149" s="733" t="s">
        <v>324</v>
      </c>
      <c r="C149" s="786"/>
      <c r="D149" s="787"/>
      <c r="E149" s="788"/>
      <c r="F149" s="783"/>
      <c r="G149" s="788"/>
      <c r="H149" s="783"/>
      <c r="I149" s="783"/>
      <c r="J149" s="783"/>
      <c r="K149" s="783"/>
      <c r="L149" s="783"/>
    </row>
    <row r="150" spans="1:12" x14ac:dyDescent="0.3">
      <c r="A150" s="644">
        <v>9.4</v>
      </c>
      <c r="B150" s="663" t="s">
        <v>325</v>
      </c>
      <c r="C150" s="660"/>
      <c r="D150" s="659"/>
      <c r="E150" s="661"/>
      <c r="F150" s="672"/>
      <c r="G150" s="661"/>
      <c r="H150" s="672"/>
      <c r="I150" s="672"/>
      <c r="J150" s="672"/>
      <c r="K150" s="672"/>
      <c r="L150" s="672"/>
    </row>
    <row r="151" spans="1:12" ht="72.5" x14ac:dyDescent="0.3">
      <c r="A151" s="659"/>
      <c r="B151" s="668" t="s">
        <v>326</v>
      </c>
      <c r="C151" s="660">
        <v>2</v>
      </c>
      <c r="D151" s="659" t="s">
        <v>212</v>
      </c>
      <c r="E151" s="661"/>
      <c r="F151" s="672"/>
      <c r="G151" s="661"/>
      <c r="H151" s="672"/>
      <c r="I151" s="672"/>
      <c r="J151" s="672"/>
      <c r="K151" s="672"/>
      <c r="L151" s="672"/>
    </row>
    <row r="152" spans="1:12" ht="33.75" customHeight="1" x14ac:dyDescent="0.3">
      <c r="A152" s="644">
        <v>10</v>
      </c>
      <c r="B152" s="663" t="s">
        <v>327</v>
      </c>
      <c r="C152" s="659"/>
      <c r="D152" s="659"/>
      <c r="E152" s="661"/>
      <c r="F152" s="713"/>
      <c r="G152" s="661"/>
      <c r="H152" s="713"/>
      <c r="I152" s="713"/>
      <c r="J152" s="713"/>
      <c r="K152" s="713"/>
      <c r="L152" s="713"/>
    </row>
    <row r="153" spans="1:12" ht="58" x14ac:dyDescent="0.3">
      <c r="A153" s="734"/>
      <c r="B153" s="668" t="s">
        <v>328</v>
      </c>
      <c r="C153" s="697">
        <v>1</v>
      </c>
      <c r="D153" s="735" t="s">
        <v>212</v>
      </c>
      <c r="E153" s="736"/>
      <c r="F153" s="713"/>
      <c r="G153" s="736"/>
      <c r="H153" s="713"/>
      <c r="I153" s="713"/>
      <c r="J153" s="713"/>
      <c r="K153" s="713"/>
      <c r="L153" s="713"/>
    </row>
    <row r="154" spans="1:12" x14ac:dyDescent="0.3">
      <c r="A154" s="644">
        <v>11</v>
      </c>
      <c r="B154" s="663" t="s">
        <v>329</v>
      </c>
      <c r="C154" s="659"/>
      <c r="D154" s="659"/>
      <c r="E154" s="661"/>
      <c r="F154" s="713"/>
      <c r="G154" s="661"/>
      <c r="H154" s="713"/>
      <c r="I154" s="713"/>
      <c r="J154" s="713"/>
      <c r="K154" s="713"/>
      <c r="L154" s="713"/>
    </row>
    <row r="155" spans="1:12" ht="58" x14ac:dyDescent="0.3">
      <c r="A155" s="734"/>
      <c r="B155" s="668" t="s">
        <v>330</v>
      </c>
      <c r="C155" s="697">
        <v>3</v>
      </c>
      <c r="D155" s="735" t="s">
        <v>5</v>
      </c>
      <c r="E155" s="736"/>
      <c r="F155" s="713"/>
      <c r="G155" s="736"/>
      <c r="H155" s="713"/>
      <c r="I155" s="713"/>
      <c r="J155" s="713"/>
      <c r="K155" s="713"/>
      <c r="L155" s="713"/>
    </row>
    <row r="156" spans="1:12" ht="28.5" customHeight="1" x14ac:dyDescent="0.3">
      <c r="A156" s="789" t="s">
        <v>331</v>
      </c>
      <c r="B156" s="790"/>
      <c r="C156" s="790"/>
      <c r="D156" s="790"/>
      <c r="E156" s="791"/>
      <c r="F156" s="737"/>
    </row>
    <row r="157" spans="1:12" x14ac:dyDescent="0.3">
      <c r="A157" s="738"/>
      <c r="B157" s="739"/>
      <c r="C157" s="740"/>
      <c r="D157" s="741"/>
      <c r="E157" s="742"/>
      <c r="F157" s="743"/>
    </row>
    <row r="158" spans="1:12" x14ac:dyDescent="0.3">
      <c r="A158" s="738"/>
      <c r="B158" s="739"/>
      <c r="C158" s="740"/>
      <c r="D158" s="741"/>
      <c r="E158" s="742"/>
      <c r="F158" s="743"/>
    </row>
    <row r="159" spans="1:12" x14ac:dyDescent="0.3">
      <c r="A159" s="738"/>
      <c r="B159" s="739"/>
      <c r="C159" s="740"/>
      <c r="D159" s="741"/>
      <c r="E159" s="742"/>
      <c r="F159" s="743"/>
    </row>
    <row r="160" spans="1:12" x14ac:dyDescent="0.3">
      <c r="A160" s="627"/>
      <c r="B160" s="590" t="s">
        <v>332</v>
      </c>
      <c r="C160" s="744"/>
      <c r="D160" s="745"/>
      <c r="E160" s="746"/>
      <c r="F160" s="747"/>
    </row>
    <row r="161" spans="1:6" x14ac:dyDescent="0.3">
      <c r="A161" s="627"/>
      <c r="B161" s="748" t="s">
        <v>333</v>
      </c>
      <c r="C161" s="744"/>
      <c r="D161" s="745"/>
      <c r="E161" s="746"/>
      <c r="F161" s="747"/>
    </row>
    <row r="162" spans="1:6" x14ac:dyDescent="0.3">
      <c r="A162" s="627"/>
      <c r="B162" s="748" t="s">
        <v>334</v>
      </c>
      <c r="C162" s="744"/>
      <c r="D162" s="745"/>
      <c r="E162" s="746"/>
      <c r="F162" s="747"/>
    </row>
    <row r="163" spans="1:6" x14ac:dyDescent="0.3">
      <c r="A163" s="749"/>
      <c r="B163" s="784" t="s">
        <v>335</v>
      </c>
      <c r="C163" s="784"/>
      <c r="D163" s="784"/>
      <c r="E163" s="784"/>
      <c r="F163" s="784"/>
    </row>
    <row r="164" spans="1:6" x14ac:dyDescent="0.3">
      <c r="B164" s="785" t="s">
        <v>336</v>
      </c>
      <c r="C164" s="785"/>
      <c r="D164" s="785"/>
      <c r="E164" s="785"/>
      <c r="F164" s="785"/>
    </row>
  </sheetData>
  <mergeCells count="20">
    <mergeCell ref="A1:L4"/>
    <mergeCell ref="E5:F5"/>
    <mergeCell ref="G5:H5"/>
    <mergeCell ref="G140:G149"/>
    <mergeCell ref="H140:H149"/>
    <mergeCell ref="I140:I149"/>
    <mergeCell ref="I5:I6"/>
    <mergeCell ref="B163:F163"/>
    <mergeCell ref="B164:F164"/>
    <mergeCell ref="C140:C149"/>
    <mergeCell ref="D140:D149"/>
    <mergeCell ref="E140:E149"/>
    <mergeCell ref="F140:F149"/>
    <mergeCell ref="A156:E156"/>
    <mergeCell ref="J5:J6"/>
    <mergeCell ref="J140:J149"/>
    <mergeCell ref="K5:K6"/>
    <mergeCell ref="K140:K149"/>
    <mergeCell ref="L5:L6"/>
    <mergeCell ref="L140:L149"/>
  </mergeCells>
  <printOptions horizontalCentered="1"/>
  <pageMargins left="0.51181102362204722" right="0.43307086614173229" top="0.74803149606299213" bottom="0.74803149606299213" header="0.51181102362204722" footer="0.15748031496062992"/>
  <pageSetup paperSize="9" scale="57" orientation="portrait" r:id="rId1"/>
  <headerFooter alignWithMargins="0">
    <oddHeader xml:space="preserve">&amp;LEY- 4th Floor- Naveena Building&amp;R&amp;"Century Gothic,Regular"&amp;8CIVIL &amp; ARCHITECTURE WORKS
</oddHeader>
    <oddFooter>&amp;C&amp;G&amp;R&amp;P of &amp;N</oddFooter>
  </headerFooter>
  <rowBreaks count="12" manualBreakCount="12">
    <brk id="13" max="8" man="1"/>
    <brk id="24" max="8" man="1"/>
    <brk id="33" max="8" man="1"/>
    <brk id="44" max="8" man="1"/>
    <brk id="56" max="8" man="1"/>
    <brk id="68" max="8" man="1"/>
    <brk id="83" max="8" man="1"/>
    <brk id="97" max="8" man="1"/>
    <brk id="106" max="8" man="1"/>
    <brk id="115" max="8" man="1"/>
    <brk id="136" max="8" man="1"/>
    <brk id="149" max="8"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FA18F-621D-4348-802C-F8DCAD8F3372}">
  <sheetPr>
    <tabColor theme="7"/>
  </sheetPr>
  <dimension ref="A1:L232"/>
  <sheetViews>
    <sheetView view="pageBreakPreview" zoomScale="85" zoomScaleNormal="100" zoomScaleSheetLayoutView="85" workbookViewId="0">
      <pane xSplit="2" ySplit="6" topLeftCell="C214" activePane="bottomRight" state="frozen"/>
      <selection pane="topRight" activeCell="C1" sqref="C1"/>
      <selection pane="bottomLeft" activeCell="A7" sqref="A7"/>
      <selection pane="bottomRight" activeCell="E211" sqref="E211:E216"/>
    </sheetView>
  </sheetViews>
  <sheetFormatPr defaultColWidth="8" defaultRowHeight="14.5" x14ac:dyDescent="0.3"/>
  <cols>
    <col min="1" max="1" width="6" style="591" customWidth="1"/>
    <col min="2" max="2" width="49.75" style="591" customWidth="1"/>
    <col min="3" max="3" width="9.5" style="591" customWidth="1"/>
    <col min="4" max="4" width="8.33203125" style="636" customWidth="1"/>
    <col min="5" max="5" width="11.75" style="591" bestFit="1" customWidth="1"/>
    <col min="6" max="6" width="14.33203125" style="637" customWidth="1"/>
    <col min="7" max="7" width="11.75" style="591" bestFit="1" customWidth="1"/>
    <col min="8" max="12" width="14.33203125" style="637" customWidth="1"/>
    <col min="13" max="16384" width="8" style="591"/>
  </cols>
  <sheetData>
    <row r="1" spans="1:12" s="590" customFormat="1" ht="17.25" customHeight="1" x14ac:dyDescent="0.3">
      <c r="A1" s="806" t="s">
        <v>651</v>
      </c>
      <c r="B1" s="806"/>
      <c r="C1" s="806"/>
      <c r="D1" s="806"/>
      <c r="E1" s="806"/>
      <c r="F1" s="806"/>
      <c r="G1" s="806"/>
      <c r="H1" s="806"/>
      <c r="I1" s="806"/>
      <c r="J1" s="806"/>
      <c r="K1" s="806"/>
      <c r="L1" s="806"/>
    </row>
    <row r="2" spans="1:12" s="590" customFormat="1" x14ac:dyDescent="0.3">
      <c r="A2" s="806"/>
      <c r="B2" s="806"/>
      <c r="C2" s="806"/>
      <c r="D2" s="806"/>
      <c r="E2" s="806"/>
      <c r="F2" s="806"/>
      <c r="G2" s="806"/>
      <c r="H2" s="806"/>
      <c r="I2" s="806"/>
      <c r="J2" s="806"/>
      <c r="K2" s="806"/>
      <c r="L2" s="806"/>
    </row>
    <row r="3" spans="1:12" s="590" customFormat="1" x14ac:dyDescent="0.3">
      <c r="A3" s="806"/>
      <c r="B3" s="806"/>
      <c r="C3" s="806"/>
      <c r="D3" s="806"/>
      <c r="E3" s="806"/>
      <c r="F3" s="806"/>
      <c r="G3" s="806"/>
      <c r="H3" s="806"/>
      <c r="I3" s="806"/>
      <c r="J3" s="806"/>
      <c r="K3" s="806"/>
      <c r="L3" s="806"/>
    </row>
    <row r="4" spans="1:12" ht="17.25" customHeight="1" x14ac:dyDescent="0.3">
      <c r="A4" s="807"/>
      <c r="B4" s="807"/>
      <c r="C4" s="807"/>
      <c r="D4" s="807"/>
      <c r="E4" s="807"/>
      <c r="F4" s="807"/>
      <c r="G4" s="807"/>
      <c r="H4" s="807"/>
      <c r="I4" s="807"/>
      <c r="J4" s="807"/>
      <c r="K4" s="807"/>
      <c r="L4" s="807"/>
    </row>
    <row r="5" spans="1:12" x14ac:dyDescent="0.3">
      <c r="A5" s="592" t="s">
        <v>204</v>
      </c>
      <c r="B5" s="593" t="s">
        <v>205</v>
      </c>
      <c r="C5" s="594"/>
      <c r="D5" s="594"/>
      <c r="E5" s="814" t="s">
        <v>643</v>
      </c>
      <c r="F5" s="814"/>
      <c r="G5" s="790" t="s">
        <v>433</v>
      </c>
      <c r="H5" s="791"/>
      <c r="I5" s="808" t="s">
        <v>521</v>
      </c>
      <c r="J5" s="808" t="s">
        <v>435</v>
      </c>
      <c r="K5" s="808" t="s">
        <v>434</v>
      </c>
      <c r="L5" s="808" t="s">
        <v>436</v>
      </c>
    </row>
    <row r="6" spans="1:12" x14ac:dyDescent="0.3">
      <c r="A6" s="592" t="s">
        <v>102</v>
      </c>
      <c r="B6" s="592" t="s">
        <v>1</v>
      </c>
      <c r="C6" s="596" t="s">
        <v>105</v>
      </c>
      <c r="D6" s="592" t="s">
        <v>207</v>
      </c>
      <c r="E6" s="592" t="s">
        <v>109</v>
      </c>
      <c r="F6" s="596" t="s">
        <v>110</v>
      </c>
      <c r="G6" s="592" t="s">
        <v>109</v>
      </c>
      <c r="H6" s="596" t="s">
        <v>110</v>
      </c>
      <c r="I6" s="809"/>
      <c r="J6" s="809"/>
      <c r="K6" s="809"/>
      <c r="L6" s="809"/>
    </row>
    <row r="7" spans="1:12" x14ac:dyDescent="0.3">
      <c r="A7" s="592"/>
      <c r="B7" s="597" t="s">
        <v>337</v>
      </c>
      <c r="C7" s="598"/>
      <c r="D7" s="599"/>
      <c r="E7" s="600"/>
      <c r="F7" s="601"/>
      <c r="G7" s="600"/>
      <c r="H7" s="601"/>
      <c r="I7" s="601"/>
      <c r="J7" s="601"/>
      <c r="K7" s="601"/>
      <c r="L7" s="601"/>
    </row>
    <row r="8" spans="1:12" x14ac:dyDescent="0.3">
      <c r="A8" s="592">
        <v>1</v>
      </c>
      <c r="B8" s="602" t="s">
        <v>338</v>
      </c>
      <c r="C8" s="598"/>
      <c r="D8" s="599"/>
      <c r="E8" s="600"/>
      <c r="F8" s="601"/>
      <c r="G8" s="600"/>
      <c r="H8" s="601"/>
      <c r="I8" s="601"/>
      <c r="J8" s="601"/>
      <c r="K8" s="601"/>
      <c r="L8" s="601"/>
    </row>
    <row r="9" spans="1:12" ht="29" x14ac:dyDescent="0.3">
      <c r="A9" s="603"/>
      <c r="B9" s="604" t="s">
        <v>339</v>
      </c>
      <c r="C9" s="801">
        <v>5</v>
      </c>
      <c r="D9" s="817" t="s">
        <v>5</v>
      </c>
      <c r="E9" s="810"/>
      <c r="F9" s="803"/>
      <c r="G9" s="810"/>
      <c r="H9" s="803"/>
      <c r="I9" s="803"/>
      <c r="J9" s="803"/>
      <c r="K9" s="803"/>
      <c r="L9" s="803"/>
    </row>
    <row r="10" spans="1:12" ht="29" x14ac:dyDescent="0.3">
      <c r="A10" s="605"/>
      <c r="B10" s="606" t="s">
        <v>340</v>
      </c>
      <c r="C10" s="802"/>
      <c r="D10" s="818"/>
      <c r="E10" s="811"/>
      <c r="F10" s="804"/>
      <c r="G10" s="811"/>
      <c r="H10" s="804"/>
      <c r="I10" s="804"/>
      <c r="J10" s="804"/>
      <c r="K10" s="804"/>
      <c r="L10" s="804"/>
    </row>
    <row r="11" spans="1:12" x14ac:dyDescent="0.3">
      <c r="A11" s="605"/>
      <c r="B11" s="606" t="s">
        <v>341</v>
      </c>
      <c r="C11" s="802"/>
      <c r="D11" s="818"/>
      <c r="E11" s="811"/>
      <c r="F11" s="804"/>
      <c r="G11" s="811"/>
      <c r="H11" s="804"/>
      <c r="I11" s="804"/>
      <c r="J11" s="804"/>
      <c r="K11" s="804"/>
      <c r="L11" s="804"/>
    </row>
    <row r="12" spans="1:12" ht="29" x14ac:dyDescent="0.3">
      <c r="A12" s="605"/>
      <c r="B12" s="606" t="s">
        <v>342</v>
      </c>
      <c r="C12" s="802"/>
      <c r="D12" s="818"/>
      <c r="E12" s="811"/>
      <c r="F12" s="804"/>
      <c r="G12" s="811"/>
      <c r="H12" s="804"/>
      <c r="I12" s="804"/>
      <c r="J12" s="804"/>
      <c r="K12" s="804"/>
      <c r="L12" s="804"/>
    </row>
    <row r="13" spans="1:12" x14ac:dyDescent="0.3">
      <c r="A13" s="605"/>
      <c r="B13" s="606" t="s">
        <v>343</v>
      </c>
      <c r="C13" s="802"/>
      <c r="D13" s="818"/>
      <c r="E13" s="811"/>
      <c r="F13" s="804"/>
      <c r="G13" s="811"/>
      <c r="H13" s="804"/>
      <c r="I13" s="804"/>
      <c r="J13" s="804"/>
      <c r="K13" s="804"/>
      <c r="L13" s="804"/>
    </row>
    <row r="14" spans="1:12" ht="29" x14ac:dyDescent="0.3">
      <c r="A14" s="605"/>
      <c r="B14" s="607" t="s">
        <v>322</v>
      </c>
      <c r="C14" s="802"/>
      <c r="D14" s="818"/>
      <c r="E14" s="811"/>
      <c r="F14" s="804"/>
      <c r="G14" s="811"/>
      <c r="H14" s="804"/>
      <c r="I14" s="804"/>
      <c r="J14" s="804"/>
      <c r="K14" s="804"/>
      <c r="L14" s="804"/>
    </row>
    <row r="15" spans="1:12" x14ac:dyDescent="0.3">
      <c r="A15" s="608"/>
      <c r="B15" s="609" t="s">
        <v>344</v>
      </c>
      <c r="C15" s="816"/>
      <c r="D15" s="819"/>
      <c r="E15" s="812"/>
      <c r="F15" s="805"/>
      <c r="G15" s="812"/>
      <c r="H15" s="805"/>
      <c r="I15" s="805"/>
      <c r="J15" s="805"/>
      <c r="K15" s="805"/>
      <c r="L15" s="805"/>
    </row>
    <row r="16" spans="1:12" x14ac:dyDescent="0.3">
      <c r="A16" s="592">
        <v>2</v>
      </c>
      <c r="B16" s="602" t="s">
        <v>345</v>
      </c>
      <c r="C16" s="598"/>
      <c r="D16" s="599"/>
      <c r="E16" s="600"/>
      <c r="F16" s="601"/>
      <c r="G16" s="600"/>
      <c r="H16" s="601"/>
      <c r="I16" s="601"/>
      <c r="J16" s="601"/>
      <c r="K16" s="601"/>
      <c r="L16" s="601"/>
    </row>
    <row r="17" spans="1:12" ht="29" x14ac:dyDescent="0.3">
      <c r="A17" s="603"/>
      <c r="B17" s="604" t="s">
        <v>339</v>
      </c>
      <c r="C17" s="801">
        <v>2</v>
      </c>
      <c r="D17" s="817" t="s">
        <v>5</v>
      </c>
      <c r="E17" s="810"/>
      <c r="F17" s="803"/>
      <c r="G17" s="810"/>
      <c r="H17" s="803"/>
      <c r="I17" s="803"/>
      <c r="J17" s="803"/>
      <c r="K17" s="803"/>
      <c r="L17" s="803"/>
    </row>
    <row r="18" spans="1:12" ht="29" x14ac:dyDescent="0.3">
      <c r="A18" s="605"/>
      <c r="B18" s="606" t="s">
        <v>340</v>
      </c>
      <c r="C18" s="802"/>
      <c r="D18" s="818"/>
      <c r="E18" s="811"/>
      <c r="F18" s="804"/>
      <c r="G18" s="811"/>
      <c r="H18" s="804"/>
      <c r="I18" s="804"/>
      <c r="J18" s="804"/>
      <c r="K18" s="804"/>
      <c r="L18" s="804"/>
    </row>
    <row r="19" spans="1:12" x14ac:dyDescent="0.3">
      <c r="A19" s="605"/>
      <c r="B19" s="606" t="s">
        <v>341</v>
      </c>
      <c r="C19" s="802"/>
      <c r="D19" s="818"/>
      <c r="E19" s="811"/>
      <c r="F19" s="804"/>
      <c r="G19" s="811"/>
      <c r="H19" s="804"/>
      <c r="I19" s="804"/>
      <c r="J19" s="804"/>
      <c r="K19" s="804"/>
      <c r="L19" s="804"/>
    </row>
    <row r="20" spans="1:12" ht="29" x14ac:dyDescent="0.3">
      <c r="A20" s="605"/>
      <c r="B20" s="606" t="s">
        <v>342</v>
      </c>
      <c r="C20" s="802"/>
      <c r="D20" s="818"/>
      <c r="E20" s="811"/>
      <c r="F20" s="804"/>
      <c r="G20" s="811"/>
      <c r="H20" s="804"/>
      <c r="I20" s="804"/>
      <c r="J20" s="804"/>
      <c r="K20" s="804"/>
      <c r="L20" s="804"/>
    </row>
    <row r="21" spans="1:12" x14ac:dyDescent="0.3">
      <c r="A21" s="605"/>
      <c r="B21" s="606" t="s">
        <v>343</v>
      </c>
      <c r="C21" s="802"/>
      <c r="D21" s="818"/>
      <c r="E21" s="811"/>
      <c r="F21" s="804"/>
      <c r="G21" s="811"/>
      <c r="H21" s="804"/>
      <c r="I21" s="804"/>
      <c r="J21" s="804"/>
      <c r="K21" s="804"/>
      <c r="L21" s="804"/>
    </row>
    <row r="22" spans="1:12" ht="29" x14ac:dyDescent="0.3">
      <c r="A22" s="605"/>
      <c r="B22" s="607" t="s">
        <v>322</v>
      </c>
      <c r="C22" s="802"/>
      <c r="D22" s="818"/>
      <c r="E22" s="811"/>
      <c r="F22" s="804"/>
      <c r="G22" s="811"/>
      <c r="H22" s="804"/>
      <c r="I22" s="804"/>
      <c r="J22" s="804"/>
      <c r="K22" s="804"/>
      <c r="L22" s="804"/>
    </row>
    <row r="23" spans="1:12" x14ac:dyDescent="0.3">
      <c r="A23" s="608"/>
      <c r="B23" s="609" t="s">
        <v>346</v>
      </c>
      <c r="C23" s="816"/>
      <c r="D23" s="819"/>
      <c r="E23" s="812"/>
      <c r="F23" s="805"/>
      <c r="G23" s="812"/>
      <c r="H23" s="805"/>
      <c r="I23" s="805"/>
      <c r="J23" s="805"/>
      <c r="K23" s="805"/>
      <c r="L23" s="805"/>
    </row>
    <row r="24" spans="1:12" x14ac:dyDescent="0.3">
      <c r="A24" s="592">
        <v>3</v>
      </c>
      <c r="B24" s="602" t="s">
        <v>347</v>
      </c>
      <c r="C24" s="598"/>
      <c r="D24" s="599"/>
      <c r="E24" s="600"/>
      <c r="F24" s="601"/>
      <c r="G24" s="600"/>
      <c r="H24" s="601"/>
      <c r="I24" s="601"/>
      <c r="J24" s="601"/>
      <c r="K24" s="601"/>
      <c r="L24" s="601"/>
    </row>
    <row r="25" spans="1:12" ht="29" x14ac:dyDescent="0.3">
      <c r="A25" s="603"/>
      <c r="B25" s="604" t="s">
        <v>339</v>
      </c>
      <c r="C25" s="801">
        <v>0</v>
      </c>
      <c r="D25" s="817" t="s">
        <v>5</v>
      </c>
      <c r="E25" s="810"/>
      <c r="F25" s="803"/>
      <c r="G25" s="810"/>
      <c r="H25" s="803"/>
      <c r="I25" s="803"/>
      <c r="J25" s="803"/>
      <c r="K25" s="803"/>
      <c r="L25" s="803"/>
    </row>
    <row r="26" spans="1:12" ht="29" x14ac:dyDescent="0.3">
      <c r="A26" s="605"/>
      <c r="B26" s="606" t="s">
        <v>340</v>
      </c>
      <c r="C26" s="802"/>
      <c r="D26" s="818"/>
      <c r="E26" s="811"/>
      <c r="F26" s="804"/>
      <c r="G26" s="811"/>
      <c r="H26" s="804"/>
      <c r="I26" s="804"/>
      <c r="J26" s="804"/>
      <c r="K26" s="804"/>
      <c r="L26" s="804"/>
    </row>
    <row r="27" spans="1:12" x14ac:dyDescent="0.3">
      <c r="A27" s="605"/>
      <c r="B27" s="606" t="s">
        <v>341</v>
      </c>
      <c r="C27" s="802"/>
      <c r="D27" s="818"/>
      <c r="E27" s="811"/>
      <c r="F27" s="804"/>
      <c r="G27" s="811"/>
      <c r="H27" s="804"/>
      <c r="I27" s="804"/>
      <c r="J27" s="804"/>
      <c r="K27" s="804"/>
      <c r="L27" s="804"/>
    </row>
    <row r="28" spans="1:12" ht="29" x14ac:dyDescent="0.3">
      <c r="A28" s="605"/>
      <c r="B28" s="606" t="s">
        <v>342</v>
      </c>
      <c r="C28" s="802"/>
      <c r="D28" s="818"/>
      <c r="E28" s="811"/>
      <c r="F28" s="804"/>
      <c r="G28" s="811"/>
      <c r="H28" s="804"/>
      <c r="I28" s="804"/>
      <c r="J28" s="804"/>
      <c r="K28" s="804"/>
      <c r="L28" s="804"/>
    </row>
    <row r="29" spans="1:12" x14ac:dyDescent="0.3">
      <c r="A29" s="605"/>
      <c r="B29" s="606" t="s">
        <v>343</v>
      </c>
      <c r="C29" s="802"/>
      <c r="D29" s="818"/>
      <c r="E29" s="811"/>
      <c r="F29" s="804"/>
      <c r="G29" s="811"/>
      <c r="H29" s="804"/>
      <c r="I29" s="804"/>
      <c r="J29" s="804"/>
      <c r="K29" s="804"/>
      <c r="L29" s="804"/>
    </row>
    <row r="30" spans="1:12" ht="29" x14ac:dyDescent="0.3">
      <c r="A30" s="605"/>
      <c r="B30" s="607" t="s">
        <v>322</v>
      </c>
      <c r="C30" s="802"/>
      <c r="D30" s="818"/>
      <c r="E30" s="811"/>
      <c r="F30" s="804"/>
      <c r="G30" s="811"/>
      <c r="H30" s="804"/>
      <c r="I30" s="804"/>
      <c r="J30" s="804"/>
      <c r="K30" s="804"/>
      <c r="L30" s="804"/>
    </row>
    <row r="31" spans="1:12" x14ac:dyDescent="0.3">
      <c r="A31" s="608"/>
      <c r="B31" s="609" t="s">
        <v>348</v>
      </c>
      <c r="C31" s="816"/>
      <c r="D31" s="819"/>
      <c r="E31" s="812"/>
      <c r="F31" s="805"/>
      <c r="G31" s="812"/>
      <c r="H31" s="805"/>
      <c r="I31" s="805"/>
      <c r="J31" s="805"/>
      <c r="K31" s="805"/>
      <c r="L31" s="805"/>
    </row>
    <row r="32" spans="1:12" x14ac:dyDescent="0.3">
      <c r="A32" s="592">
        <v>4</v>
      </c>
      <c r="B32" s="602" t="s">
        <v>349</v>
      </c>
      <c r="C32" s="598"/>
      <c r="D32" s="599"/>
      <c r="E32" s="600"/>
      <c r="F32" s="601"/>
      <c r="G32" s="600"/>
      <c r="H32" s="601"/>
      <c r="I32" s="601"/>
      <c r="J32" s="601"/>
      <c r="K32" s="601"/>
      <c r="L32" s="601"/>
    </row>
    <row r="33" spans="1:12" ht="29" x14ac:dyDescent="0.3">
      <c r="A33" s="603"/>
      <c r="B33" s="604" t="s">
        <v>339</v>
      </c>
      <c r="C33" s="801">
        <v>0</v>
      </c>
      <c r="D33" s="817" t="s">
        <v>60</v>
      </c>
      <c r="E33" s="810"/>
      <c r="F33" s="803"/>
      <c r="G33" s="810"/>
      <c r="H33" s="803"/>
      <c r="I33" s="803"/>
      <c r="J33" s="803"/>
      <c r="K33" s="803"/>
      <c r="L33" s="803"/>
    </row>
    <row r="34" spans="1:12" ht="29" x14ac:dyDescent="0.3">
      <c r="A34" s="605"/>
      <c r="B34" s="606" t="s">
        <v>340</v>
      </c>
      <c r="C34" s="802"/>
      <c r="D34" s="818"/>
      <c r="E34" s="811"/>
      <c r="F34" s="804"/>
      <c r="G34" s="811"/>
      <c r="H34" s="804"/>
      <c r="I34" s="804"/>
      <c r="J34" s="804"/>
      <c r="K34" s="804"/>
      <c r="L34" s="804"/>
    </row>
    <row r="35" spans="1:12" x14ac:dyDescent="0.3">
      <c r="A35" s="605"/>
      <c r="B35" s="606" t="s">
        <v>341</v>
      </c>
      <c r="C35" s="802"/>
      <c r="D35" s="818"/>
      <c r="E35" s="811"/>
      <c r="F35" s="804"/>
      <c r="G35" s="811"/>
      <c r="H35" s="804"/>
      <c r="I35" s="804"/>
      <c r="J35" s="804"/>
      <c r="K35" s="804"/>
      <c r="L35" s="804"/>
    </row>
    <row r="36" spans="1:12" ht="29" x14ac:dyDescent="0.3">
      <c r="A36" s="605"/>
      <c r="B36" s="606" t="s">
        <v>342</v>
      </c>
      <c r="C36" s="802"/>
      <c r="D36" s="818"/>
      <c r="E36" s="811"/>
      <c r="F36" s="804"/>
      <c r="G36" s="811"/>
      <c r="H36" s="804"/>
      <c r="I36" s="804"/>
      <c r="J36" s="804"/>
      <c r="K36" s="804"/>
      <c r="L36" s="804"/>
    </row>
    <row r="37" spans="1:12" x14ac:dyDescent="0.3">
      <c r="A37" s="605"/>
      <c r="B37" s="606" t="s">
        <v>343</v>
      </c>
      <c r="C37" s="802"/>
      <c r="D37" s="818"/>
      <c r="E37" s="811"/>
      <c r="F37" s="804"/>
      <c r="G37" s="811"/>
      <c r="H37" s="804"/>
      <c r="I37" s="804"/>
      <c r="J37" s="804"/>
      <c r="K37" s="804"/>
      <c r="L37" s="804"/>
    </row>
    <row r="38" spans="1:12" ht="29" x14ac:dyDescent="0.3">
      <c r="A38" s="605"/>
      <c r="B38" s="607" t="s">
        <v>322</v>
      </c>
      <c r="C38" s="802"/>
      <c r="D38" s="818"/>
      <c r="E38" s="811"/>
      <c r="F38" s="804"/>
      <c r="G38" s="811"/>
      <c r="H38" s="804"/>
      <c r="I38" s="804"/>
      <c r="J38" s="804"/>
      <c r="K38" s="804"/>
      <c r="L38" s="804"/>
    </row>
    <row r="39" spans="1:12" x14ac:dyDescent="0.3">
      <c r="A39" s="608"/>
      <c r="B39" s="609" t="s">
        <v>350</v>
      </c>
      <c r="C39" s="816"/>
      <c r="D39" s="819"/>
      <c r="E39" s="812"/>
      <c r="F39" s="805"/>
      <c r="G39" s="812"/>
      <c r="H39" s="805"/>
      <c r="I39" s="805"/>
      <c r="J39" s="805"/>
      <c r="K39" s="805"/>
      <c r="L39" s="805"/>
    </row>
    <row r="40" spans="1:12" x14ac:dyDescent="0.3">
      <c r="A40" s="592">
        <v>5</v>
      </c>
      <c r="B40" s="602" t="s">
        <v>351</v>
      </c>
      <c r="C40" s="598"/>
      <c r="D40" s="599"/>
      <c r="E40" s="600"/>
      <c r="F40" s="601"/>
      <c r="G40" s="600"/>
      <c r="H40" s="601"/>
      <c r="I40" s="601"/>
      <c r="J40" s="601"/>
      <c r="K40" s="601"/>
      <c r="L40" s="601"/>
    </row>
    <row r="41" spans="1:12" ht="29" x14ac:dyDescent="0.3">
      <c r="A41" s="603"/>
      <c r="B41" s="604" t="s">
        <v>339</v>
      </c>
      <c r="C41" s="801">
        <v>2</v>
      </c>
      <c r="D41" s="817" t="s">
        <v>5</v>
      </c>
      <c r="E41" s="810"/>
      <c r="F41" s="803"/>
      <c r="G41" s="810"/>
      <c r="H41" s="803"/>
      <c r="I41" s="803"/>
      <c r="J41" s="803"/>
      <c r="K41" s="803"/>
      <c r="L41" s="803"/>
    </row>
    <row r="42" spans="1:12" ht="29" x14ac:dyDescent="0.3">
      <c r="A42" s="605"/>
      <c r="B42" s="606" t="s">
        <v>340</v>
      </c>
      <c r="C42" s="802"/>
      <c r="D42" s="818"/>
      <c r="E42" s="811"/>
      <c r="F42" s="804"/>
      <c r="G42" s="811"/>
      <c r="H42" s="804"/>
      <c r="I42" s="804"/>
      <c r="J42" s="804"/>
      <c r="K42" s="804"/>
      <c r="L42" s="804"/>
    </row>
    <row r="43" spans="1:12" x14ac:dyDescent="0.3">
      <c r="A43" s="605"/>
      <c r="B43" s="606" t="s">
        <v>341</v>
      </c>
      <c r="C43" s="802"/>
      <c r="D43" s="818"/>
      <c r="E43" s="811"/>
      <c r="F43" s="804"/>
      <c r="G43" s="811"/>
      <c r="H43" s="804"/>
      <c r="I43" s="804"/>
      <c r="J43" s="804"/>
      <c r="K43" s="804"/>
      <c r="L43" s="804"/>
    </row>
    <row r="44" spans="1:12" ht="29" x14ac:dyDescent="0.3">
      <c r="A44" s="605"/>
      <c r="B44" s="606" t="s">
        <v>342</v>
      </c>
      <c r="C44" s="802"/>
      <c r="D44" s="818"/>
      <c r="E44" s="811"/>
      <c r="F44" s="804"/>
      <c r="G44" s="811"/>
      <c r="H44" s="804"/>
      <c r="I44" s="804"/>
      <c r="J44" s="804"/>
      <c r="K44" s="804"/>
      <c r="L44" s="804"/>
    </row>
    <row r="45" spans="1:12" x14ac:dyDescent="0.3">
      <c r="A45" s="605"/>
      <c r="B45" s="606" t="s">
        <v>343</v>
      </c>
      <c r="C45" s="802"/>
      <c r="D45" s="818"/>
      <c r="E45" s="811"/>
      <c r="F45" s="804"/>
      <c r="G45" s="811"/>
      <c r="H45" s="804"/>
      <c r="I45" s="804"/>
      <c r="J45" s="804"/>
      <c r="K45" s="804"/>
      <c r="L45" s="804"/>
    </row>
    <row r="46" spans="1:12" ht="29" x14ac:dyDescent="0.3">
      <c r="A46" s="605"/>
      <c r="B46" s="607" t="s">
        <v>322</v>
      </c>
      <c r="C46" s="802"/>
      <c r="D46" s="818"/>
      <c r="E46" s="811"/>
      <c r="F46" s="804"/>
      <c r="G46" s="811"/>
      <c r="H46" s="804"/>
      <c r="I46" s="804"/>
      <c r="J46" s="804"/>
      <c r="K46" s="804"/>
      <c r="L46" s="804"/>
    </row>
    <row r="47" spans="1:12" x14ac:dyDescent="0.3">
      <c r="A47" s="608"/>
      <c r="B47" s="609" t="s">
        <v>352</v>
      </c>
      <c r="C47" s="816"/>
      <c r="D47" s="819"/>
      <c r="E47" s="812"/>
      <c r="F47" s="805"/>
      <c r="G47" s="812"/>
      <c r="H47" s="805"/>
      <c r="I47" s="805"/>
      <c r="J47" s="805"/>
      <c r="K47" s="805"/>
      <c r="L47" s="805"/>
    </row>
    <row r="48" spans="1:12" x14ac:dyDescent="0.3">
      <c r="A48" s="592">
        <v>6</v>
      </c>
      <c r="B48" s="602" t="s">
        <v>353</v>
      </c>
      <c r="C48" s="598"/>
      <c r="D48" s="599"/>
      <c r="E48" s="600"/>
      <c r="F48" s="601"/>
      <c r="G48" s="600"/>
      <c r="H48" s="601"/>
      <c r="I48" s="601"/>
      <c r="J48" s="601"/>
      <c r="K48" s="601"/>
      <c r="L48" s="601"/>
    </row>
    <row r="49" spans="1:12" ht="29" x14ac:dyDescent="0.3">
      <c r="A49" s="603"/>
      <c r="B49" s="604" t="s">
        <v>339</v>
      </c>
      <c r="C49" s="801">
        <v>0</v>
      </c>
      <c r="D49" s="817" t="s">
        <v>5</v>
      </c>
      <c r="E49" s="810"/>
      <c r="F49" s="803"/>
      <c r="G49" s="810"/>
      <c r="H49" s="803"/>
      <c r="I49" s="803"/>
      <c r="J49" s="803"/>
      <c r="K49" s="803"/>
      <c r="L49" s="803"/>
    </row>
    <row r="50" spans="1:12" ht="29" x14ac:dyDescent="0.3">
      <c r="A50" s="605"/>
      <c r="B50" s="606" t="s">
        <v>340</v>
      </c>
      <c r="C50" s="802"/>
      <c r="D50" s="818"/>
      <c r="E50" s="811"/>
      <c r="F50" s="804"/>
      <c r="G50" s="811"/>
      <c r="H50" s="804"/>
      <c r="I50" s="804"/>
      <c r="J50" s="804"/>
      <c r="K50" s="804"/>
      <c r="L50" s="804"/>
    </row>
    <row r="51" spans="1:12" x14ac:dyDescent="0.3">
      <c r="A51" s="605"/>
      <c r="B51" s="606" t="s">
        <v>341</v>
      </c>
      <c r="C51" s="802"/>
      <c r="D51" s="818"/>
      <c r="E51" s="811"/>
      <c r="F51" s="804"/>
      <c r="G51" s="811"/>
      <c r="H51" s="804"/>
      <c r="I51" s="804"/>
      <c r="J51" s="804"/>
      <c r="K51" s="804"/>
      <c r="L51" s="804"/>
    </row>
    <row r="52" spans="1:12" ht="29" x14ac:dyDescent="0.3">
      <c r="A52" s="605"/>
      <c r="B52" s="606" t="s">
        <v>342</v>
      </c>
      <c r="C52" s="802"/>
      <c r="D52" s="818"/>
      <c r="E52" s="811"/>
      <c r="F52" s="804"/>
      <c r="G52" s="811"/>
      <c r="H52" s="804"/>
      <c r="I52" s="804"/>
      <c r="J52" s="804"/>
      <c r="K52" s="804"/>
      <c r="L52" s="804"/>
    </row>
    <row r="53" spans="1:12" x14ac:dyDescent="0.3">
      <c r="A53" s="605"/>
      <c r="B53" s="606" t="s">
        <v>343</v>
      </c>
      <c r="C53" s="802"/>
      <c r="D53" s="818"/>
      <c r="E53" s="811"/>
      <c r="F53" s="804"/>
      <c r="G53" s="811"/>
      <c r="H53" s="804"/>
      <c r="I53" s="804"/>
      <c r="J53" s="804"/>
      <c r="K53" s="804"/>
      <c r="L53" s="804"/>
    </row>
    <row r="54" spans="1:12" ht="29" x14ac:dyDescent="0.3">
      <c r="A54" s="605"/>
      <c r="B54" s="607" t="s">
        <v>322</v>
      </c>
      <c r="C54" s="802"/>
      <c r="D54" s="818"/>
      <c r="E54" s="811"/>
      <c r="F54" s="804"/>
      <c r="G54" s="811"/>
      <c r="H54" s="804"/>
      <c r="I54" s="804"/>
      <c r="J54" s="804"/>
      <c r="K54" s="804"/>
      <c r="L54" s="804"/>
    </row>
    <row r="55" spans="1:12" x14ac:dyDescent="0.3">
      <c r="A55" s="608"/>
      <c r="B55" s="609" t="s">
        <v>354</v>
      </c>
      <c r="C55" s="816"/>
      <c r="D55" s="819"/>
      <c r="E55" s="812"/>
      <c r="F55" s="805"/>
      <c r="G55" s="812"/>
      <c r="H55" s="805"/>
      <c r="I55" s="805"/>
      <c r="J55" s="805"/>
      <c r="K55" s="805"/>
      <c r="L55" s="805"/>
    </row>
    <row r="56" spans="1:12" x14ac:dyDescent="0.3">
      <c r="A56" s="592">
        <v>7</v>
      </c>
      <c r="B56" s="602" t="s">
        <v>355</v>
      </c>
      <c r="C56" s="598"/>
      <c r="D56" s="599"/>
      <c r="E56" s="600"/>
      <c r="F56" s="601"/>
      <c r="G56" s="600"/>
      <c r="H56" s="601"/>
      <c r="I56" s="601"/>
      <c r="J56" s="601"/>
      <c r="K56" s="601"/>
      <c r="L56" s="601"/>
    </row>
    <row r="57" spans="1:12" ht="29" x14ac:dyDescent="0.3">
      <c r="A57" s="603"/>
      <c r="B57" s="604" t="s">
        <v>339</v>
      </c>
      <c r="C57" s="801">
        <v>0</v>
      </c>
      <c r="D57" s="817" t="s">
        <v>60</v>
      </c>
      <c r="E57" s="810"/>
      <c r="F57" s="803"/>
      <c r="G57" s="810"/>
      <c r="H57" s="803"/>
      <c r="I57" s="803"/>
      <c r="J57" s="803"/>
      <c r="K57" s="803"/>
      <c r="L57" s="803"/>
    </row>
    <row r="58" spans="1:12" ht="29" x14ac:dyDescent="0.3">
      <c r="A58" s="605"/>
      <c r="B58" s="606" t="s">
        <v>356</v>
      </c>
      <c r="C58" s="802"/>
      <c r="D58" s="818"/>
      <c r="E58" s="811"/>
      <c r="F58" s="804"/>
      <c r="G58" s="811"/>
      <c r="H58" s="804"/>
      <c r="I58" s="804"/>
      <c r="J58" s="804"/>
      <c r="K58" s="804"/>
      <c r="L58" s="804"/>
    </row>
    <row r="59" spans="1:12" x14ac:dyDescent="0.3">
      <c r="A59" s="605"/>
      <c r="B59" s="606" t="s">
        <v>341</v>
      </c>
      <c r="C59" s="802"/>
      <c r="D59" s="818"/>
      <c r="E59" s="811"/>
      <c r="F59" s="804"/>
      <c r="G59" s="811"/>
      <c r="H59" s="804"/>
      <c r="I59" s="804"/>
      <c r="J59" s="804"/>
      <c r="K59" s="804"/>
      <c r="L59" s="804"/>
    </row>
    <row r="60" spans="1:12" ht="29" x14ac:dyDescent="0.3">
      <c r="A60" s="605"/>
      <c r="B60" s="606" t="s">
        <v>342</v>
      </c>
      <c r="C60" s="802"/>
      <c r="D60" s="818"/>
      <c r="E60" s="811"/>
      <c r="F60" s="804"/>
      <c r="G60" s="811"/>
      <c r="H60" s="804"/>
      <c r="I60" s="804"/>
      <c r="J60" s="804"/>
      <c r="K60" s="804"/>
      <c r="L60" s="804"/>
    </row>
    <row r="61" spans="1:12" x14ac:dyDescent="0.3">
      <c r="A61" s="605"/>
      <c r="B61" s="606" t="s">
        <v>343</v>
      </c>
      <c r="C61" s="802"/>
      <c r="D61" s="818"/>
      <c r="E61" s="811"/>
      <c r="F61" s="804"/>
      <c r="G61" s="811"/>
      <c r="H61" s="804"/>
      <c r="I61" s="804"/>
      <c r="J61" s="804"/>
      <c r="K61" s="804"/>
      <c r="L61" s="804"/>
    </row>
    <row r="62" spans="1:12" ht="29" x14ac:dyDescent="0.3">
      <c r="A62" s="605"/>
      <c r="B62" s="607" t="s">
        <v>322</v>
      </c>
      <c r="C62" s="802"/>
      <c r="D62" s="818"/>
      <c r="E62" s="811"/>
      <c r="F62" s="804"/>
      <c r="G62" s="811"/>
      <c r="H62" s="804"/>
      <c r="I62" s="804"/>
      <c r="J62" s="804"/>
      <c r="K62" s="804"/>
      <c r="L62" s="804"/>
    </row>
    <row r="63" spans="1:12" x14ac:dyDescent="0.3">
      <c r="A63" s="608"/>
      <c r="B63" s="609" t="s">
        <v>357</v>
      </c>
      <c r="C63" s="816"/>
      <c r="D63" s="819"/>
      <c r="E63" s="812"/>
      <c r="F63" s="805"/>
      <c r="G63" s="812"/>
      <c r="H63" s="805"/>
      <c r="I63" s="805"/>
      <c r="J63" s="805"/>
      <c r="K63" s="805"/>
      <c r="L63" s="805"/>
    </row>
    <row r="64" spans="1:12" x14ac:dyDescent="0.3">
      <c r="A64" s="592">
        <v>8</v>
      </c>
      <c r="B64" s="602" t="s">
        <v>358</v>
      </c>
      <c r="C64" s="598"/>
      <c r="D64" s="599"/>
      <c r="E64" s="600"/>
      <c r="F64" s="601"/>
      <c r="G64" s="600"/>
      <c r="H64" s="601"/>
      <c r="I64" s="601"/>
      <c r="J64" s="601"/>
      <c r="K64" s="601"/>
      <c r="L64" s="601"/>
    </row>
    <row r="65" spans="1:12" ht="29" x14ac:dyDescent="0.3">
      <c r="A65" s="603"/>
      <c r="B65" s="604" t="s">
        <v>339</v>
      </c>
      <c r="C65" s="801">
        <v>0</v>
      </c>
      <c r="D65" s="817" t="s">
        <v>5</v>
      </c>
      <c r="E65" s="810"/>
      <c r="F65" s="803"/>
      <c r="G65" s="810"/>
      <c r="H65" s="803"/>
      <c r="I65" s="803"/>
      <c r="J65" s="803"/>
      <c r="K65" s="803"/>
      <c r="L65" s="803"/>
    </row>
    <row r="66" spans="1:12" ht="29" x14ac:dyDescent="0.3">
      <c r="A66" s="605"/>
      <c r="B66" s="606" t="s">
        <v>340</v>
      </c>
      <c r="C66" s="802"/>
      <c r="D66" s="818"/>
      <c r="E66" s="811"/>
      <c r="F66" s="804"/>
      <c r="G66" s="811"/>
      <c r="H66" s="804"/>
      <c r="I66" s="804"/>
      <c r="J66" s="804"/>
      <c r="K66" s="804"/>
      <c r="L66" s="804"/>
    </row>
    <row r="67" spans="1:12" x14ac:dyDescent="0.3">
      <c r="A67" s="605"/>
      <c r="B67" s="606" t="s">
        <v>341</v>
      </c>
      <c r="C67" s="802"/>
      <c r="D67" s="818"/>
      <c r="E67" s="811"/>
      <c r="F67" s="804"/>
      <c r="G67" s="811"/>
      <c r="H67" s="804"/>
      <c r="I67" s="804"/>
      <c r="J67" s="804"/>
      <c r="K67" s="804"/>
      <c r="L67" s="804"/>
    </row>
    <row r="68" spans="1:12" ht="29" x14ac:dyDescent="0.3">
      <c r="A68" s="605"/>
      <c r="B68" s="606" t="s">
        <v>342</v>
      </c>
      <c r="C68" s="802"/>
      <c r="D68" s="818"/>
      <c r="E68" s="811"/>
      <c r="F68" s="804"/>
      <c r="G68" s="811"/>
      <c r="H68" s="804"/>
      <c r="I68" s="804"/>
      <c r="J68" s="804"/>
      <c r="K68" s="804"/>
      <c r="L68" s="804"/>
    </row>
    <row r="69" spans="1:12" x14ac:dyDescent="0.3">
      <c r="A69" s="605"/>
      <c r="B69" s="606" t="s">
        <v>343</v>
      </c>
      <c r="C69" s="802"/>
      <c r="D69" s="818"/>
      <c r="E69" s="811"/>
      <c r="F69" s="804"/>
      <c r="G69" s="811"/>
      <c r="H69" s="804"/>
      <c r="I69" s="804"/>
      <c r="J69" s="804"/>
      <c r="K69" s="804"/>
      <c r="L69" s="804"/>
    </row>
    <row r="70" spans="1:12" ht="29" x14ac:dyDescent="0.3">
      <c r="A70" s="605"/>
      <c r="B70" s="607" t="s">
        <v>322</v>
      </c>
      <c r="C70" s="802"/>
      <c r="D70" s="818"/>
      <c r="E70" s="811"/>
      <c r="F70" s="804"/>
      <c r="G70" s="811"/>
      <c r="H70" s="804"/>
      <c r="I70" s="804"/>
      <c r="J70" s="804"/>
      <c r="K70" s="804"/>
      <c r="L70" s="804"/>
    </row>
    <row r="71" spans="1:12" x14ac:dyDescent="0.3">
      <c r="A71" s="608"/>
      <c r="B71" s="609" t="s">
        <v>359</v>
      </c>
      <c r="C71" s="816"/>
      <c r="D71" s="819"/>
      <c r="E71" s="812"/>
      <c r="F71" s="805"/>
      <c r="G71" s="812"/>
      <c r="H71" s="805"/>
      <c r="I71" s="805"/>
      <c r="J71" s="805"/>
      <c r="K71" s="805"/>
      <c r="L71" s="805"/>
    </row>
    <row r="72" spans="1:12" x14ac:dyDescent="0.3">
      <c r="A72" s="592">
        <v>9</v>
      </c>
      <c r="B72" s="602" t="s">
        <v>360</v>
      </c>
      <c r="C72" s="598"/>
      <c r="D72" s="599"/>
      <c r="E72" s="600"/>
      <c r="F72" s="601"/>
      <c r="G72" s="600"/>
      <c r="H72" s="601"/>
      <c r="I72" s="601"/>
      <c r="J72" s="601"/>
      <c r="K72" s="601"/>
      <c r="L72" s="601"/>
    </row>
    <row r="73" spans="1:12" ht="29" x14ac:dyDescent="0.3">
      <c r="A73" s="603"/>
      <c r="B73" s="604" t="s">
        <v>339</v>
      </c>
      <c r="C73" s="801">
        <v>0</v>
      </c>
      <c r="D73" s="817" t="s">
        <v>60</v>
      </c>
      <c r="E73" s="810"/>
      <c r="F73" s="803"/>
      <c r="G73" s="810"/>
      <c r="H73" s="803"/>
      <c r="I73" s="803"/>
      <c r="J73" s="803"/>
      <c r="K73" s="803"/>
      <c r="L73" s="803"/>
    </row>
    <row r="74" spans="1:12" ht="29" x14ac:dyDescent="0.3">
      <c r="A74" s="605"/>
      <c r="B74" s="606" t="s">
        <v>340</v>
      </c>
      <c r="C74" s="802"/>
      <c r="D74" s="818"/>
      <c r="E74" s="811"/>
      <c r="F74" s="804"/>
      <c r="G74" s="811"/>
      <c r="H74" s="804"/>
      <c r="I74" s="804"/>
      <c r="J74" s="804"/>
      <c r="K74" s="804"/>
      <c r="L74" s="804"/>
    </row>
    <row r="75" spans="1:12" x14ac:dyDescent="0.3">
      <c r="A75" s="605"/>
      <c r="B75" s="606" t="s">
        <v>341</v>
      </c>
      <c r="C75" s="802"/>
      <c r="D75" s="818"/>
      <c r="E75" s="811"/>
      <c r="F75" s="804"/>
      <c r="G75" s="811"/>
      <c r="H75" s="804"/>
      <c r="I75" s="804"/>
      <c r="J75" s="804"/>
      <c r="K75" s="804"/>
      <c r="L75" s="804"/>
    </row>
    <row r="76" spans="1:12" ht="29" x14ac:dyDescent="0.3">
      <c r="A76" s="605"/>
      <c r="B76" s="606" t="s">
        <v>342</v>
      </c>
      <c r="C76" s="802"/>
      <c r="D76" s="818"/>
      <c r="E76" s="811"/>
      <c r="F76" s="804"/>
      <c r="G76" s="811"/>
      <c r="H76" s="804"/>
      <c r="I76" s="804"/>
      <c r="J76" s="804"/>
      <c r="K76" s="804"/>
      <c r="L76" s="804"/>
    </row>
    <row r="77" spans="1:12" x14ac:dyDescent="0.3">
      <c r="A77" s="605"/>
      <c r="B77" s="606" t="s">
        <v>343</v>
      </c>
      <c r="C77" s="802"/>
      <c r="D77" s="818"/>
      <c r="E77" s="811"/>
      <c r="F77" s="804"/>
      <c r="G77" s="811"/>
      <c r="H77" s="804"/>
      <c r="I77" s="804"/>
      <c r="J77" s="804"/>
      <c r="K77" s="804"/>
      <c r="L77" s="804"/>
    </row>
    <row r="78" spans="1:12" ht="29" x14ac:dyDescent="0.3">
      <c r="A78" s="605"/>
      <c r="B78" s="607" t="s">
        <v>322</v>
      </c>
      <c r="C78" s="802"/>
      <c r="D78" s="818"/>
      <c r="E78" s="811"/>
      <c r="F78" s="804"/>
      <c r="G78" s="811"/>
      <c r="H78" s="804"/>
      <c r="I78" s="804"/>
      <c r="J78" s="804"/>
      <c r="K78" s="804"/>
      <c r="L78" s="804"/>
    </row>
    <row r="79" spans="1:12" x14ac:dyDescent="0.3">
      <c r="A79" s="608"/>
      <c r="B79" s="609" t="s">
        <v>361</v>
      </c>
      <c r="C79" s="816"/>
      <c r="D79" s="819"/>
      <c r="E79" s="812"/>
      <c r="F79" s="805"/>
      <c r="G79" s="812"/>
      <c r="H79" s="805"/>
      <c r="I79" s="805"/>
      <c r="J79" s="805"/>
      <c r="K79" s="805"/>
      <c r="L79" s="805"/>
    </row>
    <row r="80" spans="1:12" x14ac:dyDescent="0.3">
      <c r="A80" s="592">
        <v>10</v>
      </c>
      <c r="B80" s="602" t="s">
        <v>362</v>
      </c>
      <c r="C80" s="598"/>
      <c r="D80" s="599"/>
      <c r="E80" s="600"/>
      <c r="F80" s="601"/>
      <c r="G80" s="600"/>
      <c r="H80" s="601"/>
      <c r="I80" s="601"/>
      <c r="J80" s="601"/>
      <c r="K80" s="601"/>
      <c r="L80" s="601"/>
    </row>
    <row r="81" spans="1:12" ht="29" x14ac:dyDescent="0.3">
      <c r="A81" s="603"/>
      <c r="B81" s="604" t="s">
        <v>339</v>
      </c>
      <c r="C81" s="801">
        <v>3</v>
      </c>
      <c r="D81" s="817" t="s">
        <v>5</v>
      </c>
      <c r="E81" s="810"/>
      <c r="F81" s="803"/>
      <c r="G81" s="810"/>
      <c r="H81" s="803"/>
      <c r="I81" s="803"/>
      <c r="J81" s="803"/>
      <c r="K81" s="803"/>
      <c r="L81" s="803"/>
    </row>
    <row r="82" spans="1:12" ht="29" x14ac:dyDescent="0.3">
      <c r="A82" s="605"/>
      <c r="B82" s="606" t="s">
        <v>340</v>
      </c>
      <c r="C82" s="802"/>
      <c r="D82" s="818"/>
      <c r="E82" s="811"/>
      <c r="F82" s="804"/>
      <c r="G82" s="811"/>
      <c r="H82" s="804"/>
      <c r="I82" s="804"/>
      <c r="J82" s="804"/>
      <c r="K82" s="804"/>
      <c r="L82" s="804"/>
    </row>
    <row r="83" spans="1:12" x14ac:dyDescent="0.3">
      <c r="A83" s="605"/>
      <c r="B83" s="606" t="s">
        <v>341</v>
      </c>
      <c r="C83" s="802"/>
      <c r="D83" s="818"/>
      <c r="E83" s="811"/>
      <c r="F83" s="804"/>
      <c r="G83" s="811"/>
      <c r="H83" s="804"/>
      <c r="I83" s="804"/>
      <c r="J83" s="804"/>
      <c r="K83" s="804"/>
      <c r="L83" s="804"/>
    </row>
    <row r="84" spans="1:12" ht="29" x14ac:dyDescent="0.3">
      <c r="A84" s="605"/>
      <c r="B84" s="606" t="s">
        <v>342</v>
      </c>
      <c r="C84" s="802"/>
      <c r="D84" s="818"/>
      <c r="E84" s="811"/>
      <c r="F84" s="804"/>
      <c r="G84" s="811"/>
      <c r="H84" s="804"/>
      <c r="I84" s="804"/>
      <c r="J84" s="804"/>
      <c r="K84" s="804"/>
      <c r="L84" s="804"/>
    </row>
    <row r="85" spans="1:12" x14ac:dyDescent="0.3">
      <c r="A85" s="605"/>
      <c r="B85" s="606" t="s">
        <v>343</v>
      </c>
      <c r="C85" s="802"/>
      <c r="D85" s="818"/>
      <c r="E85" s="811"/>
      <c r="F85" s="804"/>
      <c r="G85" s="811"/>
      <c r="H85" s="804"/>
      <c r="I85" s="804"/>
      <c r="J85" s="804"/>
      <c r="K85" s="804"/>
      <c r="L85" s="804"/>
    </row>
    <row r="86" spans="1:12" ht="29" x14ac:dyDescent="0.3">
      <c r="A86" s="605"/>
      <c r="B86" s="607" t="s">
        <v>322</v>
      </c>
      <c r="C86" s="802"/>
      <c r="D86" s="818"/>
      <c r="E86" s="811"/>
      <c r="F86" s="804"/>
      <c r="G86" s="811"/>
      <c r="H86" s="804"/>
      <c r="I86" s="804"/>
      <c r="J86" s="804"/>
      <c r="K86" s="804"/>
      <c r="L86" s="804"/>
    </row>
    <row r="87" spans="1:12" x14ac:dyDescent="0.3">
      <c r="A87" s="608"/>
      <c r="B87" s="609" t="s">
        <v>363</v>
      </c>
      <c r="C87" s="816"/>
      <c r="D87" s="819"/>
      <c r="E87" s="812"/>
      <c r="F87" s="805"/>
      <c r="G87" s="812"/>
      <c r="H87" s="805"/>
      <c r="I87" s="805"/>
      <c r="J87" s="805"/>
      <c r="K87" s="805"/>
      <c r="L87" s="805"/>
    </row>
    <row r="88" spans="1:12" x14ac:dyDescent="0.3">
      <c r="A88" s="592">
        <v>11</v>
      </c>
      <c r="B88" s="602" t="s">
        <v>364</v>
      </c>
      <c r="C88" s="598"/>
      <c r="D88" s="599"/>
      <c r="E88" s="600"/>
      <c r="F88" s="601"/>
      <c r="G88" s="600"/>
      <c r="H88" s="601"/>
      <c r="I88" s="601"/>
      <c r="J88" s="601"/>
      <c r="K88" s="601"/>
      <c r="L88" s="601"/>
    </row>
    <row r="89" spans="1:12" ht="29" x14ac:dyDescent="0.3">
      <c r="A89" s="603"/>
      <c r="B89" s="604" t="s">
        <v>339</v>
      </c>
      <c r="C89" s="801">
        <v>3</v>
      </c>
      <c r="D89" s="817" t="s">
        <v>5</v>
      </c>
      <c r="E89" s="810"/>
      <c r="F89" s="803"/>
      <c r="G89" s="810"/>
      <c r="H89" s="803"/>
      <c r="I89" s="803"/>
      <c r="J89" s="803"/>
      <c r="K89" s="803"/>
      <c r="L89" s="803"/>
    </row>
    <row r="90" spans="1:12" ht="29" x14ac:dyDescent="0.3">
      <c r="A90" s="605"/>
      <c r="B90" s="606" t="s">
        <v>340</v>
      </c>
      <c r="C90" s="802"/>
      <c r="D90" s="818"/>
      <c r="E90" s="811"/>
      <c r="F90" s="804"/>
      <c r="G90" s="811"/>
      <c r="H90" s="804"/>
      <c r="I90" s="804"/>
      <c r="J90" s="804"/>
      <c r="K90" s="804"/>
      <c r="L90" s="804"/>
    </row>
    <row r="91" spans="1:12" x14ac:dyDescent="0.3">
      <c r="A91" s="605"/>
      <c r="B91" s="606" t="s">
        <v>341</v>
      </c>
      <c r="C91" s="802"/>
      <c r="D91" s="818"/>
      <c r="E91" s="811"/>
      <c r="F91" s="804"/>
      <c r="G91" s="811"/>
      <c r="H91" s="804"/>
      <c r="I91" s="804"/>
      <c r="J91" s="804"/>
      <c r="K91" s="804"/>
      <c r="L91" s="804"/>
    </row>
    <row r="92" spans="1:12" ht="29" x14ac:dyDescent="0.3">
      <c r="A92" s="605"/>
      <c r="B92" s="606" t="s">
        <v>342</v>
      </c>
      <c r="C92" s="802"/>
      <c r="D92" s="818"/>
      <c r="E92" s="811"/>
      <c r="F92" s="804"/>
      <c r="G92" s="811"/>
      <c r="H92" s="804"/>
      <c r="I92" s="804"/>
      <c r="J92" s="804"/>
      <c r="K92" s="804"/>
      <c r="L92" s="804"/>
    </row>
    <row r="93" spans="1:12" x14ac:dyDescent="0.3">
      <c r="A93" s="605"/>
      <c r="B93" s="606" t="s">
        <v>343</v>
      </c>
      <c r="C93" s="802"/>
      <c r="D93" s="818"/>
      <c r="E93" s="811"/>
      <c r="F93" s="804"/>
      <c r="G93" s="811"/>
      <c r="H93" s="804"/>
      <c r="I93" s="804"/>
      <c r="J93" s="804"/>
      <c r="K93" s="804"/>
      <c r="L93" s="804"/>
    </row>
    <row r="94" spans="1:12" ht="29" x14ac:dyDescent="0.3">
      <c r="A94" s="605"/>
      <c r="B94" s="607" t="s">
        <v>322</v>
      </c>
      <c r="C94" s="802"/>
      <c r="D94" s="818"/>
      <c r="E94" s="811"/>
      <c r="F94" s="804"/>
      <c r="G94" s="811"/>
      <c r="H94" s="804"/>
      <c r="I94" s="804"/>
      <c r="J94" s="804"/>
      <c r="K94" s="804"/>
      <c r="L94" s="804"/>
    </row>
    <row r="95" spans="1:12" x14ac:dyDescent="0.3">
      <c r="A95" s="608"/>
      <c r="B95" s="609" t="s">
        <v>365</v>
      </c>
      <c r="C95" s="816"/>
      <c r="D95" s="819"/>
      <c r="E95" s="812"/>
      <c r="F95" s="805"/>
      <c r="G95" s="812"/>
      <c r="H95" s="805"/>
      <c r="I95" s="805"/>
      <c r="J95" s="805"/>
      <c r="K95" s="805"/>
      <c r="L95" s="805"/>
    </row>
    <row r="96" spans="1:12" x14ac:dyDescent="0.3">
      <c r="A96" s="592">
        <v>12</v>
      </c>
      <c r="B96" s="602" t="s">
        <v>366</v>
      </c>
      <c r="C96" s="598"/>
      <c r="D96" s="599"/>
      <c r="E96" s="600"/>
      <c r="F96" s="601"/>
      <c r="G96" s="600"/>
      <c r="H96" s="601"/>
      <c r="I96" s="601"/>
      <c r="J96" s="601"/>
      <c r="K96" s="601"/>
      <c r="L96" s="601"/>
    </row>
    <row r="97" spans="1:12" ht="29" x14ac:dyDescent="0.3">
      <c r="A97" s="603"/>
      <c r="B97" s="604" t="s">
        <v>367</v>
      </c>
      <c r="C97" s="801">
        <v>0</v>
      </c>
      <c r="D97" s="817" t="s">
        <v>60</v>
      </c>
      <c r="E97" s="810"/>
      <c r="F97" s="803"/>
      <c r="G97" s="810"/>
      <c r="H97" s="803"/>
      <c r="I97" s="803"/>
      <c r="J97" s="803"/>
      <c r="K97" s="803"/>
      <c r="L97" s="803"/>
    </row>
    <row r="98" spans="1:12" ht="29" x14ac:dyDescent="0.3">
      <c r="A98" s="605"/>
      <c r="B98" s="606" t="s">
        <v>368</v>
      </c>
      <c r="C98" s="802"/>
      <c r="D98" s="818"/>
      <c r="E98" s="811"/>
      <c r="F98" s="804"/>
      <c r="G98" s="811"/>
      <c r="H98" s="804"/>
      <c r="I98" s="804"/>
      <c r="J98" s="804"/>
      <c r="K98" s="804"/>
      <c r="L98" s="804"/>
    </row>
    <row r="99" spans="1:12" ht="29" x14ac:dyDescent="0.3">
      <c r="A99" s="605"/>
      <c r="B99" s="606" t="s">
        <v>369</v>
      </c>
      <c r="C99" s="802"/>
      <c r="D99" s="818"/>
      <c r="E99" s="811"/>
      <c r="F99" s="804"/>
      <c r="G99" s="811"/>
      <c r="H99" s="804"/>
      <c r="I99" s="804"/>
      <c r="J99" s="804"/>
      <c r="K99" s="804"/>
      <c r="L99" s="804"/>
    </row>
    <row r="100" spans="1:12" ht="29" x14ac:dyDescent="0.3">
      <c r="A100" s="605"/>
      <c r="B100" s="606" t="s">
        <v>370</v>
      </c>
      <c r="C100" s="802"/>
      <c r="D100" s="818"/>
      <c r="E100" s="811"/>
      <c r="F100" s="804"/>
      <c r="G100" s="811"/>
      <c r="H100" s="804"/>
      <c r="I100" s="804"/>
      <c r="J100" s="804"/>
      <c r="K100" s="804"/>
      <c r="L100" s="804"/>
    </row>
    <row r="101" spans="1:12" ht="29" x14ac:dyDescent="0.3">
      <c r="A101" s="605"/>
      <c r="B101" s="606" t="s">
        <v>371</v>
      </c>
      <c r="C101" s="802"/>
      <c r="D101" s="818"/>
      <c r="E101" s="811"/>
      <c r="F101" s="804"/>
      <c r="G101" s="811"/>
      <c r="H101" s="804"/>
      <c r="I101" s="804"/>
      <c r="J101" s="804"/>
      <c r="K101" s="804"/>
      <c r="L101" s="804"/>
    </row>
    <row r="102" spans="1:12" ht="29" x14ac:dyDescent="0.3">
      <c r="A102" s="605"/>
      <c r="B102" s="607" t="s">
        <v>322</v>
      </c>
      <c r="C102" s="802"/>
      <c r="D102" s="818"/>
      <c r="E102" s="811"/>
      <c r="F102" s="804"/>
      <c r="G102" s="811"/>
      <c r="H102" s="804"/>
      <c r="I102" s="804"/>
      <c r="J102" s="804"/>
      <c r="K102" s="804"/>
      <c r="L102" s="804"/>
    </row>
    <row r="103" spans="1:12" x14ac:dyDescent="0.3">
      <c r="A103" s="605"/>
      <c r="B103" s="607" t="s">
        <v>372</v>
      </c>
      <c r="C103" s="802"/>
      <c r="D103" s="818"/>
      <c r="E103" s="811"/>
      <c r="F103" s="804"/>
      <c r="G103" s="811"/>
      <c r="H103" s="804"/>
      <c r="I103" s="804"/>
      <c r="J103" s="804"/>
      <c r="K103" s="804"/>
      <c r="L103" s="804"/>
    </row>
    <row r="104" spans="1:12" x14ac:dyDescent="0.3">
      <c r="A104" s="608"/>
      <c r="B104" s="609" t="s">
        <v>373</v>
      </c>
      <c r="C104" s="816"/>
      <c r="D104" s="819"/>
      <c r="E104" s="812"/>
      <c r="F104" s="805"/>
      <c r="G104" s="812"/>
      <c r="H104" s="805"/>
      <c r="I104" s="805"/>
      <c r="J104" s="805"/>
      <c r="K104" s="805"/>
      <c r="L104" s="805"/>
    </row>
    <row r="105" spans="1:12" x14ac:dyDescent="0.3">
      <c r="A105" s="592">
        <v>13</v>
      </c>
      <c r="B105" s="602" t="s">
        <v>374</v>
      </c>
      <c r="C105" s="598"/>
      <c r="D105" s="599"/>
      <c r="E105" s="600"/>
      <c r="F105" s="601"/>
      <c r="G105" s="600"/>
      <c r="H105" s="601"/>
      <c r="I105" s="601"/>
      <c r="J105" s="601"/>
      <c r="K105" s="601"/>
      <c r="L105" s="601"/>
    </row>
    <row r="106" spans="1:12" ht="29" x14ac:dyDescent="0.3">
      <c r="A106" s="603"/>
      <c r="B106" s="604" t="s">
        <v>367</v>
      </c>
      <c r="C106" s="801">
        <v>1</v>
      </c>
      <c r="D106" s="817" t="s">
        <v>60</v>
      </c>
      <c r="E106" s="810"/>
      <c r="F106" s="803"/>
      <c r="G106" s="810"/>
      <c r="H106" s="803"/>
      <c r="I106" s="803"/>
      <c r="J106" s="803"/>
      <c r="K106" s="803"/>
      <c r="L106" s="803"/>
    </row>
    <row r="107" spans="1:12" ht="29" x14ac:dyDescent="0.3">
      <c r="A107" s="605"/>
      <c r="B107" s="606" t="s">
        <v>368</v>
      </c>
      <c r="C107" s="802"/>
      <c r="D107" s="818"/>
      <c r="E107" s="811"/>
      <c r="F107" s="804"/>
      <c r="G107" s="811"/>
      <c r="H107" s="804"/>
      <c r="I107" s="804"/>
      <c r="J107" s="804"/>
      <c r="K107" s="804"/>
      <c r="L107" s="804"/>
    </row>
    <row r="108" spans="1:12" ht="29" x14ac:dyDescent="0.3">
      <c r="A108" s="605"/>
      <c r="B108" s="606" t="s">
        <v>369</v>
      </c>
      <c r="C108" s="802"/>
      <c r="D108" s="818"/>
      <c r="E108" s="811"/>
      <c r="F108" s="804"/>
      <c r="G108" s="811"/>
      <c r="H108" s="804"/>
      <c r="I108" s="804"/>
      <c r="J108" s="804"/>
      <c r="K108" s="804"/>
      <c r="L108" s="804"/>
    </row>
    <row r="109" spans="1:12" ht="29" x14ac:dyDescent="0.3">
      <c r="A109" s="605"/>
      <c r="B109" s="606" t="s">
        <v>370</v>
      </c>
      <c r="C109" s="802"/>
      <c r="D109" s="818"/>
      <c r="E109" s="811"/>
      <c r="F109" s="804"/>
      <c r="G109" s="811"/>
      <c r="H109" s="804"/>
      <c r="I109" s="804"/>
      <c r="J109" s="804"/>
      <c r="K109" s="804"/>
      <c r="L109" s="804"/>
    </row>
    <row r="110" spans="1:12" ht="29" x14ac:dyDescent="0.3">
      <c r="A110" s="605"/>
      <c r="B110" s="606" t="s">
        <v>371</v>
      </c>
      <c r="C110" s="802"/>
      <c r="D110" s="818"/>
      <c r="E110" s="811"/>
      <c r="F110" s="804"/>
      <c r="G110" s="811"/>
      <c r="H110" s="804"/>
      <c r="I110" s="804"/>
      <c r="J110" s="804"/>
      <c r="K110" s="804"/>
      <c r="L110" s="804"/>
    </row>
    <row r="111" spans="1:12" ht="29" x14ac:dyDescent="0.3">
      <c r="A111" s="605"/>
      <c r="B111" s="607" t="s">
        <v>322</v>
      </c>
      <c r="C111" s="802"/>
      <c r="D111" s="818"/>
      <c r="E111" s="811"/>
      <c r="F111" s="804"/>
      <c r="G111" s="811"/>
      <c r="H111" s="804"/>
      <c r="I111" s="804"/>
      <c r="J111" s="804"/>
      <c r="K111" s="804"/>
      <c r="L111" s="804"/>
    </row>
    <row r="112" spans="1:12" x14ac:dyDescent="0.3">
      <c r="A112" s="605"/>
      <c r="B112" s="607" t="s">
        <v>375</v>
      </c>
      <c r="C112" s="802"/>
      <c r="D112" s="818"/>
      <c r="E112" s="811"/>
      <c r="F112" s="804"/>
      <c r="G112" s="811"/>
      <c r="H112" s="804"/>
      <c r="I112" s="804"/>
      <c r="J112" s="804"/>
      <c r="K112" s="804"/>
      <c r="L112" s="804"/>
    </row>
    <row r="113" spans="1:12" x14ac:dyDescent="0.3">
      <c r="A113" s="608"/>
      <c r="B113" s="609" t="s">
        <v>376</v>
      </c>
      <c r="C113" s="816"/>
      <c r="D113" s="819"/>
      <c r="E113" s="812"/>
      <c r="F113" s="805"/>
      <c r="G113" s="812"/>
      <c r="H113" s="805"/>
      <c r="I113" s="805"/>
      <c r="J113" s="805"/>
      <c r="K113" s="805"/>
      <c r="L113" s="805"/>
    </row>
    <row r="114" spans="1:12" x14ac:dyDescent="0.3">
      <c r="A114" s="592">
        <v>14</v>
      </c>
      <c r="B114" s="602" t="s">
        <v>377</v>
      </c>
      <c r="C114" s="598"/>
      <c r="D114" s="599"/>
      <c r="E114" s="600"/>
      <c r="F114" s="601"/>
      <c r="G114" s="600"/>
      <c r="H114" s="601"/>
      <c r="I114" s="601"/>
      <c r="J114" s="601"/>
      <c r="K114" s="601"/>
      <c r="L114" s="601"/>
    </row>
    <row r="115" spans="1:12" ht="29" x14ac:dyDescent="0.3">
      <c r="A115" s="603"/>
      <c r="B115" s="604" t="s">
        <v>378</v>
      </c>
      <c r="C115" s="801">
        <v>1</v>
      </c>
      <c r="D115" s="817" t="s">
        <v>60</v>
      </c>
      <c r="E115" s="810"/>
      <c r="F115" s="803"/>
      <c r="G115" s="810"/>
      <c r="H115" s="803"/>
      <c r="I115" s="803"/>
      <c r="J115" s="803"/>
      <c r="K115" s="803"/>
      <c r="L115" s="803"/>
    </row>
    <row r="116" spans="1:12" ht="29" x14ac:dyDescent="0.3">
      <c r="A116" s="605"/>
      <c r="B116" s="606" t="s">
        <v>368</v>
      </c>
      <c r="C116" s="802"/>
      <c r="D116" s="818"/>
      <c r="E116" s="811"/>
      <c r="F116" s="804"/>
      <c r="G116" s="811"/>
      <c r="H116" s="804"/>
      <c r="I116" s="804"/>
      <c r="J116" s="804"/>
      <c r="K116" s="804"/>
      <c r="L116" s="804"/>
    </row>
    <row r="117" spans="1:12" ht="29" x14ac:dyDescent="0.3">
      <c r="A117" s="605"/>
      <c r="B117" s="606" t="s">
        <v>369</v>
      </c>
      <c r="C117" s="802"/>
      <c r="D117" s="818"/>
      <c r="E117" s="811"/>
      <c r="F117" s="804"/>
      <c r="G117" s="811"/>
      <c r="H117" s="804"/>
      <c r="I117" s="804"/>
      <c r="J117" s="804"/>
      <c r="K117" s="804"/>
      <c r="L117" s="804"/>
    </row>
    <row r="118" spans="1:12" ht="29" x14ac:dyDescent="0.3">
      <c r="A118" s="605"/>
      <c r="B118" s="606" t="s">
        <v>370</v>
      </c>
      <c r="C118" s="802"/>
      <c r="D118" s="818"/>
      <c r="E118" s="811"/>
      <c r="F118" s="804"/>
      <c r="G118" s="811"/>
      <c r="H118" s="804"/>
      <c r="I118" s="804"/>
      <c r="J118" s="804"/>
      <c r="K118" s="804"/>
      <c r="L118" s="804"/>
    </row>
    <row r="119" spans="1:12" ht="29" x14ac:dyDescent="0.3">
      <c r="A119" s="605"/>
      <c r="B119" s="606" t="s">
        <v>371</v>
      </c>
      <c r="C119" s="802"/>
      <c r="D119" s="818"/>
      <c r="E119" s="811"/>
      <c r="F119" s="804"/>
      <c r="G119" s="811"/>
      <c r="H119" s="804"/>
      <c r="I119" s="804"/>
      <c r="J119" s="804"/>
      <c r="K119" s="804"/>
      <c r="L119" s="804"/>
    </row>
    <row r="120" spans="1:12" ht="29" x14ac:dyDescent="0.3">
      <c r="A120" s="605"/>
      <c r="B120" s="607" t="s">
        <v>322</v>
      </c>
      <c r="C120" s="802"/>
      <c r="D120" s="818"/>
      <c r="E120" s="811"/>
      <c r="F120" s="804"/>
      <c r="G120" s="811"/>
      <c r="H120" s="804"/>
      <c r="I120" s="804"/>
      <c r="J120" s="804"/>
      <c r="K120" s="804"/>
      <c r="L120" s="804"/>
    </row>
    <row r="121" spans="1:12" x14ac:dyDescent="0.3">
      <c r="A121" s="608"/>
      <c r="B121" s="609" t="s">
        <v>379</v>
      </c>
      <c r="C121" s="816"/>
      <c r="D121" s="819"/>
      <c r="E121" s="812"/>
      <c r="F121" s="805"/>
      <c r="G121" s="812"/>
      <c r="H121" s="805"/>
      <c r="I121" s="805"/>
      <c r="J121" s="805"/>
      <c r="K121" s="805"/>
      <c r="L121" s="805"/>
    </row>
    <row r="122" spans="1:12" x14ac:dyDescent="0.3">
      <c r="A122" s="592">
        <v>15</v>
      </c>
      <c r="B122" s="602" t="s">
        <v>380</v>
      </c>
      <c r="C122" s="598"/>
      <c r="D122" s="599"/>
      <c r="E122" s="600"/>
      <c r="F122" s="601"/>
      <c r="G122" s="600"/>
      <c r="H122" s="601"/>
      <c r="I122" s="601"/>
      <c r="J122" s="601"/>
      <c r="K122" s="601"/>
      <c r="L122" s="601"/>
    </row>
    <row r="123" spans="1:12" ht="29" x14ac:dyDescent="0.3">
      <c r="A123" s="603"/>
      <c r="B123" s="604" t="s">
        <v>381</v>
      </c>
      <c r="C123" s="801">
        <v>0</v>
      </c>
      <c r="D123" s="817" t="s">
        <v>60</v>
      </c>
      <c r="E123" s="810"/>
      <c r="F123" s="803"/>
      <c r="G123" s="810"/>
      <c r="H123" s="803"/>
      <c r="I123" s="803"/>
      <c r="J123" s="803"/>
      <c r="K123" s="803"/>
      <c r="L123" s="803"/>
    </row>
    <row r="124" spans="1:12" ht="29" x14ac:dyDescent="0.3">
      <c r="A124" s="605"/>
      <c r="B124" s="606" t="s">
        <v>368</v>
      </c>
      <c r="C124" s="802"/>
      <c r="D124" s="818"/>
      <c r="E124" s="811"/>
      <c r="F124" s="804"/>
      <c r="G124" s="811"/>
      <c r="H124" s="804"/>
      <c r="I124" s="804"/>
      <c r="J124" s="804"/>
      <c r="K124" s="804"/>
      <c r="L124" s="804"/>
    </row>
    <row r="125" spans="1:12" ht="29" x14ac:dyDescent="0.3">
      <c r="A125" s="605"/>
      <c r="B125" s="606" t="s">
        <v>369</v>
      </c>
      <c r="C125" s="802"/>
      <c r="D125" s="818"/>
      <c r="E125" s="811"/>
      <c r="F125" s="804"/>
      <c r="G125" s="811"/>
      <c r="H125" s="804"/>
      <c r="I125" s="804"/>
      <c r="J125" s="804"/>
      <c r="K125" s="804"/>
      <c r="L125" s="804"/>
    </row>
    <row r="126" spans="1:12" ht="29" x14ac:dyDescent="0.3">
      <c r="A126" s="605"/>
      <c r="B126" s="606" t="s">
        <v>370</v>
      </c>
      <c r="C126" s="802"/>
      <c r="D126" s="818"/>
      <c r="E126" s="811"/>
      <c r="F126" s="804"/>
      <c r="G126" s="811"/>
      <c r="H126" s="804"/>
      <c r="I126" s="804"/>
      <c r="J126" s="804"/>
      <c r="K126" s="804"/>
      <c r="L126" s="804"/>
    </row>
    <row r="127" spans="1:12" ht="29" x14ac:dyDescent="0.3">
      <c r="A127" s="605"/>
      <c r="B127" s="606" t="s">
        <v>371</v>
      </c>
      <c r="C127" s="802"/>
      <c r="D127" s="818"/>
      <c r="E127" s="811"/>
      <c r="F127" s="804"/>
      <c r="G127" s="811"/>
      <c r="H127" s="804"/>
      <c r="I127" s="804"/>
      <c r="J127" s="804"/>
      <c r="K127" s="804"/>
      <c r="L127" s="804"/>
    </row>
    <row r="128" spans="1:12" ht="43.5" x14ac:dyDescent="0.3">
      <c r="A128" s="605"/>
      <c r="B128" s="610" t="s">
        <v>382</v>
      </c>
      <c r="C128" s="802"/>
      <c r="D128" s="818"/>
      <c r="E128" s="811"/>
      <c r="F128" s="804"/>
      <c r="G128" s="811"/>
      <c r="H128" s="804"/>
      <c r="I128" s="804"/>
      <c r="J128" s="804"/>
      <c r="K128" s="804"/>
      <c r="L128" s="804"/>
    </row>
    <row r="129" spans="1:12" ht="29" x14ac:dyDescent="0.3">
      <c r="A129" s="605"/>
      <c r="B129" s="607" t="s">
        <v>322</v>
      </c>
      <c r="C129" s="802"/>
      <c r="D129" s="818"/>
      <c r="E129" s="811"/>
      <c r="F129" s="804"/>
      <c r="G129" s="811"/>
      <c r="H129" s="804"/>
      <c r="I129" s="804"/>
      <c r="J129" s="804"/>
      <c r="K129" s="804"/>
      <c r="L129" s="804"/>
    </row>
    <row r="130" spans="1:12" x14ac:dyDescent="0.3">
      <c r="A130" s="608"/>
      <c r="B130" s="609" t="s">
        <v>383</v>
      </c>
      <c r="C130" s="816"/>
      <c r="D130" s="819"/>
      <c r="E130" s="812"/>
      <c r="F130" s="805"/>
      <c r="G130" s="812"/>
      <c r="H130" s="805"/>
      <c r="I130" s="805"/>
      <c r="J130" s="805"/>
      <c r="K130" s="805"/>
      <c r="L130" s="805"/>
    </row>
    <row r="131" spans="1:12" x14ac:dyDescent="0.3">
      <c r="A131" s="592">
        <v>16</v>
      </c>
      <c r="B131" s="602" t="s">
        <v>384</v>
      </c>
      <c r="C131" s="598"/>
      <c r="D131" s="599"/>
      <c r="E131" s="600"/>
      <c r="F131" s="601"/>
      <c r="G131" s="600"/>
      <c r="H131" s="601"/>
      <c r="I131" s="601"/>
      <c r="J131" s="601"/>
      <c r="K131" s="601"/>
      <c r="L131" s="601"/>
    </row>
    <row r="132" spans="1:12" ht="29" x14ac:dyDescent="0.3">
      <c r="A132" s="603"/>
      <c r="B132" s="604" t="s">
        <v>381</v>
      </c>
      <c r="C132" s="801">
        <v>1</v>
      </c>
      <c r="D132" s="817" t="s">
        <v>60</v>
      </c>
      <c r="E132" s="810"/>
      <c r="F132" s="803"/>
      <c r="G132" s="810"/>
      <c r="H132" s="803"/>
      <c r="I132" s="803"/>
      <c r="J132" s="803"/>
      <c r="K132" s="803"/>
      <c r="L132" s="803"/>
    </row>
    <row r="133" spans="1:12" ht="29" x14ac:dyDescent="0.3">
      <c r="A133" s="605"/>
      <c r="B133" s="606" t="s">
        <v>368</v>
      </c>
      <c r="C133" s="802"/>
      <c r="D133" s="818"/>
      <c r="E133" s="811"/>
      <c r="F133" s="804"/>
      <c r="G133" s="811"/>
      <c r="H133" s="804"/>
      <c r="I133" s="804"/>
      <c r="J133" s="804"/>
      <c r="K133" s="804"/>
      <c r="L133" s="804"/>
    </row>
    <row r="134" spans="1:12" ht="29" x14ac:dyDescent="0.3">
      <c r="A134" s="605"/>
      <c r="B134" s="606" t="s">
        <v>369</v>
      </c>
      <c r="C134" s="802"/>
      <c r="D134" s="818"/>
      <c r="E134" s="811"/>
      <c r="F134" s="804"/>
      <c r="G134" s="811"/>
      <c r="H134" s="804"/>
      <c r="I134" s="804"/>
      <c r="J134" s="804"/>
      <c r="K134" s="804"/>
      <c r="L134" s="804"/>
    </row>
    <row r="135" spans="1:12" ht="43.5" x14ac:dyDescent="0.3">
      <c r="A135" s="605"/>
      <c r="B135" s="610" t="s">
        <v>382</v>
      </c>
      <c r="C135" s="802"/>
      <c r="D135" s="818"/>
      <c r="E135" s="811"/>
      <c r="F135" s="804"/>
      <c r="G135" s="811"/>
      <c r="H135" s="804"/>
      <c r="I135" s="804"/>
      <c r="J135" s="804"/>
      <c r="K135" s="804"/>
      <c r="L135" s="804"/>
    </row>
    <row r="136" spans="1:12" ht="29" x14ac:dyDescent="0.3">
      <c r="A136" s="605"/>
      <c r="B136" s="606" t="s">
        <v>370</v>
      </c>
      <c r="C136" s="802"/>
      <c r="D136" s="818"/>
      <c r="E136" s="811"/>
      <c r="F136" s="804"/>
      <c r="G136" s="811"/>
      <c r="H136" s="804"/>
      <c r="I136" s="804"/>
      <c r="J136" s="804"/>
      <c r="K136" s="804"/>
      <c r="L136" s="804"/>
    </row>
    <row r="137" spans="1:12" ht="29" x14ac:dyDescent="0.3">
      <c r="A137" s="605"/>
      <c r="B137" s="606" t="s">
        <v>371</v>
      </c>
      <c r="C137" s="802"/>
      <c r="D137" s="818"/>
      <c r="E137" s="811"/>
      <c r="F137" s="804"/>
      <c r="G137" s="811"/>
      <c r="H137" s="804"/>
      <c r="I137" s="804"/>
      <c r="J137" s="804"/>
      <c r="K137" s="804"/>
      <c r="L137" s="804"/>
    </row>
    <row r="138" spans="1:12" ht="29" x14ac:dyDescent="0.3">
      <c r="A138" s="605"/>
      <c r="B138" s="607" t="s">
        <v>322</v>
      </c>
      <c r="C138" s="802"/>
      <c r="D138" s="818"/>
      <c r="E138" s="811"/>
      <c r="F138" s="804"/>
      <c r="G138" s="811"/>
      <c r="H138" s="804"/>
      <c r="I138" s="804"/>
      <c r="J138" s="804"/>
      <c r="K138" s="804"/>
      <c r="L138" s="804"/>
    </row>
    <row r="139" spans="1:12" x14ac:dyDescent="0.3">
      <c r="A139" s="608"/>
      <c r="B139" s="609" t="s">
        <v>385</v>
      </c>
      <c r="C139" s="816"/>
      <c r="D139" s="819"/>
      <c r="E139" s="812"/>
      <c r="F139" s="805"/>
      <c r="G139" s="812"/>
      <c r="H139" s="805"/>
      <c r="I139" s="805"/>
      <c r="J139" s="805"/>
      <c r="K139" s="805"/>
      <c r="L139" s="805"/>
    </row>
    <row r="140" spans="1:12" x14ac:dyDescent="0.3">
      <c r="A140" s="592">
        <v>17</v>
      </c>
      <c r="B140" s="602" t="s">
        <v>386</v>
      </c>
      <c r="C140" s="598"/>
      <c r="D140" s="599"/>
      <c r="E140" s="600"/>
      <c r="F140" s="601"/>
      <c r="G140" s="600"/>
      <c r="H140" s="601"/>
      <c r="I140" s="601"/>
      <c r="J140" s="601"/>
      <c r="K140" s="601"/>
      <c r="L140" s="601"/>
    </row>
    <row r="141" spans="1:12" ht="29" x14ac:dyDescent="0.3">
      <c r="A141" s="603"/>
      <c r="B141" s="604" t="s">
        <v>387</v>
      </c>
      <c r="C141" s="801">
        <v>1</v>
      </c>
      <c r="D141" s="817" t="s">
        <v>60</v>
      </c>
      <c r="E141" s="810"/>
      <c r="F141" s="803"/>
      <c r="G141" s="810"/>
      <c r="H141" s="803"/>
      <c r="I141" s="803"/>
      <c r="J141" s="803"/>
      <c r="K141" s="803"/>
      <c r="L141" s="803"/>
    </row>
    <row r="142" spans="1:12" x14ac:dyDescent="0.3">
      <c r="A142" s="605"/>
      <c r="B142" s="606" t="s">
        <v>388</v>
      </c>
      <c r="C142" s="802"/>
      <c r="D142" s="818"/>
      <c r="E142" s="811"/>
      <c r="F142" s="804"/>
      <c r="G142" s="811"/>
      <c r="H142" s="804"/>
      <c r="I142" s="804"/>
      <c r="J142" s="804"/>
      <c r="K142" s="804"/>
      <c r="L142" s="804"/>
    </row>
    <row r="143" spans="1:12" x14ac:dyDescent="0.3">
      <c r="A143" s="605"/>
      <c r="B143" s="606" t="s">
        <v>341</v>
      </c>
      <c r="C143" s="802"/>
      <c r="D143" s="818"/>
      <c r="E143" s="811"/>
      <c r="F143" s="804"/>
      <c r="G143" s="811"/>
      <c r="H143" s="804"/>
      <c r="I143" s="804"/>
      <c r="J143" s="804"/>
      <c r="K143" s="804"/>
      <c r="L143" s="804"/>
    </row>
    <row r="144" spans="1:12" ht="29" x14ac:dyDescent="0.3">
      <c r="A144" s="605"/>
      <c r="B144" s="606" t="s">
        <v>342</v>
      </c>
      <c r="C144" s="802"/>
      <c r="D144" s="818"/>
      <c r="E144" s="811"/>
      <c r="F144" s="804"/>
      <c r="G144" s="811"/>
      <c r="H144" s="804"/>
      <c r="I144" s="804"/>
      <c r="J144" s="804"/>
      <c r="K144" s="804"/>
      <c r="L144" s="804"/>
    </row>
    <row r="145" spans="1:12" x14ac:dyDescent="0.3">
      <c r="A145" s="605"/>
      <c r="B145" s="606" t="s">
        <v>343</v>
      </c>
      <c r="C145" s="802"/>
      <c r="D145" s="818"/>
      <c r="E145" s="811"/>
      <c r="F145" s="804"/>
      <c r="G145" s="811"/>
      <c r="H145" s="804"/>
      <c r="I145" s="804"/>
      <c r="J145" s="804"/>
      <c r="K145" s="804"/>
      <c r="L145" s="804"/>
    </row>
    <row r="146" spans="1:12" ht="29" x14ac:dyDescent="0.3">
      <c r="A146" s="605"/>
      <c r="B146" s="606" t="s">
        <v>389</v>
      </c>
      <c r="C146" s="802"/>
      <c r="D146" s="818"/>
      <c r="E146" s="811"/>
      <c r="F146" s="804"/>
      <c r="G146" s="811"/>
      <c r="H146" s="804"/>
      <c r="I146" s="804"/>
      <c r="J146" s="804"/>
      <c r="K146" s="804"/>
      <c r="L146" s="804"/>
    </row>
    <row r="147" spans="1:12" ht="29" x14ac:dyDescent="0.3">
      <c r="A147" s="605"/>
      <c r="B147" s="607" t="s">
        <v>322</v>
      </c>
      <c r="C147" s="802"/>
      <c r="D147" s="818"/>
      <c r="E147" s="811"/>
      <c r="F147" s="804"/>
      <c r="G147" s="811"/>
      <c r="H147" s="804"/>
      <c r="I147" s="804"/>
      <c r="J147" s="804"/>
      <c r="K147" s="804"/>
      <c r="L147" s="804"/>
    </row>
    <row r="148" spans="1:12" x14ac:dyDescent="0.3">
      <c r="A148" s="608"/>
      <c r="B148" s="609" t="s">
        <v>363</v>
      </c>
      <c r="C148" s="816"/>
      <c r="D148" s="819"/>
      <c r="E148" s="812"/>
      <c r="F148" s="805"/>
      <c r="G148" s="812"/>
      <c r="H148" s="805"/>
      <c r="I148" s="805"/>
      <c r="J148" s="805"/>
      <c r="K148" s="805"/>
      <c r="L148" s="805"/>
    </row>
    <row r="149" spans="1:12" x14ac:dyDescent="0.3">
      <c r="A149" s="592">
        <v>18</v>
      </c>
      <c r="B149" s="602" t="s">
        <v>390</v>
      </c>
      <c r="C149" s="598"/>
      <c r="D149" s="599"/>
      <c r="E149" s="600"/>
      <c r="F149" s="601"/>
      <c r="G149" s="600"/>
      <c r="H149" s="601"/>
      <c r="I149" s="601"/>
      <c r="J149" s="601"/>
      <c r="K149" s="601"/>
      <c r="L149" s="601"/>
    </row>
    <row r="150" spans="1:12" ht="29" x14ac:dyDescent="0.3">
      <c r="A150" s="603"/>
      <c r="B150" s="604" t="s">
        <v>378</v>
      </c>
      <c r="C150" s="801">
        <v>1</v>
      </c>
      <c r="D150" s="817" t="s">
        <v>60</v>
      </c>
      <c r="E150" s="810"/>
      <c r="F150" s="803"/>
      <c r="G150" s="810"/>
      <c r="H150" s="803"/>
      <c r="I150" s="803"/>
      <c r="J150" s="803"/>
      <c r="K150" s="803"/>
      <c r="L150" s="803"/>
    </row>
    <row r="151" spans="1:12" ht="29" x14ac:dyDescent="0.3">
      <c r="A151" s="605"/>
      <c r="B151" s="606" t="s">
        <v>368</v>
      </c>
      <c r="C151" s="802"/>
      <c r="D151" s="818"/>
      <c r="E151" s="811"/>
      <c r="F151" s="804"/>
      <c r="G151" s="811"/>
      <c r="H151" s="804"/>
      <c r="I151" s="804"/>
      <c r="J151" s="804"/>
      <c r="K151" s="804"/>
      <c r="L151" s="804"/>
    </row>
    <row r="152" spans="1:12" ht="29" x14ac:dyDescent="0.3">
      <c r="A152" s="605"/>
      <c r="B152" s="606" t="s">
        <v>369</v>
      </c>
      <c r="C152" s="802"/>
      <c r="D152" s="818"/>
      <c r="E152" s="811"/>
      <c r="F152" s="804"/>
      <c r="G152" s="811"/>
      <c r="H152" s="804"/>
      <c r="I152" s="804"/>
      <c r="J152" s="804"/>
      <c r="K152" s="804"/>
      <c r="L152" s="804"/>
    </row>
    <row r="153" spans="1:12" ht="29" x14ac:dyDescent="0.3">
      <c r="A153" s="605"/>
      <c r="B153" s="606" t="s">
        <v>370</v>
      </c>
      <c r="C153" s="802"/>
      <c r="D153" s="818"/>
      <c r="E153" s="811"/>
      <c r="F153" s="804"/>
      <c r="G153" s="811"/>
      <c r="H153" s="804"/>
      <c r="I153" s="804"/>
      <c r="J153" s="804"/>
      <c r="K153" s="804"/>
      <c r="L153" s="804"/>
    </row>
    <row r="154" spans="1:12" ht="29" x14ac:dyDescent="0.3">
      <c r="A154" s="605"/>
      <c r="B154" s="606" t="s">
        <v>371</v>
      </c>
      <c r="C154" s="802"/>
      <c r="D154" s="818"/>
      <c r="E154" s="811"/>
      <c r="F154" s="804"/>
      <c r="G154" s="811"/>
      <c r="H154" s="804"/>
      <c r="I154" s="804"/>
      <c r="J154" s="804"/>
      <c r="K154" s="804"/>
      <c r="L154" s="804"/>
    </row>
    <row r="155" spans="1:12" ht="29" x14ac:dyDescent="0.3">
      <c r="A155" s="605"/>
      <c r="B155" s="607" t="s">
        <v>322</v>
      </c>
      <c r="C155" s="802"/>
      <c r="D155" s="818"/>
      <c r="E155" s="811"/>
      <c r="F155" s="804"/>
      <c r="G155" s="811"/>
      <c r="H155" s="804"/>
      <c r="I155" s="804"/>
      <c r="J155" s="804"/>
      <c r="K155" s="804"/>
      <c r="L155" s="804"/>
    </row>
    <row r="156" spans="1:12" x14ac:dyDescent="0.3">
      <c r="A156" s="608"/>
      <c r="B156" s="609" t="s">
        <v>391</v>
      </c>
      <c r="C156" s="816"/>
      <c r="D156" s="819"/>
      <c r="E156" s="812"/>
      <c r="F156" s="805"/>
      <c r="G156" s="812"/>
      <c r="H156" s="805"/>
      <c r="I156" s="805"/>
      <c r="J156" s="805"/>
      <c r="K156" s="805"/>
      <c r="L156" s="805"/>
    </row>
    <row r="157" spans="1:12" x14ac:dyDescent="0.3">
      <c r="A157" s="592">
        <v>19</v>
      </c>
      <c r="B157" s="602" t="s">
        <v>392</v>
      </c>
      <c r="C157" s="598"/>
      <c r="D157" s="599"/>
      <c r="E157" s="600"/>
      <c r="F157" s="601"/>
      <c r="G157" s="600"/>
      <c r="H157" s="601"/>
      <c r="I157" s="601"/>
      <c r="J157" s="601"/>
      <c r="K157" s="601"/>
      <c r="L157" s="601"/>
    </row>
    <row r="158" spans="1:12" ht="29" x14ac:dyDescent="0.3">
      <c r="A158" s="603"/>
      <c r="B158" s="604" t="s">
        <v>367</v>
      </c>
      <c r="C158" s="801">
        <v>1</v>
      </c>
      <c r="D158" s="817" t="s">
        <v>60</v>
      </c>
      <c r="E158" s="810"/>
      <c r="F158" s="803"/>
      <c r="G158" s="810"/>
      <c r="H158" s="803"/>
      <c r="I158" s="803"/>
      <c r="J158" s="803"/>
      <c r="K158" s="803"/>
      <c r="L158" s="803"/>
    </row>
    <row r="159" spans="1:12" ht="29" x14ac:dyDescent="0.3">
      <c r="A159" s="605"/>
      <c r="B159" s="606" t="s">
        <v>368</v>
      </c>
      <c r="C159" s="802"/>
      <c r="D159" s="818"/>
      <c r="E159" s="811"/>
      <c r="F159" s="804"/>
      <c r="G159" s="811"/>
      <c r="H159" s="804"/>
      <c r="I159" s="804"/>
      <c r="J159" s="804"/>
      <c r="K159" s="804"/>
      <c r="L159" s="804"/>
    </row>
    <row r="160" spans="1:12" ht="29" x14ac:dyDescent="0.3">
      <c r="A160" s="605"/>
      <c r="B160" s="606" t="s">
        <v>369</v>
      </c>
      <c r="C160" s="802"/>
      <c r="D160" s="818"/>
      <c r="E160" s="811"/>
      <c r="F160" s="804"/>
      <c r="G160" s="811"/>
      <c r="H160" s="804"/>
      <c r="I160" s="804"/>
      <c r="J160" s="804"/>
      <c r="K160" s="804"/>
      <c r="L160" s="804"/>
    </row>
    <row r="161" spans="1:12" ht="29" x14ac:dyDescent="0.3">
      <c r="A161" s="605"/>
      <c r="B161" s="606" t="s">
        <v>370</v>
      </c>
      <c r="C161" s="802"/>
      <c r="D161" s="818"/>
      <c r="E161" s="811"/>
      <c r="F161" s="804"/>
      <c r="G161" s="811"/>
      <c r="H161" s="804"/>
      <c r="I161" s="804"/>
      <c r="J161" s="804"/>
      <c r="K161" s="804"/>
      <c r="L161" s="804"/>
    </row>
    <row r="162" spans="1:12" ht="29" x14ac:dyDescent="0.3">
      <c r="A162" s="605"/>
      <c r="B162" s="606" t="s">
        <v>371</v>
      </c>
      <c r="C162" s="802"/>
      <c r="D162" s="818"/>
      <c r="E162" s="811"/>
      <c r="F162" s="804"/>
      <c r="G162" s="811"/>
      <c r="H162" s="804"/>
      <c r="I162" s="804"/>
      <c r="J162" s="804"/>
      <c r="K162" s="804"/>
      <c r="L162" s="804"/>
    </row>
    <row r="163" spans="1:12" ht="29" x14ac:dyDescent="0.3">
      <c r="A163" s="605"/>
      <c r="B163" s="607" t="s">
        <v>322</v>
      </c>
      <c r="C163" s="802"/>
      <c r="D163" s="818"/>
      <c r="E163" s="811"/>
      <c r="F163" s="804"/>
      <c r="G163" s="811"/>
      <c r="H163" s="804"/>
      <c r="I163" s="804"/>
      <c r="J163" s="804"/>
      <c r="K163" s="804"/>
      <c r="L163" s="804"/>
    </row>
    <row r="164" spans="1:12" x14ac:dyDescent="0.3">
      <c r="A164" s="605"/>
      <c r="B164" s="607" t="s">
        <v>393</v>
      </c>
      <c r="C164" s="802"/>
      <c r="D164" s="818"/>
      <c r="E164" s="811"/>
      <c r="F164" s="804"/>
      <c r="G164" s="811"/>
      <c r="H164" s="804"/>
      <c r="I164" s="804"/>
      <c r="J164" s="804"/>
      <c r="K164" s="804"/>
      <c r="L164" s="804"/>
    </row>
    <row r="165" spans="1:12" x14ac:dyDescent="0.3">
      <c r="A165" s="608"/>
      <c r="B165" s="609" t="s">
        <v>394</v>
      </c>
      <c r="C165" s="816"/>
      <c r="D165" s="819"/>
      <c r="E165" s="812"/>
      <c r="F165" s="805"/>
      <c r="G165" s="812"/>
      <c r="H165" s="805"/>
      <c r="I165" s="805"/>
      <c r="J165" s="805"/>
      <c r="K165" s="805"/>
      <c r="L165" s="805"/>
    </row>
    <row r="166" spans="1:12" x14ac:dyDescent="0.3">
      <c r="A166" s="592">
        <v>20</v>
      </c>
      <c r="B166" s="602" t="s">
        <v>395</v>
      </c>
      <c r="C166" s="598"/>
      <c r="D166" s="599"/>
      <c r="E166" s="600"/>
      <c r="F166" s="601"/>
      <c r="G166" s="600"/>
      <c r="H166" s="601"/>
      <c r="I166" s="601"/>
      <c r="J166" s="601"/>
      <c r="K166" s="601"/>
      <c r="L166" s="601"/>
    </row>
    <row r="167" spans="1:12" ht="29" x14ac:dyDescent="0.3">
      <c r="A167" s="603"/>
      <c r="B167" s="604" t="s">
        <v>367</v>
      </c>
      <c r="C167" s="801">
        <v>1</v>
      </c>
      <c r="D167" s="801" t="s">
        <v>60</v>
      </c>
      <c r="E167" s="810"/>
      <c r="F167" s="803"/>
      <c r="G167" s="810"/>
      <c r="H167" s="803"/>
      <c r="I167" s="803"/>
      <c r="J167" s="803"/>
      <c r="K167" s="803"/>
      <c r="L167" s="803"/>
    </row>
    <row r="168" spans="1:12" ht="29" x14ac:dyDescent="0.3">
      <c r="A168" s="605"/>
      <c r="B168" s="606" t="s">
        <v>368</v>
      </c>
      <c r="C168" s="802"/>
      <c r="D168" s="802"/>
      <c r="E168" s="811"/>
      <c r="F168" s="804"/>
      <c r="G168" s="811"/>
      <c r="H168" s="804"/>
      <c r="I168" s="804"/>
      <c r="J168" s="804"/>
      <c r="K168" s="804"/>
      <c r="L168" s="804"/>
    </row>
    <row r="169" spans="1:12" ht="29" x14ac:dyDescent="0.3">
      <c r="A169" s="605"/>
      <c r="B169" s="606" t="s">
        <v>369</v>
      </c>
      <c r="C169" s="802"/>
      <c r="D169" s="802"/>
      <c r="E169" s="811"/>
      <c r="F169" s="804"/>
      <c r="G169" s="811"/>
      <c r="H169" s="804"/>
      <c r="I169" s="804"/>
      <c r="J169" s="804"/>
      <c r="K169" s="804"/>
      <c r="L169" s="804"/>
    </row>
    <row r="170" spans="1:12" ht="29" x14ac:dyDescent="0.3">
      <c r="A170" s="605"/>
      <c r="B170" s="606" t="s">
        <v>370</v>
      </c>
      <c r="C170" s="802"/>
      <c r="D170" s="802"/>
      <c r="E170" s="811"/>
      <c r="F170" s="804"/>
      <c r="G170" s="811"/>
      <c r="H170" s="804"/>
      <c r="I170" s="804"/>
      <c r="J170" s="804"/>
      <c r="K170" s="804"/>
      <c r="L170" s="804"/>
    </row>
    <row r="171" spans="1:12" ht="29" x14ac:dyDescent="0.3">
      <c r="A171" s="605"/>
      <c r="B171" s="606" t="s">
        <v>371</v>
      </c>
      <c r="C171" s="802"/>
      <c r="D171" s="802"/>
      <c r="E171" s="811"/>
      <c r="F171" s="804"/>
      <c r="G171" s="811"/>
      <c r="H171" s="804"/>
      <c r="I171" s="804"/>
      <c r="J171" s="804"/>
      <c r="K171" s="804"/>
      <c r="L171" s="804"/>
    </row>
    <row r="172" spans="1:12" ht="29" x14ac:dyDescent="0.3">
      <c r="A172" s="605"/>
      <c r="B172" s="607" t="s">
        <v>322</v>
      </c>
      <c r="C172" s="802"/>
      <c r="D172" s="802"/>
      <c r="E172" s="811"/>
      <c r="F172" s="804"/>
      <c r="G172" s="811"/>
      <c r="H172" s="804"/>
      <c r="I172" s="804"/>
      <c r="J172" s="804"/>
      <c r="K172" s="804"/>
      <c r="L172" s="804"/>
    </row>
    <row r="173" spans="1:12" x14ac:dyDescent="0.3">
      <c r="A173" s="605"/>
      <c r="B173" s="607" t="s">
        <v>396</v>
      </c>
      <c r="C173" s="802"/>
      <c r="D173" s="801"/>
      <c r="E173" s="811"/>
      <c r="F173" s="804"/>
      <c r="G173" s="811"/>
      <c r="H173" s="804"/>
      <c r="I173" s="804"/>
      <c r="J173" s="804"/>
      <c r="K173" s="804"/>
      <c r="L173" s="804"/>
    </row>
    <row r="174" spans="1:12" x14ac:dyDescent="0.3">
      <c r="A174" s="608"/>
      <c r="B174" s="609" t="s">
        <v>397</v>
      </c>
      <c r="C174" s="816"/>
      <c r="D174" s="802"/>
      <c r="E174" s="812"/>
      <c r="F174" s="805"/>
      <c r="G174" s="812"/>
      <c r="H174" s="805"/>
      <c r="I174" s="805"/>
      <c r="J174" s="805"/>
      <c r="K174" s="805"/>
      <c r="L174" s="805"/>
    </row>
    <row r="175" spans="1:12" s="9" customFormat="1" ht="17.25" customHeight="1" x14ac:dyDescent="0.3">
      <c r="A175" s="592">
        <v>21</v>
      </c>
      <c r="B175" s="602" t="s">
        <v>665</v>
      </c>
      <c r="C175" s="8"/>
      <c r="D175" s="756"/>
      <c r="E175" s="757"/>
      <c r="F175" s="7"/>
    </row>
    <row r="176" spans="1:12" s="9" customFormat="1" ht="29" x14ac:dyDescent="0.3">
      <c r="A176" s="758"/>
      <c r="B176" s="606" t="s">
        <v>666</v>
      </c>
      <c r="C176" s="801">
        <v>0</v>
      </c>
      <c r="D176" s="801" t="s">
        <v>60</v>
      </c>
      <c r="E176" s="795"/>
      <c r="F176" s="798"/>
    </row>
    <row r="177" spans="1:6" s="9" customFormat="1" ht="16" x14ac:dyDescent="0.3">
      <c r="A177" s="759"/>
      <c r="B177" s="606" t="s">
        <v>667</v>
      </c>
      <c r="C177" s="802"/>
      <c r="D177" s="802"/>
      <c r="E177" s="796"/>
      <c r="F177" s="799"/>
    </row>
    <row r="178" spans="1:6" s="9" customFormat="1" ht="16" x14ac:dyDescent="0.3">
      <c r="A178" s="759"/>
      <c r="B178" s="606" t="s">
        <v>668</v>
      </c>
      <c r="C178" s="802"/>
      <c r="D178" s="802"/>
      <c r="E178" s="796"/>
      <c r="F178" s="799"/>
    </row>
    <row r="179" spans="1:6" s="9" customFormat="1" ht="29" x14ac:dyDescent="0.3">
      <c r="A179" s="759"/>
      <c r="B179" s="606" t="s">
        <v>322</v>
      </c>
      <c r="C179" s="802"/>
      <c r="D179" s="802"/>
      <c r="E179" s="796"/>
      <c r="F179" s="799"/>
    </row>
    <row r="180" spans="1:6" s="9" customFormat="1" ht="16" x14ac:dyDescent="0.3">
      <c r="A180" s="759"/>
      <c r="B180" s="606" t="s">
        <v>396</v>
      </c>
      <c r="C180" s="802"/>
      <c r="D180" s="802"/>
      <c r="E180" s="796"/>
      <c r="F180" s="799"/>
    </row>
    <row r="181" spans="1:6" s="9" customFormat="1" ht="16" x14ac:dyDescent="0.3">
      <c r="A181" s="760"/>
      <c r="B181" s="606" t="s">
        <v>397</v>
      </c>
      <c r="C181" s="802"/>
      <c r="D181" s="802"/>
      <c r="E181" s="797"/>
      <c r="F181" s="800"/>
    </row>
    <row r="182" spans="1:6" s="9" customFormat="1" ht="16" x14ac:dyDescent="0.3">
      <c r="A182" s="592">
        <v>22</v>
      </c>
      <c r="B182" s="602" t="s">
        <v>669</v>
      </c>
      <c r="C182" s="8"/>
      <c r="D182" s="756"/>
      <c r="E182" s="757"/>
      <c r="F182" s="7"/>
    </row>
    <row r="183" spans="1:6" s="9" customFormat="1" ht="29" x14ac:dyDescent="0.3">
      <c r="A183" s="758"/>
      <c r="B183" s="607" t="s">
        <v>670</v>
      </c>
      <c r="C183" s="801">
        <v>2</v>
      </c>
      <c r="D183" s="801" t="s">
        <v>60</v>
      </c>
      <c r="E183" s="795"/>
      <c r="F183" s="798"/>
    </row>
    <row r="184" spans="1:6" s="9" customFormat="1" ht="40.5" customHeight="1" x14ac:dyDescent="0.3">
      <c r="A184" s="759"/>
      <c r="B184" s="607" t="s">
        <v>671</v>
      </c>
      <c r="C184" s="802"/>
      <c r="D184" s="802"/>
      <c r="E184" s="796"/>
      <c r="F184" s="799"/>
    </row>
    <row r="185" spans="1:6" s="9" customFormat="1" ht="29" x14ac:dyDescent="0.3">
      <c r="A185" s="759"/>
      <c r="B185" s="607" t="s">
        <v>672</v>
      </c>
      <c r="C185" s="802"/>
      <c r="D185" s="802"/>
      <c r="E185" s="796"/>
      <c r="F185" s="799"/>
    </row>
    <row r="186" spans="1:6" s="9" customFormat="1" ht="29" x14ac:dyDescent="0.3">
      <c r="A186" s="759"/>
      <c r="B186" s="607" t="s">
        <v>673</v>
      </c>
      <c r="C186" s="802"/>
      <c r="D186" s="802"/>
      <c r="E186" s="796"/>
      <c r="F186" s="799"/>
    </row>
    <row r="187" spans="1:6" s="9" customFormat="1" ht="29" x14ac:dyDescent="0.3">
      <c r="A187" s="759"/>
      <c r="B187" s="607" t="s">
        <v>322</v>
      </c>
      <c r="C187" s="802"/>
      <c r="D187" s="802"/>
      <c r="E187" s="796"/>
      <c r="F187" s="799"/>
    </row>
    <row r="188" spans="1:6" s="9" customFormat="1" ht="16" x14ac:dyDescent="0.3">
      <c r="A188" s="759"/>
      <c r="B188" s="607" t="s">
        <v>674</v>
      </c>
      <c r="C188" s="802"/>
      <c r="D188" s="802"/>
      <c r="E188" s="797"/>
      <c r="F188" s="800"/>
    </row>
    <row r="189" spans="1:6" s="9" customFormat="1" ht="16" x14ac:dyDescent="0.3">
      <c r="A189" s="592">
        <v>23</v>
      </c>
      <c r="B189" s="602" t="s">
        <v>675</v>
      </c>
      <c r="C189" s="8"/>
      <c r="D189" s="756"/>
      <c r="E189" s="757"/>
      <c r="F189" s="7"/>
    </row>
    <row r="190" spans="1:6" s="9" customFormat="1" ht="29" x14ac:dyDescent="0.3">
      <c r="A190" s="758"/>
      <c r="B190" s="607" t="s">
        <v>670</v>
      </c>
      <c r="C190" s="801">
        <v>2</v>
      </c>
      <c r="D190" s="801" t="s">
        <v>60</v>
      </c>
      <c r="E190" s="795"/>
      <c r="F190" s="798"/>
    </row>
    <row r="191" spans="1:6" s="9" customFormat="1" ht="16" x14ac:dyDescent="0.3">
      <c r="A191" s="759"/>
      <c r="B191" s="607" t="s">
        <v>676</v>
      </c>
      <c r="C191" s="802"/>
      <c r="D191" s="802"/>
      <c r="E191" s="796"/>
      <c r="F191" s="799"/>
    </row>
    <row r="192" spans="1:6" s="9" customFormat="1" ht="29" x14ac:dyDescent="0.3">
      <c r="A192" s="759"/>
      <c r="B192" s="607" t="s">
        <v>677</v>
      </c>
      <c r="C192" s="802"/>
      <c r="D192" s="802"/>
      <c r="E192" s="796"/>
      <c r="F192" s="799"/>
    </row>
    <row r="193" spans="1:6" s="9" customFormat="1" ht="29" x14ac:dyDescent="0.3">
      <c r="A193" s="759"/>
      <c r="B193" s="607" t="s">
        <v>673</v>
      </c>
      <c r="C193" s="802"/>
      <c r="D193" s="802"/>
      <c r="E193" s="796"/>
      <c r="F193" s="799"/>
    </row>
    <row r="194" spans="1:6" s="9" customFormat="1" ht="29" x14ac:dyDescent="0.3">
      <c r="A194" s="759"/>
      <c r="B194" s="607" t="s">
        <v>322</v>
      </c>
      <c r="C194" s="802"/>
      <c r="D194" s="802"/>
      <c r="E194" s="796"/>
      <c r="F194" s="799"/>
    </row>
    <row r="195" spans="1:6" s="9" customFormat="1" ht="16" x14ac:dyDescent="0.3">
      <c r="A195" s="760"/>
      <c r="B195" s="607" t="s">
        <v>678</v>
      </c>
      <c r="C195" s="802"/>
      <c r="D195" s="802"/>
      <c r="E195" s="797"/>
      <c r="F195" s="800"/>
    </row>
    <row r="196" spans="1:6" s="9" customFormat="1" ht="16" x14ac:dyDescent="0.3">
      <c r="A196" s="592">
        <v>24</v>
      </c>
      <c r="B196" s="602" t="s">
        <v>679</v>
      </c>
      <c r="C196" s="8"/>
      <c r="D196" s="756"/>
      <c r="E196" s="757"/>
      <c r="F196" s="7"/>
    </row>
    <row r="197" spans="1:6" s="9" customFormat="1" ht="29" x14ac:dyDescent="0.3">
      <c r="A197" s="758"/>
      <c r="B197" s="607" t="s">
        <v>680</v>
      </c>
      <c r="C197" s="801">
        <v>1</v>
      </c>
      <c r="D197" s="801" t="s">
        <v>60</v>
      </c>
      <c r="E197" s="795"/>
      <c r="F197" s="798"/>
    </row>
    <row r="198" spans="1:6" s="9" customFormat="1" ht="16" x14ac:dyDescent="0.3">
      <c r="A198" s="759"/>
      <c r="B198" s="607" t="s">
        <v>681</v>
      </c>
      <c r="C198" s="802"/>
      <c r="D198" s="802"/>
      <c r="E198" s="796"/>
      <c r="F198" s="799"/>
    </row>
    <row r="199" spans="1:6" s="9" customFormat="1" ht="29" x14ac:dyDescent="0.3">
      <c r="A199" s="759"/>
      <c r="B199" s="607" t="s">
        <v>682</v>
      </c>
      <c r="C199" s="802"/>
      <c r="D199" s="802"/>
      <c r="E199" s="796"/>
      <c r="F199" s="799"/>
    </row>
    <row r="200" spans="1:6" s="9" customFormat="1" ht="29" x14ac:dyDescent="0.3">
      <c r="A200" s="759"/>
      <c r="B200" s="607" t="s">
        <v>322</v>
      </c>
      <c r="C200" s="802"/>
      <c r="D200" s="802"/>
      <c r="E200" s="796"/>
      <c r="F200" s="799"/>
    </row>
    <row r="201" spans="1:6" s="9" customFormat="1" ht="16" x14ac:dyDescent="0.3">
      <c r="A201" s="760"/>
      <c r="B201" s="607" t="s">
        <v>683</v>
      </c>
      <c r="C201" s="802"/>
      <c r="D201" s="802"/>
      <c r="E201" s="797"/>
      <c r="F201" s="800"/>
    </row>
    <row r="202" spans="1:6" s="9" customFormat="1" ht="16" x14ac:dyDescent="0.3">
      <c r="A202" s="592">
        <v>25</v>
      </c>
      <c r="B202" s="602" t="s">
        <v>684</v>
      </c>
      <c r="C202" s="761"/>
      <c r="D202" s="762"/>
      <c r="E202" s="757"/>
      <c r="F202" s="7"/>
    </row>
    <row r="203" spans="1:6" s="9" customFormat="1" ht="29" x14ac:dyDescent="0.3">
      <c r="A203" s="758"/>
      <c r="B203" s="607" t="s">
        <v>685</v>
      </c>
      <c r="C203" s="794">
        <v>0</v>
      </c>
      <c r="D203" s="794" t="s">
        <v>60</v>
      </c>
      <c r="E203" s="795"/>
      <c r="F203" s="798"/>
    </row>
    <row r="204" spans="1:6" s="9" customFormat="1" ht="29" x14ac:dyDescent="0.3">
      <c r="A204" s="759"/>
      <c r="B204" s="607" t="s">
        <v>686</v>
      </c>
      <c r="C204" s="794"/>
      <c r="D204" s="794"/>
      <c r="E204" s="796"/>
      <c r="F204" s="799"/>
    </row>
    <row r="205" spans="1:6" s="9" customFormat="1" ht="29" x14ac:dyDescent="0.3">
      <c r="A205" s="759"/>
      <c r="B205" s="607" t="s">
        <v>687</v>
      </c>
      <c r="C205" s="794"/>
      <c r="D205" s="794"/>
      <c r="E205" s="796"/>
      <c r="F205" s="799"/>
    </row>
    <row r="206" spans="1:6" s="9" customFormat="1" ht="29" x14ac:dyDescent="0.3">
      <c r="A206" s="759"/>
      <c r="B206" s="607" t="s">
        <v>688</v>
      </c>
      <c r="C206" s="794"/>
      <c r="D206" s="794"/>
      <c r="E206" s="796"/>
      <c r="F206" s="799"/>
    </row>
    <row r="207" spans="1:6" s="9" customFormat="1" ht="29" x14ac:dyDescent="0.3">
      <c r="A207" s="759"/>
      <c r="B207" s="607" t="s">
        <v>322</v>
      </c>
      <c r="C207" s="794"/>
      <c r="D207" s="794"/>
      <c r="E207" s="796"/>
      <c r="F207" s="799"/>
    </row>
    <row r="208" spans="1:6" s="9" customFormat="1" ht="16" x14ac:dyDescent="0.3">
      <c r="A208" s="759"/>
      <c r="B208" s="607" t="s">
        <v>689</v>
      </c>
      <c r="C208" s="794"/>
      <c r="D208" s="794"/>
      <c r="E208" s="796"/>
      <c r="F208" s="799"/>
    </row>
    <row r="209" spans="1:12" s="9" customFormat="1" ht="16" x14ac:dyDescent="0.3">
      <c r="A209" s="760"/>
      <c r="B209" s="607" t="s">
        <v>690</v>
      </c>
      <c r="C209" s="794"/>
      <c r="D209" s="794"/>
      <c r="E209" s="797"/>
      <c r="F209" s="800"/>
    </row>
    <row r="210" spans="1:12" s="9" customFormat="1" ht="16" x14ac:dyDescent="0.3">
      <c r="A210" s="592">
        <v>26</v>
      </c>
      <c r="B210" s="602" t="s">
        <v>691</v>
      </c>
      <c r="C210" s="761"/>
      <c r="D210" s="762"/>
      <c r="E210" s="757"/>
      <c r="F210" s="7"/>
    </row>
    <row r="211" spans="1:12" s="9" customFormat="1" ht="29" x14ac:dyDescent="0.3">
      <c r="A211" s="758"/>
      <c r="B211" s="607" t="s">
        <v>692</v>
      </c>
      <c r="C211" s="794">
        <v>0</v>
      </c>
      <c r="D211" s="794" t="s">
        <v>60</v>
      </c>
      <c r="E211" s="795"/>
      <c r="F211" s="798"/>
    </row>
    <row r="212" spans="1:12" s="9" customFormat="1" ht="29" x14ac:dyDescent="0.3">
      <c r="A212" s="759"/>
      <c r="B212" s="607" t="s">
        <v>687</v>
      </c>
      <c r="C212" s="794"/>
      <c r="D212" s="794"/>
      <c r="E212" s="796"/>
      <c r="F212" s="799"/>
    </row>
    <row r="213" spans="1:12" s="9" customFormat="1" ht="29" x14ac:dyDescent="0.3">
      <c r="A213" s="759"/>
      <c r="B213" s="607" t="s">
        <v>688</v>
      </c>
      <c r="C213" s="794"/>
      <c r="D213" s="794"/>
      <c r="E213" s="796"/>
      <c r="F213" s="799"/>
    </row>
    <row r="214" spans="1:12" s="9" customFormat="1" ht="29" x14ac:dyDescent="0.3">
      <c r="A214" s="759"/>
      <c r="B214" s="607" t="s">
        <v>693</v>
      </c>
      <c r="C214" s="794"/>
      <c r="D214" s="794"/>
      <c r="E214" s="796"/>
      <c r="F214" s="799"/>
    </row>
    <row r="215" spans="1:12" s="9" customFormat="1" ht="29" x14ac:dyDescent="0.3">
      <c r="A215" s="759"/>
      <c r="B215" s="607" t="s">
        <v>322</v>
      </c>
      <c r="C215" s="794"/>
      <c r="D215" s="794"/>
      <c r="E215" s="796"/>
      <c r="F215" s="799"/>
    </row>
    <row r="216" spans="1:12" s="9" customFormat="1" ht="16" x14ac:dyDescent="0.3">
      <c r="A216" s="760"/>
      <c r="B216" s="607" t="s">
        <v>694</v>
      </c>
      <c r="C216" s="794"/>
      <c r="D216" s="794"/>
      <c r="E216" s="797"/>
      <c r="F216" s="800"/>
    </row>
    <row r="217" spans="1:12" s="615" customFormat="1" x14ac:dyDescent="0.3">
      <c r="A217" s="592">
        <v>27</v>
      </c>
      <c r="B217" s="602" t="s">
        <v>660</v>
      </c>
      <c r="C217" s="611"/>
      <c r="D217" s="612"/>
      <c r="E217" s="613"/>
      <c r="F217" s="614"/>
      <c r="G217" s="613"/>
      <c r="H217" s="614"/>
      <c r="I217" s="614"/>
      <c r="J217" s="614"/>
      <c r="K217" s="614"/>
      <c r="L217" s="614"/>
    </row>
    <row r="218" spans="1:12" s="615" customFormat="1" ht="29" x14ac:dyDescent="0.3">
      <c r="A218" s="616"/>
      <c r="B218" s="607" t="s">
        <v>398</v>
      </c>
      <c r="C218" s="755">
        <v>15</v>
      </c>
      <c r="D218" s="659" t="s">
        <v>60</v>
      </c>
      <c r="E218" s="613"/>
      <c r="F218" s="614"/>
      <c r="G218" s="613"/>
      <c r="H218" s="614"/>
      <c r="I218" s="614"/>
      <c r="J218" s="614"/>
      <c r="K218" s="614"/>
      <c r="L218" s="614"/>
    </row>
    <row r="219" spans="1:12" s="615" customFormat="1" x14ac:dyDescent="0.3">
      <c r="A219" s="592">
        <v>28</v>
      </c>
      <c r="B219" s="602" t="s">
        <v>399</v>
      </c>
      <c r="C219" s="618"/>
      <c r="D219" s="619"/>
      <c r="E219" s="613"/>
      <c r="F219" s="614"/>
      <c r="G219" s="613"/>
      <c r="H219" s="614"/>
      <c r="I219" s="614"/>
      <c r="J219" s="614"/>
      <c r="K219" s="614"/>
      <c r="L219" s="614"/>
    </row>
    <row r="220" spans="1:12" s="615" customFormat="1" ht="29" x14ac:dyDescent="0.3">
      <c r="A220" s="616"/>
      <c r="B220" s="607" t="s">
        <v>400</v>
      </c>
      <c r="C220" s="755">
        <v>4</v>
      </c>
      <c r="D220" s="659" t="s">
        <v>60</v>
      </c>
      <c r="E220" s="613"/>
      <c r="F220" s="614"/>
      <c r="G220" s="613"/>
      <c r="H220" s="614"/>
      <c r="I220" s="614"/>
      <c r="J220" s="614"/>
      <c r="K220" s="614"/>
      <c r="L220" s="614"/>
    </row>
    <row r="221" spans="1:12" s="615" customFormat="1" x14ac:dyDescent="0.3">
      <c r="A221" s="592">
        <v>29</v>
      </c>
      <c r="B221" s="753" t="s">
        <v>661</v>
      </c>
      <c r="C221" s="754"/>
      <c r="D221" s="735"/>
      <c r="E221" s="613"/>
      <c r="F221" s="614"/>
      <c r="G221" s="614"/>
      <c r="H221" s="614"/>
      <c r="I221" s="614"/>
      <c r="J221" s="614"/>
      <c r="K221" s="614"/>
      <c r="L221" s="614"/>
    </row>
    <row r="222" spans="1:12" s="615" customFormat="1" x14ac:dyDescent="0.3">
      <c r="A222" s="616"/>
      <c r="B222" s="607" t="s">
        <v>662</v>
      </c>
      <c r="C222" s="755">
        <v>1</v>
      </c>
      <c r="D222" s="659" t="s">
        <v>60</v>
      </c>
      <c r="E222" s="613"/>
      <c r="F222" s="614"/>
      <c r="G222" s="614"/>
      <c r="H222" s="614"/>
      <c r="I222" s="614"/>
      <c r="J222" s="614"/>
      <c r="K222" s="614"/>
      <c r="L222" s="614"/>
    </row>
    <row r="223" spans="1:12" x14ac:dyDescent="0.3">
      <c r="A223" s="813" t="s">
        <v>401</v>
      </c>
      <c r="B223" s="814"/>
      <c r="C223" s="814"/>
      <c r="D223" s="814"/>
      <c r="E223" s="815"/>
      <c r="F223" s="620"/>
      <c r="H223" s="620"/>
      <c r="I223" s="620"/>
      <c r="J223" s="620"/>
      <c r="K223" s="620"/>
      <c r="L223" s="620"/>
    </row>
    <row r="224" spans="1:12" x14ac:dyDescent="0.3">
      <c r="A224" s="621"/>
      <c r="B224" s="622" t="s">
        <v>664</v>
      </c>
      <c r="C224" s="623"/>
      <c r="D224" s="624"/>
      <c r="E224" s="623"/>
      <c r="F224" s="625"/>
      <c r="G224" s="623"/>
      <c r="H224" s="625"/>
      <c r="I224" s="625"/>
      <c r="J224" s="625"/>
      <c r="K224" s="625"/>
      <c r="L224" s="625"/>
    </row>
    <row r="225" spans="2:12" ht="29" x14ac:dyDescent="0.3">
      <c r="B225" s="591" t="s">
        <v>663</v>
      </c>
    </row>
    <row r="226" spans="2:12" x14ac:dyDescent="0.3">
      <c r="B226" s="626" t="s">
        <v>332</v>
      </c>
      <c r="C226" s="627"/>
      <c r="D226" s="628"/>
      <c r="E226" s="629"/>
      <c r="F226" s="630"/>
      <c r="G226" s="629"/>
      <c r="H226" s="630"/>
      <c r="I226" s="630"/>
      <c r="J226" s="630"/>
      <c r="K226" s="630"/>
      <c r="L226" s="630"/>
    </row>
    <row r="227" spans="2:12" x14ac:dyDescent="0.3">
      <c r="B227" s="631" t="s">
        <v>402</v>
      </c>
      <c r="C227" s="627"/>
      <c r="D227" s="628"/>
      <c r="E227" s="627"/>
      <c r="F227" s="632"/>
      <c r="G227" s="627"/>
      <c r="H227" s="632"/>
      <c r="I227" s="632"/>
      <c r="J227" s="632"/>
      <c r="K227" s="632"/>
      <c r="L227" s="632"/>
    </row>
    <row r="228" spans="2:12" x14ac:dyDescent="0.3">
      <c r="B228" s="631" t="s">
        <v>403</v>
      </c>
      <c r="C228" s="627"/>
      <c r="D228" s="628"/>
      <c r="E228" s="627"/>
      <c r="F228" s="632"/>
      <c r="G228" s="627"/>
      <c r="H228" s="632"/>
      <c r="I228" s="632"/>
      <c r="J228" s="632"/>
      <c r="K228" s="632"/>
      <c r="L228" s="632"/>
    </row>
    <row r="229" spans="2:12" x14ac:dyDescent="0.3">
      <c r="B229" s="631" t="s">
        <v>333</v>
      </c>
      <c r="C229" s="627"/>
      <c r="D229" s="628"/>
      <c r="E229" s="629"/>
      <c r="F229" s="630"/>
      <c r="G229" s="629"/>
      <c r="H229" s="630"/>
      <c r="I229" s="630"/>
      <c r="J229" s="630"/>
      <c r="K229" s="630"/>
      <c r="L229" s="630"/>
    </row>
    <row r="230" spans="2:12" x14ac:dyDescent="0.3">
      <c r="B230" s="631" t="s">
        <v>334</v>
      </c>
      <c r="C230" s="627"/>
      <c r="D230" s="628"/>
      <c r="E230" s="629"/>
      <c r="F230" s="630"/>
      <c r="G230" s="629"/>
      <c r="H230" s="630"/>
      <c r="I230" s="630"/>
      <c r="J230" s="630"/>
      <c r="K230" s="630"/>
      <c r="L230" s="630"/>
    </row>
    <row r="231" spans="2:12" x14ac:dyDescent="0.3">
      <c r="B231" s="631" t="s">
        <v>404</v>
      </c>
      <c r="C231" s="633"/>
      <c r="D231" s="634"/>
      <c r="E231" s="635"/>
      <c r="F231" s="635"/>
      <c r="G231" s="635"/>
      <c r="H231" s="635"/>
      <c r="I231" s="635"/>
      <c r="J231" s="635"/>
      <c r="K231" s="635"/>
      <c r="L231" s="635"/>
    </row>
    <row r="232" spans="2:12" ht="40.5" customHeight="1" x14ac:dyDescent="0.3">
      <c r="B232" s="785" t="s">
        <v>405</v>
      </c>
      <c r="C232" s="785"/>
      <c r="D232" s="785"/>
      <c r="E232" s="785"/>
      <c r="F232" s="785"/>
      <c r="H232" s="591"/>
      <c r="I232" s="591"/>
      <c r="J232" s="591"/>
      <c r="K232" s="591"/>
      <c r="L232" s="591"/>
    </row>
  </sheetData>
  <mergeCells count="234">
    <mergeCell ref="C17:C23"/>
    <mergeCell ref="D17:D23"/>
    <mergeCell ref="E17:E23"/>
    <mergeCell ref="F17:F23"/>
    <mergeCell ref="C9:C15"/>
    <mergeCell ref="D9:D15"/>
    <mergeCell ref="E9:E15"/>
    <mergeCell ref="F9:F15"/>
    <mergeCell ref="E5:F5"/>
    <mergeCell ref="C41:C47"/>
    <mergeCell ref="D41:D47"/>
    <mergeCell ref="E41:E47"/>
    <mergeCell ref="F41:F47"/>
    <mergeCell ref="C49:C55"/>
    <mergeCell ref="D49:D55"/>
    <mergeCell ref="E49:E55"/>
    <mergeCell ref="F49:F55"/>
    <mergeCell ref="C25:C31"/>
    <mergeCell ref="D25:D31"/>
    <mergeCell ref="E25:E31"/>
    <mergeCell ref="F25:F31"/>
    <mergeCell ref="C33:C39"/>
    <mergeCell ref="D33:D39"/>
    <mergeCell ref="E33:E39"/>
    <mergeCell ref="F33:F39"/>
    <mergeCell ref="C73:C79"/>
    <mergeCell ref="D73:D79"/>
    <mergeCell ref="E73:E79"/>
    <mergeCell ref="F73:F79"/>
    <mergeCell ref="C81:C87"/>
    <mergeCell ref="D81:D87"/>
    <mergeCell ref="E81:E87"/>
    <mergeCell ref="F81:F87"/>
    <mergeCell ref="C57:C63"/>
    <mergeCell ref="D57:D63"/>
    <mergeCell ref="E57:E63"/>
    <mergeCell ref="F57:F63"/>
    <mergeCell ref="C65:C71"/>
    <mergeCell ref="D65:D71"/>
    <mergeCell ref="E65:E71"/>
    <mergeCell ref="F65:F71"/>
    <mergeCell ref="C106:C113"/>
    <mergeCell ref="D106:D113"/>
    <mergeCell ref="E106:E113"/>
    <mergeCell ref="F106:F113"/>
    <mergeCell ref="C115:C121"/>
    <mergeCell ref="D115:D121"/>
    <mergeCell ref="E115:E121"/>
    <mergeCell ref="F115:F121"/>
    <mergeCell ref="C89:C95"/>
    <mergeCell ref="D89:D95"/>
    <mergeCell ref="E89:E95"/>
    <mergeCell ref="F89:F95"/>
    <mergeCell ref="C97:C104"/>
    <mergeCell ref="D97:D104"/>
    <mergeCell ref="E97:E104"/>
    <mergeCell ref="F97:F104"/>
    <mergeCell ref="C150:C156"/>
    <mergeCell ref="D150:D156"/>
    <mergeCell ref="E150:E156"/>
    <mergeCell ref="F150:F156"/>
    <mergeCell ref="C123:C130"/>
    <mergeCell ref="D123:D130"/>
    <mergeCell ref="E123:E130"/>
    <mergeCell ref="F123:F130"/>
    <mergeCell ref="C132:C139"/>
    <mergeCell ref="D132:D139"/>
    <mergeCell ref="E132:E139"/>
    <mergeCell ref="F132:F139"/>
    <mergeCell ref="G5:H5"/>
    <mergeCell ref="G9:G15"/>
    <mergeCell ref="H9:H15"/>
    <mergeCell ref="G17:G23"/>
    <mergeCell ref="H17:H23"/>
    <mergeCell ref="A223:E223"/>
    <mergeCell ref="B232:F232"/>
    <mergeCell ref="C158:C165"/>
    <mergeCell ref="D158:D165"/>
    <mergeCell ref="E158:E165"/>
    <mergeCell ref="F158:F165"/>
    <mergeCell ref="C167:C174"/>
    <mergeCell ref="E167:E174"/>
    <mergeCell ref="F167:F174"/>
    <mergeCell ref="C176:C181"/>
    <mergeCell ref="D176:D181"/>
    <mergeCell ref="E176:E181"/>
    <mergeCell ref="F176:F181"/>
    <mergeCell ref="C183:C188"/>
    <mergeCell ref="D183:D188"/>
    <mergeCell ref="C141:C148"/>
    <mergeCell ref="D141:D148"/>
    <mergeCell ref="E141:E148"/>
    <mergeCell ref="F141:F148"/>
    <mergeCell ref="G49:G55"/>
    <mergeCell ref="H49:H55"/>
    <mergeCell ref="G57:G63"/>
    <mergeCell ref="H57:H63"/>
    <mergeCell ref="G65:G71"/>
    <mergeCell ref="H65:H71"/>
    <mergeCell ref="G25:G31"/>
    <mergeCell ref="H25:H31"/>
    <mergeCell ref="G33:G39"/>
    <mergeCell ref="H33:H39"/>
    <mergeCell ref="G41:G47"/>
    <mergeCell ref="H41:H47"/>
    <mergeCell ref="G97:G104"/>
    <mergeCell ref="H97:H104"/>
    <mergeCell ref="G106:G113"/>
    <mergeCell ref="H106:H113"/>
    <mergeCell ref="G115:G121"/>
    <mergeCell ref="H115:H121"/>
    <mergeCell ref="G73:G79"/>
    <mergeCell ref="H73:H79"/>
    <mergeCell ref="G81:G87"/>
    <mergeCell ref="H81:H87"/>
    <mergeCell ref="G89:G95"/>
    <mergeCell ref="H89:H95"/>
    <mergeCell ref="G150:G156"/>
    <mergeCell ref="H150:H156"/>
    <mergeCell ref="G158:G165"/>
    <mergeCell ref="H158:H165"/>
    <mergeCell ref="G167:G174"/>
    <mergeCell ref="H167:H174"/>
    <mergeCell ref="G123:G130"/>
    <mergeCell ref="H123:H130"/>
    <mergeCell ref="G132:G139"/>
    <mergeCell ref="H132:H139"/>
    <mergeCell ref="G141:G148"/>
    <mergeCell ref="H141:H148"/>
    <mergeCell ref="I167:I174"/>
    <mergeCell ref="I89:I95"/>
    <mergeCell ref="I97:I104"/>
    <mergeCell ref="I106:I113"/>
    <mergeCell ref="I115:I121"/>
    <mergeCell ref="I123:I130"/>
    <mergeCell ref="I49:I55"/>
    <mergeCell ref="I57:I63"/>
    <mergeCell ref="I65:I71"/>
    <mergeCell ref="I73:I79"/>
    <mergeCell ref="I81:I87"/>
    <mergeCell ref="I5:I6"/>
    <mergeCell ref="J5:J6"/>
    <mergeCell ref="J9:J15"/>
    <mergeCell ref="J17:J23"/>
    <mergeCell ref="J25:J31"/>
    <mergeCell ref="I132:I139"/>
    <mergeCell ref="I141:I148"/>
    <mergeCell ref="I150:I156"/>
    <mergeCell ref="I158:I165"/>
    <mergeCell ref="I9:I15"/>
    <mergeCell ref="I17:I23"/>
    <mergeCell ref="I25:I31"/>
    <mergeCell ref="I33:I39"/>
    <mergeCell ref="I41:I47"/>
    <mergeCell ref="J141:J148"/>
    <mergeCell ref="J150:J156"/>
    <mergeCell ref="J73:J79"/>
    <mergeCell ref="J81:J87"/>
    <mergeCell ref="J89:J95"/>
    <mergeCell ref="J97:J104"/>
    <mergeCell ref="J106:J113"/>
    <mergeCell ref="J33:J39"/>
    <mergeCell ref="J41:J47"/>
    <mergeCell ref="J49:J55"/>
    <mergeCell ref="J57:J63"/>
    <mergeCell ref="J65:J71"/>
    <mergeCell ref="K115:K121"/>
    <mergeCell ref="K123:K130"/>
    <mergeCell ref="K132:K139"/>
    <mergeCell ref="K141:K148"/>
    <mergeCell ref="K150:K156"/>
    <mergeCell ref="J158:J165"/>
    <mergeCell ref="J167:J174"/>
    <mergeCell ref="K5:K6"/>
    <mergeCell ref="K9:K15"/>
    <mergeCell ref="K17:K23"/>
    <mergeCell ref="K25:K31"/>
    <mergeCell ref="K33:K39"/>
    <mergeCell ref="K41:K47"/>
    <mergeCell ref="K49:K55"/>
    <mergeCell ref="K57:K63"/>
    <mergeCell ref="K65:K71"/>
    <mergeCell ref="K73:K79"/>
    <mergeCell ref="K81:K87"/>
    <mergeCell ref="K89:K95"/>
    <mergeCell ref="K97:K104"/>
    <mergeCell ref="K106:K113"/>
    <mergeCell ref="J115:J121"/>
    <mergeCell ref="J123:J130"/>
    <mergeCell ref="J132:J139"/>
    <mergeCell ref="L158:L165"/>
    <mergeCell ref="L167:L174"/>
    <mergeCell ref="A1:L4"/>
    <mergeCell ref="L115:L121"/>
    <mergeCell ref="L123:L130"/>
    <mergeCell ref="L132:L139"/>
    <mergeCell ref="L141:L148"/>
    <mergeCell ref="L150:L156"/>
    <mergeCell ref="K158:K165"/>
    <mergeCell ref="K167:K174"/>
    <mergeCell ref="L5:L6"/>
    <mergeCell ref="L9:L15"/>
    <mergeCell ref="L17:L23"/>
    <mergeCell ref="L25:L31"/>
    <mergeCell ref="L33:L39"/>
    <mergeCell ref="L41:L47"/>
    <mergeCell ref="L49:L55"/>
    <mergeCell ref="L57:L63"/>
    <mergeCell ref="L65:L71"/>
    <mergeCell ref="L73:L79"/>
    <mergeCell ref="L81:L87"/>
    <mergeCell ref="L89:L95"/>
    <mergeCell ref="L97:L104"/>
    <mergeCell ref="L106:L113"/>
    <mergeCell ref="C211:C216"/>
    <mergeCell ref="D211:D216"/>
    <mergeCell ref="E211:E216"/>
    <mergeCell ref="F211:F216"/>
    <mergeCell ref="D167:D172"/>
    <mergeCell ref="D173:D174"/>
    <mergeCell ref="C197:C201"/>
    <mergeCell ref="D197:D201"/>
    <mergeCell ref="E197:E201"/>
    <mergeCell ref="F197:F201"/>
    <mergeCell ref="C203:C209"/>
    <mergeCell ref="D203:D209"/>
    <mergeCell ref="E203:E209"/>
    <mergeCell ref="F203:F209"/>
    <mergeCell ref="E183:E188"/>
    <mergeCell ref="F183:F188"/>
    <mergeCell ref="C190:C195"/>
    <mergeCell ref="D190:D195"/>
    <mergeCell ref="E190:E195"/>
    <mergeCell ref="F190:F195"/>
  </mergeCells>
  <printOptions horizontalCentered="1"/>
  <pageMargins left="0.51181102362204722" right="0.51181102362204722" top="0.74803149606299213" bottom="0.78740157480314965" header="0.51181102362204722" footer="0.19685039370078741"/>
  <pageSetup paperSize="9" scale="80" orientation="portrait" r:id="rId1"/>
  <headerFooter alignWithMargins="0">
    <oddHeader xml:space="preserve">&amp;LEY- 4th Floor- Naveena Building&amp;R&amp;"Century Gothic,Regular"&amp;8FURNITURE WORKS    
</oddHeader>
    <oddFooter>&amp;C&amp;G&amp;R&amp;P of &amp;N</oddFooter>
  </headerFooter>
  <rowBreaks count="6" manualBreakCount="6">
    <brk id="31" max="5" man="1"/>
    <brk id="55" max="5" man="1"/>
    <brk id="79" max="5" man="1"/>
    <brk id="104" max="5" man="1"/>
    <brk id="130" max="5" man="1"/>
    <brk id="156" max="5"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122"/>
  <sheetViews>
    <sheetView showGridLines="0" view="pageBreakPreview" zoomScale="55" zoomScaleNormal="100" zoomScaleSheetLayoutView="55" workbookViewId="0">
      <pane ySplit="8" topLeftCell="A79" activePane="bottomLeft" state="frozen"/>
      <selection activeCell="M4" sqref="M4:M5"/>
      <selection pane="bottomLeft" sqref="A1:M5"/>
    </sheetView>
  </sheetViews>
  <sheetFormatPr defaultColWidth="9" defaultRowHeight="14.5" x14ac:dyDescent="0.35"/>
  <cols>
    <col min="1" max="1" width="4.33203125" style="25" customWidth="1"/>
    <col min="2" max="2" width="6.58203125" style="589" customWidth="1"/>
    <col min="3" max="3" width="53.5" style="23" customWidth="1"/>
    <col min="4" max="4" width="6.58203125" style="25" customWidth="1"/>
    <col min="5" max="5" width="8.33203125" style="234" customWidth="1"/>
    <col min="6" max="6" width="11.08203125" style="26" customWidth="1"/>
    <col min="7" max="7" width="15.08203125" style="26" customWidth="1"/>
    <col min="8" max="8" width="11.25" style="26" customWidth="1"/>
    <col min="9" max="9" width="14.58203125" style="26" customWidth="1"/>
    <col min="10" max="12" width="18.83203125" style="26" customWidth="1"/>
    <col min="13" max="13" width="31.25" style="26" customWidth="1"/>
    <col min="14" max="14" width="7.33203125" style="23" customWidth="1"/>
    <col min="15" max="16384" width="9" style="23"/>
  </cols>
  <sheetData>
    <row r="1" spans="1:13" s="13" customFormat="1" ht="18" customHeight="1" x14ac:dyDescent="0.3">
      <c r="A1" s="806" t="s">
        <v>654</v>
      </c>
      <c r="B1" s="806"/>
      <c r="C1" s="806"/>
      <c r="D1" s="806"/>
      <c r="E1" s="806"/>
      <c r="F1" s="806"/>
      <c r="G1" s="806"/>
      <c r="H1" s="806"/>
      <c r="I1" s="806"/>
      <c r="J1" s="806"/>
      <c r="K1" s="806"/>
      <c r="L1" s="806"/>
      <c r="M1" s="806"/>
    </row>
    <row r="2" spans="1:13" s="13" customFormat="1" ht="18" customHeight="1" x14ac:dyDescent="0.3">
      <c r="A2" s="806"/>
      <c r="B2" s="806"/>
      <c r="C2" s="806"/>
      <c r="D2" s="806"/>
      <c r="E2" s="806"/>
      <c r="F2" s="806"/>
      <c r="G2" s="806"/>
      <c r="H2" s="806"/>
      <c r="I2" s="806"/>
      <c r="J2" s="806"/>
      <c r="K2" s="806"/>
      <c r="L2" s="806"/>
      <c r="M2" s="806"/>
    </row>
    <row r="3" spans="1:13" s="13" customFormat="1" ht="7.5" customHeight="1" x14ac:dyDescent="0.3">
      <c r="A3" s="806"/>
      <c r="B3" s="806"/>
      <c r="C3" s="806"/>
      <c r="D3" s="806"/>
      <c r="E3" s="806"/>
      <c r="F3" s="806"/>
      <c r="G3" s="806"/>
      <c r="H3" s="806"/>
      <c r="I3" s="806"/>
      <c r="J3" s="806"/>
      <c r="K3" s="806"/>
      <c r="L3" s="806"/>
      <c r="M3" s="806"/>
    </row>
    <row r="4" spans="1:13" s="13" customFormat="1" ht="18" customHeight="1" x14ac:dyDescent="0.3">
      <c r="A4" s="806"/>
      <c r="B4" s="806"/>
      <c r="C4" s="806"/>
      <c r="D4" s="806"/>
      <c r="E4" s="806"/>
      <c r="F4" s="806"/>
      <c r="G4" s="806"/>
      <c r="H4" s="806"/>
      <c r="I4" s="806"/>
      <c r="J4" s="806"/>
      <c r="K4" s="806"/>
      <c r="L4" s="806"/>
      <c r="M4" s="806"/>
    </row>
    <row r="5" spans="1:13" s="13" customFormat="1" ht="18" customHeight="1" x14ac:dyDescent="0.3">
      <c r="A5" s="806"/>
      <c r="B5" s="806"/>
      <c r="C5" s="806"/>
      <c r="D5" s="806"/>
      <c r="E5" s="806"/>
      <c r="F5" s="806"/>
      <c r="G5" s="806"/>
      <c r="H5" s="806"/>
      <c r="I5" s="806"/>
      <c r="J5" s="806"/>
      <c r="K5" s="806"/>
      <c r="L5" s="806"/>
      <c r="M5" s="806"/>
    </row>
    <row r="6" spans="1:13" s="13" customFormat="1" ht="4.5" customHeight="1" thickBot="1" x14ac:dyDescent="0.35">
      <c r="A6" s="28"/>
      <c r="B6" s="568"/>
      <c r="D6" s="12"/>
      <c r="E6" s="29"/>
      <c r="F6" s="11"/>
      <c r="G6" s="11"/>
      <c r="H6" s="11"/>
      <c r="I6" s="11"/>
      <c r="J6" s="14"/>
      <c r="K6" s="14"/>
      <c r="L6" s="14"/>
      <c r="M6" s="14"/>
    </row>
    <row r="7" spans="1:13" s="13" customFormat="1" ht="18" customHeight="1" thickBot="1" x14ac:dyDescent="0.35">
      <c r="A7" s="28"/>
      <c r="B7" s="568"/>
      <c r="D7" s="12"/>
      <c r="E7" s="30"/>
      <c r="F7" s="823" t="s">
        <v>6</v>
      </c>
      <c r="G7" s="824"/>
      <c r="H7" s="825" t="s">
        <v>7</v>
      </c>
      <c r="I7" s="826"/>
      <c r="J7" s="15" t="s">
        <v>8</v>
      </c>
      <c r="K7" s="831" t="s">
        <v>194</v>
      </c>
      <c r="L7" s="833" t="s">
        <v>195</v>
      </c>
      <c r="M7" s="833" t="s">
        <v>409</v>
      </c>
    </row>
    <row r="8" spans="1:13" s="22" customFormat="1" ht="18" customHeight="1" thickBot="1" x14ac:dyDescent="0.35">
      <c r="A8" s="827" t="s">
        <v>0</v>
      </c>
      <c r="B8" s="828"/>
      <c r="C8" s="16" t="s">
        <v>1</v>
      </c>
      <c r="D8" s="17" t="s">
        <v>2</v>
      </c>
      <c r="E8" s="18" t="s">
        <v>3</v>
      </c>
      <c r="F8" s="19" t="s">
        <v>13</v>
      </c>
      <c r="G8" s="20" t="s">
        <v>14</v>
      </c>
      <c r="H8" s="21" t="s">
        <v>13</v>
      </c>
      <c r="I8" s="20" t="s">
        <v>14</v>
      </c>
      <c r="J8" s="18" t="s">
        <v>9</v>
      </c>
      <c r="K8" s="832"/>
      <c r="L8" s="834"/>
      <c r="M8" s="834"/>
    </row>
    <row r="9" spans="1:13" ht="33.75" customHeight="1" thickTop="1" x14ac:dyDescent="0.35">
      <c r="A9" s="24"/>
      <c r="B9" s="569"/>
      <c r="C9" s="31" t="s">
        <v>33</v>
      </c>
      <c r="D9" s="32"/>
      <c r="E9" s="33"/>
      <c r="F9" s="34"/>
      <c r="G9" s="35"/>
      <c r="H9" s="36"/>
      <c r="I9" s="35"/>
      <c r="J9" s="37"/>
      <c r="K9" s="37"/>
      <c r="L9" s="37"/>
      <c r="M9" s="37"/>
    </row>
    <row r="10" spans="1:13" s="13" customFormat="1" ht="109.15" customHeight="1" x14ac:dyDescent="0.3">
      <c r="A10" s="38">
        <v>1</v>
      </c>
      <c r="B10" s="570"/>
      <c r="C10" s="39" t="s">
        <v>546</v>
      </c>
      <c r="D10" s="40"/>
      <c r="E10" s="41"/>
      <c r="F10" s="42"/>
      <c r="G10" s="43"/>
      <c r="H10" s="44"/>
      <c r="I10" s="43"/>
      <c r="J10" s="45"/>
      <c r="K10" s="45"/>
      <c r="L10" s="45"/>
      <c r="M10" s="45"/>
    </row>
    <row r="11" spans="1:13" s="13" customFormat="1" ht="22" customHeight="1" x14ac:dyDescent="0.3">
      <c r="A11" s="46"/>
      <c r="B11" s="571">
        <f t="shared" ref="B11" si="0">A10+0.1</f>
        <v>1.1000000000000001</v>
      </c>
      <c r="C11" s="47" t="s">
        <v>86</v>
      </c>
      <c r="D11" s="48" t="str">
        <f t="shared" ref="D11:D16" si="1">IF(C11="","",IF(E11="","",IF(E11&gt;1,"Nos.","No.")))</f>
        <v>Nos.</v>
      </c>
      <c r="E11" s="49">
        <v>4</v>
      </c>
      <c r="F11" s="50"/>
      <c r="G11" s="51"/>
      <c r="H11" s="52"/>
      <c r="I11" s="51"/>
      <c r="J11" s="53"/>
      <c r="K11" s="53"/>
      <c r="L11" s="53"/>
      <c r="M11" s="53"/>
    </row>
    <row r="12" spans="1:13" s="13" customFormat="1" ht="22" customHeight="1" x14ac:dyDescent="0.3">
      <c r="A12" s="46"/>
      <c r="B12" s="571">
        <f t="shared" ref="B12:B16" si="2">B11+0.1</f>
        <v>1.2000000000000002</v>
      </c>
      <c r="C12" s="47" t="s">
        <v>87</v>
      </c>
      <c r="D12" s="48" t="str">
        <f t="shared" si="1"/>
        <v>Nos.</v>
      </c>
      <c r="E12" s="49">
        <v>6</v>
      </c>
      <c r="F12" s="50"/>
      <c r="G12" s="51"/>
      <c r="H12" s="52"/>
      <c r="I12" s="51"/>
      <c r="J12" s="53"/>
      <c r="K12" s="53"/>
      <c r="L12" s="53"/>
      <c r="M12" s="53"/>
    </row>
    <row r="13" spans="1:13" s="13" customFormat="1" ht="22" customHeight="1" x14ac:dyDescent="0.3">
      <c r="A13" s="46"/>
      <c r="B13" s="571">
        <f t="shared" si="2"/>
        <v>1.3000000000000003</v>
      </c>
      <c r="C13" s="47" t="s">
        <v>88</v>
      </c>
      <c r="D13" s="48" t="str">
        <f t="shared" si="1"/>
        <v>Nos.</v>
      </c>
      <c r="E13" s="49">
        <v>5</v>
      </c>
      <c r="F13" s="50"/>
      <c r="G13" s="51"/>
      <c r="H13" s="52"/>
      <c r="I13" s="51"/>
      <c r="J13" s="53"/>
      <c r="K13" s="53"/>
      <c r="L13" s="53"/>
      <c r="M13" s="53"/>
    </row>
    <row r="14" spans="1:13" s="13" customFormat="1" ht="22" customHeight="1" x14ac:dyDescent="0.3">
      <c r="A14" s="46"/>
      <c r="B14" s="571">
        <f t="shared" si="2"/>
        <v>1.4000000000000004</v>
      </c>
      <c r="C14" s="47" t="s">
        <v>89</v>
      </c>
      <c r="D14" s="48" t="str">
        <f t="shared" si="1"/>
        <v>Nos.</v>
      </c>
      <c r="E14" s="49">
        <v>8</v>
      </c>
      <c r="F14" s="50"/>
      <c r="G14" s="51"/>
      <c r="H14" s="52"/>
      <c r="I14" s="51"/>
      <c r="J14" s="53"/>
      <c r="K14" s="53"/>
      <c r="L14" s="53"/>
      <c r="M14" s="53"/>
    </row>
    <row r="15" spans="1:13" s="13" customFormat="1" ht="22" customHeight="1" x14ac:dyDescent="0.3">
      <c r="A15" s="46"/>
      <c r="B15" s="571">
        <f>B14+0.1</f>
        <v>1.5000000000000004</v>
      </c>
      <c r="C15" s="47" t="s">
        <v>90</v>
      </c>
      <c r="D15" s="48" t="str">
        <f t="shared" si="1"/>
        <v>No.</v>
      </c>
      <c r="E15" s="49">
        <v>1</v>
      </c>
      <c r="F15" s="50"/>
      <c r="G15" s="51"/>
      <c r="H15" s="52"/>
      <c r="I15" s="51"/>
      <c r="J15" s="53"/>
      <c r="K15" s="53"/>
      <c r="L15" s="53"/>
      <c r="M15" s="53"/>
    </row>
    <row r="16" spans="1:13" s="13" customFormat="1" ht="22" customHeight="1" x14ac:dyDescent="0.3">
      <c r="A16" s="46"/>
      <c r="B16" s="571">
        <f t="shared" si="2"/>
        <v>1.6000000000000005</v>
      </c>
      <c r="C16" s="47" t="s">
        <v>91</v>
      </c>
      <c r="D16" s="48" t="str">
        <f t="shared" si="1"/>
        <v>No.</v>
      </c>
      <c r="E16" s="49">
        <v>1</v>
      </c>
      <c r="F16" s="50"/>
      <c r="G16" s="51"/>
      <c r="H16" s="52"/>
      <c r="I16" s="51"/>
      <c r="J16" s="53"/>
      <c r="K16" s="53"/>
      <c r="L16" s="53"/>
      <c r="M16" s="53"/>
    </row>
    <row r="17" spans="1:14" ht="58" x14ac:dyDescent="0.35">
      <c r="A17" s="38">
        <f>A10+1</f>
        <v>2</v>
      </c>
      <c r="B17" s="570"/>
      <c r="C17" s="39" t="s">
        <v>547</v>
      </c>
      <c r="D17" s="32"/>
      <c r="E17" s="33"/>
      <c r="F17" s="34"/>
      <c r="G17" s="35"/>
      <c r="H17" s="36"/>
      <c r="I17" s="35"/>
      <c r="J17" s="37"/>
      <c r="K17" s="37"/>
      <c r="L17" s="37"/>
      <c r="M17" s="37"/>
      <c r="N17" s="820"/>
    </row>
    <row r="18" spans="1:14" s="13" customFormat="1" ht="22" customHeight="1" x14ac:dyDescent="0.3">
      <c r="A18" s="54"/>
      <c r="B18" s="571">
        <f>A17+0.1</f>
        <v>2.1</v>
      </c>
      <c r="C18" s="55" t="s">
        <v>12</v>
      </c>
      <c r="D18" s="40"/>
      <c r="E18" s="41"/>
      <c r="F18" s="42"/>
      <c r="G18" s="43"/>
      <c r="H18" s="44"/>
      <c r="I18" s="43"/>
      <c r="J18" s="45"/>
      <c r="K18" s="45"/>
      <c r="L18" s="45"/>
      <c r="M18" s="45"/>
      <c r="N18" s="820"/>
    </row>
    <row r="19" spans="1:14" s="13" customFormat="1" ht="22" customHeight="1" x14ac:dyDescent="0.3">
      <c r="A19" s="54"/>
      <c r="B19" s="571" t="s">
        <v>19</v>
      </c>
      <c r="C19" s="47" t="s">
        <v>41</v>
      </c>
      <c r="D19" s="48" t="str">
        <f>IF(C19="","",IF(E19="","",IF(E19&gt;1,"Nos.","No.")))</f>
        <v>Nos.</v>
      </c>
      <c r="E19" s="56">
        <f>12*4</f>
        <v>48</v>
      </c>
      <c r="F19" s="50"/>
      <c r="G19" s="51"/>
      <c r="H19" s="52"/>
      <c r="I19" s="51"/>
      <c r="J19" s="53"/>
      <c r="K19" s="53"/>
      <c r="L19" s="53"/>
      <c r="M19" s="53"/>
      <c r="N19" s="30"/>
    </row>
    <row r="20" spans="1:14" s="13" customFormat="1" ht="22" customHeight="1" x14ac:dyDescent="0.3">
      <c r="A20" s="54"/>
      <c r="B20" s="571" t="s">
        <v>20</v>
      </c>
      <c r="C20" s="47" t="s">
        <v>42</v>
      </c>
      <c r="D20" s="48" t="str">
        <f>IF(C20="","",IF(E20="","",IF(E20&gt;1,"Nos.","No.")))</f>
        <v>Nos.</v>
      </c>
      <c r="E20" s="56">
        <f>1*4</f>
        <v>4</v>
      </c>
      <c r="F20" s="50"/>
      <c r="G20" s="51"/>
      <c r="H20" s="52"/>
      <c r="I20" s="51"/>
      <c r="J20" s="53"/>
      <c r="K20" s="53"/>
      <c r="L20" s="53"/>
      <c r="M20" s="53"/>
    </row>
    <row r="21" spans="1:14" s="13" customFormat="1" ht="22" customHeight="1" x14ac:dyDescent="0.3">
      <c r="A21" s="54"/>
      <c r="B21" s="571">
        <f>B18+0.1</f>
        <v>2.2000000000000002</v>
      </c>
      <c r="C21" s="57" t="s">
        <v>11</v>
      </c>
      <c r="D21" s="58"/>
      <c r="E21" s="59"/>
      <c r="F21" s="60"/>
      <c r="G21" s="61"/>
      <c r="H21" s="62"/>
      <c r="I21" s="61"/>
      <c r="J21" s="63"/>
      <c r="K21" s="63"/>
      <c r="L21" s="63"/>
      <c r="M21" s="63"/>
    </row>
    <row r="22" spans="1:14" s="13" customFormat="1" ht="22" customHeight="1" x14ac:dyDescent="0.3">
      <c r="A22" s="54"/>
      <c r="B22" s="571" t="s">
        <v>19</v>
      </c>
      <c r="C22" s="47" t="str">
        <f>C19</f>
        <v xml:space="preserve">25mm dia </v>
      </c>
      <c r="D22" s="48" t="str">
        <f>IF(C22="","",IF(E22="","",IF(E22&gt;1,"Nos.","No.")))</f>
        <v>Nos.</v>
      </c>
      <c r="E22" s="56">
        <f>E19/4</f>
        <v>12</v>
      </c>
      <c r="F22" s="50"/>
      <c r="G22" s="51"/>
      <c r="H22" s="52"/>
      <c r="I22" s="51"/>
      <c r="J22" s="53"/>
      <c r="K22" s="53"/>
      <c r="L22" s="53"/>
      <c r="M22" s="53"/>
    </row>
    <row r="23" spans="1:14" s="13" customFormat="1" ht="22" customHeight="1" x14ac:dyDescent="0.3">
      <c r="A23" s="54"/>
      <c r="B23" s="571" t="s">
        <v>20</v>
      </c>
      <c r="C23" s="47" t="str">
        <f>C20</f>
        <v xml:space="preserve">32mm dia </v>
      </c>
      <c r="D23" s="48" t="str">
        <f>IF(C23="","",IF(E23="","",IF(E23&gt;1,"Nos.","No.")))</f>
        <v>No.</v>
      </c>
      <c r="E23" s="56">
        <f>E20/4</f>
        <v>1</v>
      </c>
      <c r="F23" s="50"/>
      <c r="G23" s="51"/>
      <c r="H23" s="52"/>
      <c r="I23" s="51"/>
      <c r="J23" s="53"/>
      <c r="K23" s="53"/>
      <c r="L23" s="53"/>
      <c r="M23" s="53"/>
    </row>
    <row r="24" spans="1:14" s="13" customFormat="1" ht="22" customHeight="1" x14ac:dyDescent="0.3">
      <c r="A24" s="54"/>
      <c r="B24" s="571">
        <f>B21+0.1</f>
        <v>2.3000000000000003</v>
      </c>
      <c r="C24" s="55" t="s">
        <v>10</v>
      </c>
      <c r="D24" s="40"/>
      <c r="E24" s="41"/>
      <c r="F24" s="42"/>
      <c r="G24" s="43"/>
      <c r="H24" s="44"/>
      <c r="I24" s="43"/>
      <c r="J24" s="45"/>
      <c r="K24" s="45"/>
      <c r="L24" s="45"/>
      <c r="M24" s="45"/>
    </row>
    <row r="25" spans="1:14" s="13" customFormat="1" ht="22" customHeight="1" x14ac:dyDescent="0.3">
      <c r="A25" s="54"/>
      <c r="B25" s="571" t="s">
        <v>19</v>
      </c>
      <c r="C25" s="47" t="str">
        <f>C22</f>
        <v xml:space="preserve">25mm dia </v>
      </c>
      <c r="D25" s="48" t="str">
        <f>IF(C25="","",IF(E25="","",IF(E25&gt;1,"Nos.","No.")))</f>
        <v>Nos.</v>
      </c>
      <c r="E25" s="56">
        <f>E22</f>
        <v>12</v>
      </c>
      <c r="F25" s="50"/>
      <c r="G25" s="51"/>
      <c r="H25" s="52"/>
      <c r="I25" s="51"/>
      <c r="J25" s="53"/>
      <c r="K25" s="53"/>
      <c r="L25" s="53"/>
      <c r="M25" s="53"/>
    </row>
    <row r="26" spans="1:14" s="13" customFormat="1" ht="22" customHeight="1" x14ac:dyDescent="0.3">
      <c r="A26" s="54"/>
      <c r="B26" s="571" t="s">
        <v>20</v>
      </c>
      <c r="C26" s="47" t="str">
        <f>C23</f>
        <v xml:space="preserve">32mm dia </v>
      </c>
      <c r="D26" s="48" t="str">
        <f>IF(C26="","",IF(E26="","",IF(E26&gt;1,"Nos.","No.")))</f>
        <v>No.</v>
      </c>
      <c r="E26" s="56">
        <f>E23</f>
        <v>1</v>
      </c>
      <c r="F26" s="50"/>
      <c r="G26" s="51"/>
      <c r="H26" s="52"/>
      <c r="I26" s="51"/>
      <c r="J26" s="53"/>
      <c r="K26" s="53"/>
      <c r="L26" s="53"/>
      <c r="M26" s="53"/>
    </row>
    <row r="27" spans="1:14" s="73" customFormat="1" ht="22" customHeight="1" x14ac:dyDescent="0.3">
      <c r="A27" s="64"/>
      <c r="B27" s="572">
        <f>B24+0.1</f>
        <v>2.4000000000000004</v>
      </c>
      <c r="C27" s="65" t="s">
        <v>76</v>
      </c>
      <c r="D27" s="66" t="str">
        <f>IF(C27="","",IF(E27="","",IF(E27&gt;1,"Nos.","No.")))</f>
        <v>Nos.</v>
      </c>
      <c r="E27" s="67">
        <f>SUM(E25:E26)*2</f>
        <v>26</v>
      </c>
      <c r="F27" s="68"/>
      <c r="G27" s="69"/>
      <c r="H27" s="70"/>
      <c r="I27" s="71"/>
      <c r="J27" s="72"/>
      <c r="K27" s="72"/>
      <c r="L27" s="72"/>
      <c r="M27" s="72"/>
    </row>
    <row r="28" spans="1:14" s="73" customFormat="1" ht="28.15" customHeight="1" thickBot="1" x14ac:dyDescent="0.35">
      <c r="A28" s="74"/>
      <c r="B28" s="573">
        <f>B27+0.1</f>
        <v>2.5000000000000004</v>
      </c>
      <c r="C28" s="75" t="s">
        <v>43</v>
      </c>
      <c r="D28" s="76" t="str">
        <f>IF(C28="","",IF(E28="","",IF(E28&gt;1,"Nos.","No.")))</f>
        <v>Nos.</v>
      </c>
      <c r="E28" s="77">
        <f>E27</f>
        <v>26</v>
      </c>
      <c r="F28" s="78"/>
      <c r="G28" s="79"/>
      <c r="H28" s="80"/>
      <c r="I28" s="79"/>
      <c r="J28" s="81"/>
      <c r="K28" s="81"/>
      <c r="L28" s="81"/>
      <c r="M28" s="81"/>
    </row>
    <row r="29" spans="1:14" s="13" customFormat="1" ht="22" customHeight="1" x14ac:dyDescent="0.3">
      <c r="A29" s="82"/>
      <c r="B29" s="574">
        <f>B28+0.1</f>
        <v>2.6000000000000005</v>
      </c>
      <c r="C29" s="83" t="s">
        <v>24</v>
      </c>
      <c r="D29" s="84"/>
      <c r="E29" s="85"/>
      <c r="F29" s="86"/>
      <c r="G29" s="87"/>
      <c r="H29" s="88"/>
      <c r="I29" s="87"/>
      <c r="J29" s="89"/>
      <c r="K29" s="89"/>
      <c r="L29" s="89"/>
      <c r="M29" s="89"/>
    </row>
    <row r="30" spans="1:14" s="13" customFormat="1" ht="16.149999999999999" customHeight="1" x14ac:dyDescent="0.3">
      <c r="A30" s="54"/>
      <c r="B30" s="571" t="s">
        <v>19</v>
      </c>
      <c r="C30" s="47" t="s">
        <v>41</v>
      </c>
      <c r="D30" s="48" t="str">
        <f>IF(C30="","",IF(E30="","",IF(E30&gt;1,"Nos.","No.")))</f>
        <v>Nos.</v>
      </c>
      <c r="E30" s="49">
        <f>SUM(E25:E26)</f>
        <v>13</v>
      </c>
      <c r="F30" s="50"/>
      <c r="G30" s="51"/>
      <c r="H30" s="52"/>
      <c r="I30" s="51"/>
      <c r="J30" s="53"/>
      <c r="K30" s="53"/>
      <c r="L30" s="53"/>
      <c r="M30" s="53"/>
    </row>
    <row r="31" spans="1:14" s="13" customFormat="1" ht="21.65" customHeight="1" x14ac:dyDescent="0.3">
      <c r="A31" s="54"/>
      <c r="B31" s="571">
        <f>B29+0.1</f>
        <v>2.7000000000000006</v>
      </c>
      <c r="C31" s="90" t="s">
        <v>548</v>
      </c>
      <c r="D31" s="58"/>
      <c r="E31" s="41"/>
      <c r="F31" s="60"/>
      <c r="G31" s="61"/>
      <c r="H31" s="62"/>
      <c r="I31" s="61"/>
      <c r="J31" s="63"/>
      <c r="K31" s="63"/>
      <c r="L31" s="63"/>
      <c r="M31" s="63"/>
    </row>
    <row r="32" spans="1:14" s="13" customFormat="1" ht="24" customHeight="1" x14ac:dyDescent="0.3">
      <c r="A32" s="54"/>
      <c r="B32" s="571" t="s">
        <v>19</v>
      </c>
      <c r="C32" s="47" t="s">
        <v>41</v>
      </c>
      <c r="D32" s="48" t="s">
        <v>5</v>
      </c>
      <c r="E32" s="56">
        <f>E35*2</f>
        <v>24</v>
      </c>
      <c r="F32" s="50"/>
      <c r="G32" s="51"/>
      <c r="H32" s="52"/>
      <c r="I32" s="51"/>
      <c r="J32" s="53"/>
      <c r="K32" s="53"/>
      <c r="L32" s="53"/>
      <c r="M32" s="53"/>
    </row>
    <row r="33" spans="1:13" s="13" customFormat="1" ht="30.75" customHeight="1" x14ac:dyDescent="0.3">
      <c r="A33" s="91"/>
      <c r="B33" s="575">
        <v>2.9</v>
      </c>
      <c r="C33" s="92" t="s">
        <v>44</v>
      </c>
      <c r="D33" s="93" t="str">
        <f>IF(C33="","",IF(E33="","",IF(E33&gt;1,"Nos.","No.")))</f>
        <v>Nos.</v>
      </c>
      <c r="E33" s="94">
        <v>13</v>
      </c>
      <c r="F33" s="95"/>
      <c r="G33" s="96"/>
      <c r="H33" s="97"/>
      <c r="I33" s="96"/>
      <c r="J33" s="98"/>
      <c r="K33" s="98"/>
      <c r="L33" s="98"/>
      <c r="M33" s="98"/>
    </row>
    <row r="34" spans="1:13" ht="81.650000000000006" customHeight="1" x14ac:dyDescent="0.35">
      <c r="A34" s="38">
        <f>A17+1</f>
        <v>3</v>
      </c>
      <c r="B34" s="570"/>
      <c r="C34" s="39" t="s">
        <v>549</v>
      </c>
      <c r="D34" s="32"/>
      <c r="E34" s="33"/>
      <c r="F34" s="34"/>
      <c r="G34" s="35"/>
      <c r="H34" s="36"/>
      <c r="I34" s="35"/>
      <c r="J34" s="37"/>
      <c r="K34" s="37"/>
      <c r="L34" s="37"/>
      <c r="M34" s="37"/>
    </row>
    <row r="35" spans="1:13" s="13" customFormat="1" ht="22" customHeight="1" x14ac:dyDescent="0.3">
      <c r="A35" s="54"/>
      <c r="B35" s="571">
        <f>A34+0.1</f>
        <v>3.1</v>
      </c>
      <c r="C35" s="47" t="s">
        <v>41</v>
      </c>
      <c r="D35" s="48" t="s">
        <v>5</v>
      </c>
      <c r="E35" s="56">
        <v>12</v>
      </c>
      <c r="F35" s="50"/>
      <c r="G35" s="51"/>
      <c r="H35" s="52"/>
      <c r="I35" s="51"/>
      <c r="J35" s="53"/>
      <c r="K35" s="53"/>
      <c r="L35" s="53"/>
      <c r="M35" s="53"/>
    </row>
    <row r="36" spans="1:13" s="13" customFormat="1" ht="43.9" customHeight="1" x14ac:dyDescent="0.3">
      <c r="A36" s="38">
        <f>A34+1</f>
        <v>4</v>
      </c>
      <c r="B36" s="571"/>
      <c r="C36" s="39" t="s">
        <v>78</v>
      </c>
      <c r="D36" s="40"/>
      <c r="E36" s="41"/>
      <c r="F36" s="42"/>
      <c r="G36" s="43"/>
      <c r="H36" s="44"/>
      <c r="I36" s="43"/>
      <c r="J36" s="45"/>
      <c r="K36" s="45"/>
      <c r="L36" s="45"/>
      <c r="M36" s="45"/>
    </row>
    <row r="37" spans="1:13" s="13" customFormat="1" ht="22" customHeight="1" x14ac:dyDescent="0.3">
      <c r="A37" s="54"/>
      <c r="B37" s="571" t="s">
        <v>19</v>
      </c>
      <c r="C37" s="99" t="s">
        <v>93</v>
      </c>
      <c r="D37" s="48" t="s">
        <v>60</v>
      </c>
      <c r="E37" s="49">
        <v>1</v>
      </c>
      <c r="F37" s="50"/>
      <c r="G37" s="51"/>
      <c r="H37" s="52"/>
      <c r="I37" s="51"/>
      <c r="J37" s="53"/>
      <c r="K37" s="53"/>
      <c r="L37" s="53"/>
      <c r="M37" s="53"/>
    </row>
    <row r="38" spans="1:13" s="13" customFormat="1" ht="22" customHeight="1" x14ac:dyDescent="0.3">
      <c r="A38" s="54"/>
      <c r="B38" s="571" t="s">
        <v>19</v>
      </c>
      <c r="C38" s="99" t="s">
        <v>82</v>
      </c>
      <c r="D38" s="48" t="s">
        <v>60</v>
      </c>
      <c r="E38" s="49">
        <v>3</v>
      </c>
      <c r="F38" s="50"/>
      <c r="G38" s="51"/>
      <c r="H38" s="52"/>
      <c r="I38" s="51"/>
      <c r="J38" s="53"/>
      <c r="K38" s="53"/>
      <c r="L38" s="53"/>
      <c r="M38" s="53"/>
    </row>
    <row r="39" spans="1:13" s="13" customFormat="1" ht="22" customHeight="1" x14ac:dyDescent="0.3">
      <c r="A39" s="54"/>
      <c r="B39" s="571" t="s">
        <v>20</v>
      </c>
      <c r="C39" s="47" t="s">
        <v>79</v>
      </c>
      <c r="D39" s="48" t="s">
        <v>5</v>
      </c>
      <c r="E39" s="49">
        <v>6</v>
      </c>
      <c r="F39" s="50"/>
      <c r="G39" s="51"/>
      <c r="H39" s="52"/>
      <c r="I39" s="51"/>
      <c r="J39" s="53"/>
      <c r="K39" s="53"/>
      <c r="L39" s="53"/>
      <c r="M39" s="53"/>
    </row>
    <row r="40" spans="1:13" s="13" customFormat="1" ht="22" customHeight="1" x14ac:dyDescent="0.3">
      <c r="A40" s="54"/>
      <c r="B40" s="576" t="s">
        <v>64</v>
      </c>
      <c r="C40" s="47" t="s">
        <v>100</v>
      </c>
      <c r="D40" s="40" t="s">
        <v>5</v>
      </c>
      <c r="E40" s="41">
        <v>1</v>
      </c>
      <c r="F40" s="50"/>
      <c r="G40" s="51"/>
      <c r="H40" s="52"/>
      <c r="I40" s="51"/>
      <c r="J40" s="53"/>
      <c r="K40" s="53"/>
      <c r="L40" s="53"/>
      <c r="M40" s="53"/>
    </row>
    <row r="41" spans="1:13" s="13" customFormat="1" ht="22" customHeight="1" x14ac:dyDescent="0.3">
      <c r="A41" s="54"/>
      <c r="B41" s="571" t="s">
        <v>72</v>
      </c>
      <c r="C41" s="100" t="s">
        <v>80</v>
      </c>
      <c r="D41" s="40" t="s">
        <v>5</v>
      </c>
      <c r="E41" s="59">
        <v>5</v>
      </c>
      <c r="F41" s="95"/>
      <c r="G41" s="96"/>
      <c r="H41" s="97"/>
      <c r="I41" s="96"/>
      <c r="J41" s="98"/>
      <c r="K41" s="98"/>
      <c r="L41" s="98"/>
      <c r="M41" s="98"/>
    </row>
    <row r="42" spans="1:13" s="13" customFormat="1" ht="22" customHeight="1" x14ac:dyDescent="0.3">
      <c r="A42" s="54"/>
      <c r="B42" s="571" t="s">
        <v>99</v>
      </c>
      <c r="C42" s="100" t="s">
        <v>81</v>
      </c>
      <c r="D42" s="93" t="s">
        <v>5</v>
      </c>
      <c r="E42" s="101">
        <v>7</v>
      </c>
      <c r="F42" s="50"/>
      <c r="G42" s="51"/>
      <c r="H42" s="52"/>
      <c r="I42" s="51"/>
      <c r="J42" s="53"/>
      <c r="K42" s="53"/>
      <c r="L42" s="53"/>
      <c r="M42" s="53"/>
    </row>
    <row r="43" spans="1:13" ht="108" customHeight="1" x14ac:dyDescent="0.35">
      <c r="A43" s="102">
        <f>A36+1</f>
        <v>5</v>
      </c>
      <c r="B43" s="577"/>
      <c r="C43" s="39" t="s">
        <v>22</v>
      </c>
      <c r="D43" s="32"/>
      <c r="E43" s="33"/>
      <c r="F43" s="34"/>
      <c r="G43" s="35"/>
      <c r="H43" s="36"/>
      <c r="I43" s="35"/>
      <c r="J43" s="37"/>
      <c r="K43" s="37"/>
      <c r="L43" s="37"/>
      <c r="M43" s="37"/>
    </row>
    <row r="44" spans="1:13" s="13" customFormat="1" ht="22" customHeight="1" x14ac:dyDescent="0.3">
      <c r="A44" s="54"/>
      <c r="B44" s="571">
        <f>A43+0.1</f>
        <v>5.0999999999999996</v>
      </c>
      <c r="C44" s="47" t="s">
        <v>46</v>
      </c>
      <c r="D44" s="48" t="s">
        <v>53</v>
      </c>
      <c r="E44" s="49">
        <v>70</v>
      </c>
      <c r="F44" s="103"/>
      <c r="G44" s="104"/>
      <c r="H44" s="105"/>
      <c r="I44" s="104"/>
      <c r="J44" s="53"/>
      <c r="K44" s="53"/>
      <c r="L44" s="53"/>
      <c r="M44" s="53"/>
    </row>
    <row r="45" spans="1:13" s="13" customFormat="1" ht="22" customHeight="1" x14ac:dyDescent="0.3">
      <c r="A45" s="54"/>
      <c r="B45" s="571">
        <f>B44+0.1</f>
        <v>5.1999999999999993</v>
      </c>
      <c r="C45" s="47" t="s">
        <v>47</v>
      </c>
      <c r="D45" s="48" t="s">
        <v>53</v>
      </c>
      <c r="E45" s="49">
        <v>50</v>
      </c>
      <c r="F45" s="103"/>
      <c r="G45" s="104"/>
      <c r="H45" s="105"/>
      <c r="I45" s="104"/>
      <c r="J45" s="53"/>
      <c r="K45" s="53"/>
      <c r="L45" s="53"/>
      <c r="M45" s="53"/>
    </row>
    <row r="46" spans="1:13" s="13" customFormat="1" ht="22" customHeight="1" thickBot="1" x14ac:dyDescent="0.35">
      <c r="A46" s="106"/>
      <c r="B46" s="578">
        <f t="shared" ref="B46:B48" si="3">B45+0.1</f>
        <v>5.2999999999999989</v>
      </c>
      <c r="C46" s="107" t="s">
        <v>48</v>
      </c>
      <c r="D46" s="108" t="s">
        <v>53</v>
      </c>
      <c r="E46" s="109">
        <v>25</v>
      </c>
      <c r="F46" s="110"/>
      <c r="G46" s="111"/>
      <c r="H46" s="112"/>
      <c r="I46" s="111"/>
      <c r="J46" s="113"/>
      <c r="K46" s="113"/>
      <c r="L46" s="113"/>
      <c r="M46" s="113"/>
    </row>
    <row r="47" spans="1:13" s="13" customFormat="1" ht="22" customHeight="1" x14ac:dyDescent="0.3">
      <c r="A47" s="114"/>
      <c r="B47" s="574">
        <f t="shared" si="3"/>
        <v>5.3999999999999986</v>
      </c>
      <c r="C47" s="115" t="s">
        <v>45</v>
      </c>
      <c r="D47" s="116" t="s">
        <v>53</v>
      </c>
      <c r="E47" s="117">
        <v>30</v>
      </c>
      <c r="F47" s="118"/>
      <c r="G47" s="119"/>
      <c r="H47" s="120"/>
      <c r="I47" s="119"/>
      <c r="J47" s="121"/>
      <c r="K47" s="121"/>
      <c r="L47" s="121"/>
      <c r="M47" s="121"/>
    </row>
    <row r="48" spans="1:13" s="13" customFormat="1" ht="22" customHeight="1" x14ac:dyDescent="0.3">
      <c r="A48" s="54"/>
      <c r="B48" s="571">
        <f t="shared" si="3"/>
        <v>5.4999999999999982</v>
      </c>
      <c r="C48" s="122" t="s">
        <v>49</v>
      </c>
      <c r="D48" s="48" t="s">
        <v>53</v>
      </c>
      <c r="E48" s="94">
        <v>10</v>
      </c>
      <c r="F48" s="123"/>
      <c r="G48" s="124"/>
      <c r="H48" s="125"/>
      <c r="I48" s="124"/>
      <c r="J48" s="98"/>
      <c r="K48" s="98"/>
      <c r="L48" s="98"/>
      <c r="M48" s="98"/>
    </row>
    <row r="49" spans="1:13" s="73" customFormat="1" ht="22" customHeight="1" x14ac:dyDescent="0.3">
      <c r="A49" s="64"/>
      <c r="B49" s="572">
        <f>B48+0.1</f>
        <v>5.5999999999999979</v>
      </c>
      <c r="C49" s="126" t="s">
        <v>50</v>
      </c>
      <c r="D49" s="66" t="s">
        <v>53</v>
      </c>
      <c r="E49" s="127">
        <v>5</v>
      </c>
      <c r="F49" s="128"/>
      <c r="G49" s="129" t="s">
        <v>94</v>
      </c>
      <c r="H49" s="130"/>
      <c r="I49" s="129" t="s">
        <v>94</v>
      </c>
      <c r="J49" s="131" t="s">
        <v>94</v>
      </c>
      <c r="K49" s="132"/>
      <c r="L49" s="132"/>
      <c r="M49" s="132"/>
    </row>
    <row r="50" spans="1:13" s="73" customFormat="1" ht="22" customHeight="1" x14ac:dyDescent="0.3">
      <c r="A50" s="64"/>
      <c r="B50" s="572">
        <f>B49+0.1</f>
        <v>5.6999999999999975</v>
      </c>
      <c r="C50" s="133" t="s">
        <v>51</v>
      </c>
      <c r="D50" s="66" t="s">
        <v>53</v>
      </c>
      <c r="E50" s="134">
        <v>5</v>
      </c>
      <c r="F50" s="135"/>
      <c r="G50" s="136" t="s">
        <v>94</v>
      </c>
      <c r="H50" s="137"/>
      <c r="I50" s="136" t="s">
        <v>94</v>
      </c>
      <c r="J50" s="138" t="s">
        <v>94</v>
      </c>
      <c r="K50" s="139"/>
      <c r="L50" s="139"/>
      <c r="M50" s="139"/>
    </row>
    <row r="51" spans="1:13" ht="63" customHeight="1" x14ac:dyDescent="0.35">
      <c r="A51" s="102">
        <f>A43+1</f>
        <v>6</v>
      </c>
      <c r="B51" s="579"/>
      <c r="C51" s="140" t="s">
        <v>77</v>
      </c>
      <c r="D51" s="141"/>
      <c r="E51" s="142"/>
      <c r="F51" s="143"/>
      <c r="G51" s="144"/>
      <c r="H51" s="145"/>
      <c r="I51" s="144"/>
      <c r="J51" s="146"/>
      <c r="K51" s="146"/>
      <c r="L51" s="146"/>
      <c r="M51" s="146"/>
    </row>
    <row r="52" spans="1:13" s="13" customFormat="1" ht="22" customHeight="1" x14ac:dyDescent="0.3">
      <c r="A52" s="54"/>
      <c r="B52" s="571">
        <f>A51+0.1</f>
        <v>6.1</v>
      </c>
      <c r="C52" s="47" t="str">
        <f>C44</f>
        <v>25mm dia</v>
      </c>
      <c r="D52" s="48" t="s">
        <v>53</v>
      </c>
      <c r="E52" s="49">
        <f>E44</f>
        <v>70</v>
      </c>
      <c r="F52" s="103"/>
      <c r="G52" s="104"/>
      <c r="H52" s="105"/>
      <c r="I52" s="104"/>
      <c r="J52" s="53"/>
      <c r="K52" s="53"/>
      <c r="L52" s="53"/>
      <c r="M52" s="53"/>
    </row>
    <row r="53" spans="1:13" s="13" customFormat="1" ht="22" customHeight="1" x14ac:dyDescent="0.3">
      <c r="A53" s="54"/>
      <c r="B53" s="571">
        <f>B52+0.1</f>
        <v>6.1999999999999993</v>
      </c>
      <c r="C53" s="47" t="str">
        <f>C45</f>
        <v>32mm dia</v>
      </c>
      <c r="D53" s="48" t="s">
        <v>53</v>
      </c>
      <c r="E53" s="49">
        <f>E45</f>
        <v>50</v>
      </c>
      <c r="F53" s="103"/>
      <c r="G53" s="104"/>
      <c r="H53" s="105"/>
      <c r="I53" s="104"/>
      <c r="J53" s="53"/>
      <c r="K53" s="53"/>
      <c r="L53" s="53"/>
      <c r="M53" s="53"/>
    </row>
    <row r="54" spans="1:13" s="13" customFormat="1" ht="22" customHeight="1" x14ac:dyDescent="0.3">
      <c r="A54" s="54"/>
      <c r="B54" s="571">
        <f t="shared" ref="B54:B56" si="4">B53+0.1</f>
        <v>6.2999999999999989</v>
      </c>
      <c r="C54" s="47" t="str">
        <f>C46</f>
        <v>40mm dia</v>
      </c>
      <c r="D54" s="48" t="s">
        <v>53</v>
      </c>
      <c r="E54" s="49">
        <f>E46</f>
        <v>25</v>
      </c>
      <c r="F54" s="123"/>
      <c r="G54" s="124"/>
      <c r="H54" s="125"/>
      <c r="I54" s="124"/>
      <c r="J54" s="98"/>
      <c r="K54" s="98"/>
      <c r="L54" s="98"/>
      <c r="M54" s="98"/>
    </row>
    <row r="55" spans="1:13" s="13" customFormat="1" ht="22" customHeight="1" x14ac:dyDescent="0.3">
      <c r="A55" s="54"/>
      <c r="B55" s="571">
        <f t="shared" si="4"/>
        <v>6.3999999999999986</v>
      </c>
      <c r="C55" s="47" t="str">
        <f>C47</f>
        <v>50mm dia</v>
      </c>
      <c r="D55" s="48" t="s">
        <v>53</v>
      </c>
      <c r="E55" s="49">
        <f>E47</f>
        <v>30</v>
      </c>
      <c r="F55" s="103"/>
      <c r="G55" s="104"/>
      <c r="H55" s="105"/>
      <c r="I55" s="104"/>
      <c r="J55" s="53"/>
      <c r="K55" s="53"/>
      <c r="L55" s="53"/>
      <c r="M55" s="53"/>
    </row>
    <row r="56" spans="1:13" s="13" customFormat="1" ht="22" customHeight="1" x14ac:dyDescent="0.3">
      <c r="A56" s="54"/>
      <c r="B56" s="571">
        <f t="shared" si="4"/>
        <v>6.4999999999999982</v>
      </c>
      <c r="C56" s="122" t="str">
        <f>C48</f>
        <v>65mm dia</v>
      </c>
      <c r="D56" s="48" t="s">
        <v>53</v>
      </c>
      <c r="E56" s="49">
        <f>E48</f>
        <v>10</v>
      </c>
      <c r="F56" s="123"/>
      <c r="G56" s="124"/>
      <c r="H56" s="125"/>
      <c r="I56" s="124"/>
      <c r="J56" s="98"/>
      <c r="K56" s="98"/>
      <c r="L56" s="98"/>
      <c r="M56" s="98"/>
    </row>
    <row r="57" spans="1:13" s="73" customFormat="1" ht="22" customHeight="1" x14ac:dyDescent="0.3">
      <c r="A57" s="64"/>
      <c r="B57" s="572">
        <f>B56+0.1</f>
        <v>6.5999999999999979</v>
      </c>
      <c r="C57" s="126" t="s">
        <v>50</v>
      </c>
      <c r="D57" s="66" t="s">
        <v>53</v>
      </c>
      <c r="E57" s="127">
        <v>5</v>
      </c>
      <c r="F57" s="128"/>
      <c r="G57" s="129" t="s">
        <v>94</v>
      </c>
      <c r="H57" s="130"/>
      <c r="I57" s="129" t="s">
        <v>94</v>
      </c>
      <c r="J57" s="131" t="s">
        <v>94</v>
      </c>
      <c r="K57" s="131"/>
      <c r="L57" s="131"/>
      <c r="M57" s="131"/>
    </row>
    <row r="58" spans="1:13" s="73" customFormat="1" ht="22" customHeight="1" x14ac:dyDescent="0.3">
      <c r="A58" s="64"/>
      <c r="B58" s="572">
        <f>B57+0.1</f>
        <v>6.6999999999999975</v>
      </c>
      <c r="C58" s="133" t="s">
        <v>51</v>
      </c>
      <c r="D58" s="66" t="s">
        <v>53</v>
      </c>
      <c r="E58" s="134">
        <v>5</v>
      </c>
      <c r="F58" s="135"/>
      <c r="G58" s="136" t="s">
        <v>94</v>
      </c>
      <c r="H58" s="137"/>
      <c r="I58" s="136" t="s">
        <v>94</v>
      </c>
      <c r="J58" s="138" t="s">
        <v>94</v>
      </c>
      <c r="K58" s="138"/>
      <c r="L58" s="138"/>
      <c r="M58" s="138"/>
    </row>
    <row r="59" spans="1:13" ht="81" customHeight="1" x14ac:dyDescent="0.35">
      <c r="A59" s="102">
        <f>A51+1</f>
        <v>7</v>
      </c>
      <c r="B59" s="147"/>
      <c r="C59" s="148" t="s">
        <v>84</v>
      </c>
      <c r="D59" s="32"/>
      <c r="E59" s="33"/>
      <c r="F59" s="34"/>
      <c r="G59" s="35"/>
      <c r="H59" s="149"/>
      <c r="I59" s="150"/>
      <c r="J59" s="37"/>
      <c r="K59" s="37"/>
      <c r="L59" s="37"/>
      <c r="M59" s="37"/>
    </row>
    <row r="60" spans="1:13" s="13" customFormat="1" ht="22.15" customHeight="1" x14ac:dyDescent="0.3">
      <c r="A60" s="151"/>
      <c r="B60" s="152">
        <f>A59+0.1</f>
        <v>7.1</v>
      </c>
      <c r="C60" s="153" t="s">
        <v>85</v>
      </c>
      <c r="D60" s="48" t="s">
        <v>60</v>
      </c>
      <c r="E60" s="56">
        <v>1</v>
      </c>
      <c r="F60" s="50"/>
      <c r="G60" s="51"/>
      <c r="H60" s="52"/>
      <c r="I60" s="51"/>
      <c r="J60" s="53"/>
      <c r="K60" s="53"/>
      <c r="L60" s="53"/>
      <c r="M60" s="53"/>
    </row>
    <row r="61" spans="1:13" s="13" customFormat="1" ht="71.5" customHeight="1" x14ac:dyDescent="0.35">
      <c r="A61" s="102">
        <f>A59+1</f>
        <v>8</v>
      </c>
      <c r="B61" s="154"/>
      <c r="C61" s="155" t="s">
        <v>92</v>
      </c>
      <c r="D61" s="141" t="s">
        <v>53</v>
      </c>
      <c r="E61" s="142">
        <v>35</v>
      </c>
      <c r="F61" s="143"/>
      <c r="G61" s="144"/>
      <c r="H61" s="145"/>
      <c r="I61" s="144"/>
      <c r="J61" s="146"/>
      <c r="K61" s="146"/>
      <c r="L61" s="146"/>
      <c r="M61" s="146"/>
    </row>
    <row r="62" spans="1:13" s="13" customFormat="1" ht="109.15" customHeight="1" thickBot="1" x14ac:dyDescent="0.4">
      <c r="A62" s="156">
        <f>A61+1</f>
        <v>9</v>
      </c>
      <c r="B62" s="580"/>
      <c r="C62" s="157" t="s">
        <v>95</v>
      </c>
      <c r="D62" s="158" t="s">
        <v>54</v>
      </c>
      <c r="E62" s="159">
        <v>350</v>
      </c>
      <c r="F62" s="160"/>
      <c r="G62" s="161"/>
      <c r="H62" s="162"/>
      <c r="I62" s="161"/>
      <c r="J62" s="163"/>
      <c r="K62" s="163"/>
      <c r="L62" s="163"/>
      <c r="M62" s="163"/>
    </row>
    <row r="63" spans="1:13" ht="57" customHeight="1" x14ac:dyDescent="0.35">
      <c r="A63" s="164">
        <f>A62+1</f>
        <v>10</v>
      </c>
      <c r="B63" s="581"/>
      <c r="C63" s="165" t="s">
        <v>55</v>
      </c>
      <c r="D63" s="166" t="s">
        <v>54</v>
      </c>
      <c r="E63" s="167">
        <v>75</v>
      </c>
      <c r="F63" s="168"/>
      <c r="G63" s="169"/>
      <c r="H63" s="170"/>
      <c r="I63" s="169"/>
      <c r="J63" s="171"/>
      <c r="K63" s="171"/>
      <c r="L63" s="171"/>
      <c r="M63" s="171"/>
    </row>
    <row r="64" spans="1:13" ht="82.15" customHeight="1" x14ac:dyDescent="0.35">
      <c r="A64" s="172">
        <f>A63+1</f>
        <v>11</v>
      </c>
      <c r="B64" s="582"/>
      <c r="C64" s="173" t="s">
        <v>96</v>
      </c>
      <c r="D64" s="174" t="s">
        <v>54</v>
      </c>
      <c r="E64" s="175">
        <v>10</v>
      </c>
      <c r="F64" s="176"/>
      <c r="G64" s="177"/>
      <c r="H64" s="178"/>
      <c r="I64" s="177"/>
      <c r="J64" s="37"/>
      <c r="K64" s="37"/>
      <c r="L64" s="37"/>
      <c r="M64" s="37"/>
    </row>
    <row r="65" spans="1:13" s="13" customFormat="1" ht="54.65" customHeight="1" x14ac:dyDescent="0.35">
      <c r="A65" s="172">
        <f t="shared" ref="A65" si="5">A63+1</f>
        <v>11</v>
      </c>
      <c r="B65" s="583"/>
      <c r="C65" s="140" t="s">
        <v>15</v>
      </c>
      <c r="D65" s="141"/>
      <c r="E65" s="142"/>
      <c r="F65" s="179"/>
      <c r="G65" s="180"/>
      <c r="H65" s="181"/>
      <c r="I65" s="180"/>
      <c r="J65" s="145"/>
      <c r="K65" s="145"/>
      <c r="L65" s="145"/>
      <c r="M65" s="145"/>
    </row>
    <row r="66" spans="1:13" s="13" customFormat="1" ht="22" customHeight="1" x14ac:dyDescent="0.3">
      <c r="A66" s="182"/>
      <c r="B66" s="584">
        <f>A65+0.1</f>
        <v>11.1</v>
      </c>
      <c r="C66" s="183" t="s">
        <v>68</v>
      </c>
      <c r="D66" s="184" t="s">
        <v>5</v>
      </c>
      <c r="E66" s="49">
        <v>2</v>
      </c>
      <c r="F66" s="103"/>
      <c r="G66" s="104"/>
      <c r="H66" s="105"/>
      <c r="I66" s="104"/>
      <c r="J66" s="53"/>
      <c r="K66" s="53"/>
      <c r="L66" s="53"/>
      <c r="M66" s="53"/>
    </row>
    <row r="67" spans="1:13" s="13" customFormat="1" ht="22" customHeight="1" x14ac:dyDescent="0.3">
      <c r="A67" s="182"/>
      <c r="B67" s="584">
        <f>B66+0.1</f>
        <v>11.2</v>
      </c>
      <c r="C67" s="183" t="s">
        <v>70</v>
      </c>
      <c r="D67" s="184" t="s">
        <v>60</v>
      </c>
      <c r="E67" s="49">
        <v>1</v>
      </c>
      <c r="F67" s="103"/>
      <c r="G67" s="104"/>
      <c r="H67" s="105"/>
      <c r="I67" s="104"/>
      <c r="J67" s="53"/>
      <c r="K67" s="53"/>
      <c r="L67" s="53"/>
      <c r="M67" s="53"/>
    </row>
    <row r="68" spans="1:13" s="13" customFormat="1" ht="22" customHeight="1" x14ac:dyDescent="0.3">
      <c r="A68" s="182"/>
      <c r="B68" s="584">
        <f>B67+0.1</f>
        <v>11.299999999999999</v>
      </c>
      <c r="C68" s="183" t="s">
        <v>71</v>
      </c>
      <c r="D68" s="184" t="s">
        <v>60</v>
      </c>
      <c r="E68" s="49">
        <v>1</v>
      </c>
      <c r="F68" s="103"/>
      <c r="G68" s="104"/>
      <c r="H68" s="105"/>
      <c r="I68" s="104"/>
      <c r="J68" s="53"/>
      <c r="K68" s="53"/>
      <c r="L68" s="53"/>
      <c r="M68" s="53"/>
    </row>
    <row r="69" spans="1:13" ht="69" customHeight="1" x14ac:dyDescent="0.35">
      <c r="A69" s="185">
        <f>A65+1</f>
        <v>12</v>
      </c>
      <c r="B69" s="585"/>
      <c r="C69" s="186" t="s">
        <v>16</v>
      </c>
      <c r="D69" s="32"/>
      <c r="E69" s="33"/>
      <c r="F69" s="176"/>
      <c r="G69" s="177"/>
      <c r="H69" s="178"/>
      <c r="I69" s="177"/>
      <c r="J69" s="37"/>
      <c r="K69" s="37"/>
      <c r="L69" s="37"/>
      <c r="M69" s="37"/>
    </row>
    <row r="70" spans="1:13" s="13" customFormat="1" ht="22" customHeight="1" x14ac:dyDescent="0.3">
      <c r="A70" s="54"/>
      <c r="B70" s="584">
        <f>A69+0.1</f>
        <v>12.1</v>
      </c>
      <c r="C70" s="187" t="s">
        <v>38</v>
      </c>
      <c r="D70" s="188"/>
      <c r="E70" s="189"/>
      <c r="F70" s="190"/>
      <c r="G70" s="191"/>
      <c r="H70" s="192"/>
      <c r="I70" s="191"/>
      <c r="J70" s="45"/>
      <c r="K70" s="45"/>
      <c r="L70" s="45"/>
      <c r="M70" s="45"/>
    </row>
    <row r="71" spans="1:13" s="13" customFormat="1" ht="22" customHeight="1" x14ac:dyDescent="0.3">
      <c r="A71" s="54"/>
      <c r="B71" s="584" t="s">
        <v>19</v>
      </c>
      <c r="C71" s="183" t="s">
        <v>62</v>
      </c>
      <c r="D71" s="184" t="s">
        <v>5</v>
      </c>
      <c r="E71" s="49">
        <v>24</v>
      </c>
      <c r="F71" s="103"/>
      <c r="G71" s="104"/>
      <c r="H71" s="105"/>
      <c r="I71" s="104"/>
      <c r="J71" s="53"/>
      <c r="K71" s="53"/>
      <c r="L71" s="53"/>
      <c r="M71" s="53"/>
    </row>
    <row r="72" spans="1:13" s="13" customFormat="1" ht="22" customHeight="1" x14ac:dyDescent="0.3">
      <c r="A72" s="54"/>
      <c r="B72" s="584" t="s">
        <v>20</v>
      </c>
      <c r="C72" s="183" t="s">
        <v>63</v>
      </c>
      <c r="D72" s="184" t="s">
        <v>5</v>
      </c>
      <c r="E72" s="49">
        <v>34</v>
      </c>
      <c r="F72" s="103"/>
      <c r="G72" s="104"/>
      <c r="H72" s="105"/>
      <c r="I72" s="104"/>
      <c r="J72" s="53"/>
      <c r="K72" s="53"/>
      <c r="L72" s="53"/>
      <c r="M72" s="53"/>
    </row>
    <row r="73" spans="1:13" s="13" customFormat="1" ht="22" customHeight="1" x14ac:dyDescent="0.3">
      <c r="A73" s="54"/>
      <c r="B73" s="584" t="s">
        <v>64</v>
      </c>
      <c r="C73" s="183" t="s">
        <v>73</v>
      </c>
      <c r="D73" s="184" t="s">
        <v>5</v>
      </c>
      <c r="E73" s="49">
        <v>3</v>
      </c>
      <c r="F73" s="103"/>
      <c r="G73" s="104"/>
      <c r="H73" s="105"/>
      <c r="I73" s="104"/>
      <c r="J73" s="53"/>
      <c r="K73" s="53"/>
      <c r="L73" s="53"/>
      <c r="M73" s="53"/>
    </row>
    <row r="74" spans="1:13" s="13" customFormat="1" ht="22" customHeight="1" x14ac:dyDescent="0.3">
      <c r="A74" s="54"/>
      <c r="B74" s="584">
        <f>B70+0.1</f>
        <v>12.2</v>
      </c>
      <c r="C74" s="193" t="s">
        <v>406</v>
      </c>
      <c r="D74" s="194"/>
      <c r="E74" s="59"/>
      <c r="F74" s="195"/>
      <c r="G74" s="196"/>
      <c r="H74" s="197"/>
      <c r="I74" s="196"/>
      <c r="J74" s="63"/>
      <c r="K74" s="63"/>
      <c r="L74" s="63"/>
      <c r="M74" s="63"/>
    </row>
    <row r="75" spans="1:13" s="13" customFormat="1" ht="22" customHeight="1" x14ac:dyDescent="0.3">
      <c r="A75" s="54"/>
      <c r="B75" s="584" t="s">
        <v>19</v>
      </c>
      <c r="C75" s="183" t="s">
        <v>65</v>
      </c>
      <c r="D75" s="184" t="s">
        <v>5</v>
      </c>
      <c r="E75" s="49">
        <v>25</v>
      </c>
      <c r="F75" s="103"/>
      <c r="G75" s="104"/>
      <c r="H75" s="105"/>
      <c r="I75" s="104"/>
      <c r="J75" s="53"/>
      <c r="K75" s="53"/>
      <c r="L75" s="53"/>
      <c r="M75" s="53"/>
    </row>
    <row r="76" spans="1:13" s="13" customFormat="1" ht="22" customHeight="1" x14ac:dyDescent="0.3">
      <c r="A76" s="54"/>
      <c r="B76" s="584" t="s">
        <v>20</v>
      </c>
      <c r="C76" s="183" t="s">
        <v>61</v>
      </c>
      <c r="D76" s="184" t="s">
        <v>60</v>
      </c>
      <c r="E76" s="49">
        <v>3</v>
      </c>
      <c r="F76" s="103"/>
      <c r="G76" s="104"/>
      <c r="H76" s="105"/>
      <c r="I76" s="104"/>
      <c r="J76" s="53"/>
      <c r="K76" s="53"/>
      <c r="L76" s="53"/>
      <c r="M76" s="53"/>
    </row>
    <row r="77" spans="1:13" s="13" customFormat="1" ht="22" customHeight="1" x14ac:dyDescent="0.3">
      <c r="A77" s="54"/>
      <c r="B77" s="584" t="s">
        <v>64</v>
      </c>
      <c r="C77" s="183" t="s">
        <v>74</v>
      </c>
      <c r="D77" s="184" t="s">
        <v>60</v>
      </c>
      <c r="E77" s="49">
        <v>1</v>
      </c>
      <c r="F77" s="103"/>
      <c r="G77" s="104"/>
      <c r="H77" s="105"/>
      <c r="I77" s="104"/>
      <c r="J77" s="53"/>
      <c r="K77" s="53"/>
      <c r="L77" s="53"/>
      <c r="M77" s="53"/>
    </row>
    <row r="78" spans="1:13" s="13" customFormat="1" ht="22" customHeight="1" x14ac:dyDescent="0.3">
      <c r="A78" s="54"/>
      <c r="B78" s="584" t="s">
        <v>72</v>
      </c>
      <c r="C78" s="183" t="s">
        <v>63</v>
      </c>
      <c r="D78" s="184" t="s">
        <v>60</v>
      </c>
      <c r="E78" s="49">
        <v>2</v>
      </c>
      <c r="F78" s="103"/>
      <c r="G78" s="104"/>
      <c r="H78" s="105"/>
      <c r="I78" s="104"/>
      <c r="J78" s="53"/>
      <c r="K78" s="53"/>
      <c r="L78" s="53"/>
      <c r="M78" s="53"/>
    </row>
    <row r="79" spans="1:13" s="13" customFormat="1" ht="22" customHeight="1" x14ac:dyDescent="0.3">
      <c r="A79" s="54"/>
      <c r="B79" s="584">
        <f>B74+0.1</f>
        <v>12.299999999999999</v>
      </c>
      <c r="C79" s="187" t="s">
        <v>21</v>
      </c>
      <c r="D79" s="188"/>
      <c r="E79" s="41"/>
      <c r="F79" s="190"/>
      <c r="G79" s="191"/>
      <c r="H79" s="192"/>
      <c r="I79" s="191"/>
      <c r="J79" s="45"/>
      <c r="K79" s="45"/>
      <c r="L79" s="45"/>
      <c r="M79" s="45"/>
    </row>
    <row r="80" spans="1:13" s="13" customFormat="1" ht="22" customHeight="1" x14ac:dyDescent="0.3">
      <c r="A80" s="54"/>
      <c r="B80" s="571" t="s">
        <v>19</v>
      </c>
      <c r="C80" s="183" t="s">
        <v>56</v>
      </c>
      <c r="D80" s="184" t="s">
        <v>53</v>
      </c>
      <c r="E80" s="49">
        <v>30</v>
      </c>
      <c r="F80" s="50"/>
      <c r="G80" s="51"/>
      <c r="H80" s="52"/>
      <c r="I80" s="51"/>
      <c r="J80" s="53"/>
      <c r="K80" s="53"/>
      <c r="L80" s="53"/>
      <c r="M80" s="53"/>
    </row>
    <row r="81" spans="1:13" s="13" customFormat="1" ht="22" customHeight="1" x14ac:dyDescent="0.3">
      <c r="A81" s="54"/>
      <c r="B81" s="584">
        <f>B79+0.1</f>
        <v>12.399999999999999</v>
      </c>
      <c r="C81" s="187" t="s">
        <v>97</v>
      </c>
      <c r="D81" s="188"/>
      <c r="E81" s="41"/>
      <c r="F81" s="42"/>
      <c r="G81" s="43"/>
      <c r="H81" s="44"/>
      <c r="I81" s="43"/>
      <c r="J81" s="45"/>
      <c r="K81" s="45"/>
      <c r="L81" s="45"/>
      <c r="M81" s="45"/>
    </row>
    <row r="82" spans="1:13" s="13" customFormat="1" ht="22" customHeight="1" thickBot="1" x14ac:dyDescent="0.35">
      <c r="A82" s="106"/>
      <c r="B82" s="578" t="s">
        <v>19</v>
      </c>
      <c r="C82" s="198" t="s">
        <v>52</v>
      </c>
      <c r="D82" s="199" t="s">
        <v>5</v>
      </c>
      <c r="E82" s="109">
        <v>14</v>
      </c>
      <c r="F82" s="200"/>
      <c r="G82" s="201"/>
      <c r="H82" s="202"/>
      <c r="I82" s="201"/>
      <c r="J82" s="113"/>
      <c r="K82" s="113"/>
      <c r="L82" s="113"/>
      <c r="M82" s="113"/>
    </row>
    <row r="83" spans="1:13" s="13" customFormat="1" ht="42.65" customHeight="1" x14ac:dyDescent="0.3">
      <c r="A83" s="164">
        <f>A69+1</f>
        <v>13</v>
      </c>
      <c r="B83" s="581"/>
      <c r="C83" s="203" t="s">
        <v>35</v>
      </c>
      <c r="D83" s="204"/>
      <c r="E83" s="85"/>
      <c r="F83" s="86"/>
      <c r="G83" s="87"/>
      <c r="H83" s="88"/>
      <c r="I83" s="87"/>
      <c r="J83" s="89"/>
      <c r="K83" s="89"/>
      <c r="L83" s="89"/>
      <c r="M83" s="89"/>
    </row>
    <row r="84" spans="1:13" s="13" customFormat="1" ht="22" customHeight="1" x14ac:dyDescent="0.3">
      <c r="A84" s="182"/>
      <c r="B84" s="584">
        <f>A83+0.1</f>
        <v>13.1</v>
      </c>
      <c r="C84" s="183" t="s">
        <v>57</v>
      </c>
      <c r="D84" s="184" t="s">
        <v>53</v>
      </c>
      <c r="E84" s="49">
        <v>50</v>
      </c>
      <c r="F84" s="103"/>
      <c r="G84" s="104"/>
      <c r="H84" s="105"/>
      <c r="I84" s="104"/>
      <c r="J84" s="53"/>
      <c r="K84" s="53"/>
      <c r="L84" s="53"/>
      <c r="M84" s="53"/>
    </row>
    <row r="85" spans="1:13" s="13" customFormat="1" ht="41.5" customHeight="1" x14ac:dyDescent="0.3">
      <c r="A85" s="172">
        <f>A83+1</f>
        <v>14</v>
      </c>
      <c r="B85" s="582"/>
      <c r="C85" s="205" t="s">
        <v>34</v>
      </c>
      <c r="D85" s="194"/>
      <c r="E85" s="59"/>
      <c r="F85" s="60"/>
      <c r="G85" s="61"/>
      <c r="H85" s="62"/>
      <c r="I85" s="61"/>
      <c r="J85" s="63"/>
      <c r="K85" s="63"/>
      <c r="L85" s="63"/>
      <c r="M85" s="63"/>
    </row>
    <row r="86" spans="1:13" s="13" customFormat="1" ht="22" customHeight="1" x14ac:dyDescent="0.3">
      <c r="A86" s="182"/>
      <c r="B86" s="584">
        <f>A85+0.1</f>
        <v>14.1</v>
      </c>
      <c r="C86" s="187" t="s">
        <v>57</v>
      </c>
      <c r="D86" s="188" t="s">
        <v>5</v>
      </c>
      <c r="E86" s="41">
        <v>46</v>
      </c>
      <c r="F86" s="190"/>
      <c r="G86" s="191"/>
      <c r="H86" s="192"/>
      <c r="I86" s="191"/>
      <c r="J86" s="45"/>
      <c r="K86" s="45"/>
      <c r="L86" s="45"/>
      <c r="M86" s="45"/>
    </row>
    <row r="87" spans="1:13" ht="82.9" customHeight="1" x14ac:dyDescent="0.35">
      <c r="A87" s="172">
        <f>A85+1</f>
        <v>15</v>
      </c>
      <c r="B87" s="582"/>
      <c r="C87" s="206" t="s">
        <v>37</v>
      </c>
      <c r="D87" s="207"/>
      <c r="E87" s="142"/>
      <c r="F87" s="179"/>
      <c r="G87" s="180"/>
      <c r="H87" s="181"/>
      <c r="I87" s="180"/>
      <c r="J87" s="146"/>
      <c r="K87" s="146"/>
      <c r="L87" s="146"/>
      <c r="M87" s="146"/>
    </row>
    <row r="88" spans="1:13" s="13" customFormat="1" ht="22" customHeight="1" x14ac:dyDescent="0.3">
      <c r="A88" s="182"/>
      <c r="B88" s="584">
        <f>A87+0.1</f>
        <v>15.1</v>
      </c>
      <c r="C88" s="183" t="s">
        <v>65</v>
      </c>
      <c r="D88" s="184" t="s">
        <v>5</v>
      </c>
      <c r="E88" s="49">
        <v>1</v>
      </c>
      <c r="F88" s="103"/>
      <c r="G88" s="129" t="s">
        <v>94</v>
      </c>
      <c r="H88" s="130"/>
      <c r="I88" s="129" t="s">
        <v>94</v>
      </c>
      <c r="J88" s="131" t="s">
        <v>94</v>
      </c>
      <c r="K88" s="131"/>
      <c r="L88" s="131"/>
      <c r="M88" s="131"/>
    </row>
    <row r="89" spans="1:13" s="13" customFormat="1" ht="22" customHeight="1" x14ac:dyDescent="0.3">
      <c r="A89" s="182"/>
      <c r="B89" s="208">
        <f t="shared" ref="B89:B95" si="6">B88+0.1</f>
        <v>15.2</v>
      </c>
      <c r="C89" s="183" t="s">
        <v>61</v>
      </c>
      <c r="D89" s="184" t="s">
        <v>5</v>
      </c>
      <c r="E89" s="49">
        <v>1</v>
      </c>
      <c r="F89" s="103"/>
      <c r="G89" s="129" t="s">
        <v>94</v>
      </c>
      <c r="H89" s="130"/>
      <c r="I89" s="129" t="s">
        <v>94</v>
      </c>
      <c r="J89" s="131" t="s">
        <v>94</v>
      </c>
      <c r="K89" s="131"/>
      <c r="L89" s="131"/>
      <c r="M89" s="131"/>
    </row>
    <row r="90" spans="1:13" s="13" customFormat="1" ht="22" customHeight="1" x14ac:dyDescent="0.3">
      <c r="A90" s="182"/>
      <c r="B90" s="584">
        <f t="shared" si="6"/>
        <v>15.299999999999999</v>
      </c>
      <c r="C90" s="183" t="s">
        <v>66</v>
      </c>
      <c r="D90" s="184" t="s">
        <v>5</v>
      </c>
      <c r="E90" s="49">
        <v>1</v>
      </c>
      <c r="F90" s="103"/>
      <c r="G90" s="129" t="s">
        <v>94</v>
      </c>
      <c r="H90" s="130"/>
      <c r="I90" s="129" t="s">
        <v>94</v>
      </c>
      <c r="J90" s="131" t="s">
        <v>94</v>
      </c>
      <c r="K90" s="131"/>
      <c r="L90" s="131"/>
      <c r="M90" s="131"/>
    </row>
    <row r="91" spans="1:13" s="13" customFormat="1" ht="22" customHeight="1" x14ac:dyDescent="0.3">
      <c r="A91" s="182"/>
      <c r="B91" s="584">
        <f t="shared" si="6"/>
        <v>15.399999999999999</v>
      </c>
      <c r="C91" s="183" t="s">
        <v>67</v>
      </c>
      <c r="D91" s="184" t="s">
        <v>60</v>
      </c>
      <c r="E91" s="49">
        <v>1</v>
      </c>
      <c r="F91" s="103"/>
      <c r="G91" s="129" t="s">
        <v>94</v>
      </c>
      <c r="H91" s="130"/>
      <c r="I91" s="129" t="s">
        <v>94</v>
      </c>
      <c r="J91" s="131" t="s">
        <v>94</v>
      </c>
      <c r="K91" s="131"/>
      <c r="L91" s="131"/>
      <c r="M91" s="131"/>
    </row>
    <row r="92" spans="1:13" s="13" customFormat="1" ht="22" customHeight="1" x14ac:dyDescent="0.3">
      <c r="A92" s="182"/>
      <c r="B92" s="584">
        <f t="shared" si="6"/>
        <v>15.499999999999998</v>
      </c>
      <c r="C92" s="183" t="s">
        <v>69</v>
      </c>
      <c r="D92" s="184" t="s">
        <v>5</v>
      </c>
      <c r="E92" s="49">
        <v>1</v>
      </c>
      <c r="F92" s="103"/>
      <c r="G92" s="129" t="s">
        <v>94</v>
      </c>
      <c r="H92" s="130"/>
      <c r="I92" s="129" t="s">
        <v>94</v>
      </c>
      <c r="J92" s="131" t="s">
        <v>94</v>
      </c>
      <c r="K92" s="131"/>
      <c r="L92" s="131"/>
      <c r="M92" s="131"/>
    </row>
    <row r="93" spans="1:13" s="13" customFormat="1" ht="22" customHeight="1" x14ac:dyDescent="0.3">
      <c r="A93" s="182"/>
      <c r="B93" s="584">
        <f t="shared" si="6"/>
        <v>15.599999999999998</v>
      </c>
      <c r="C93" s="183" t="s">
        <v>68</v>
      </c>
      <c r="D93" s="184" t="s">
        <v>5</v>
      </c>
      <c r="E93" s="49">
        <v>1</v>
      </c>
      <c r="F93" s="103"/>
      <c r="G93" s="129" t="s">
        <v>94</v>
      </c>
      <c r="H93" s="130"/>
      <c r="I93" s="129" t="s">
        <v>94</v>
      </c>
      <c r="J93" s="131" t="s">
        <v>94</v>
      </c>
      <c r="K93" s="131"/>
      <c r="L93" s="131"/>
      <c r="M93" s="131"/>
    </row>
    <row r="94" spans="1:13" s="13" customFormat="1" ht="22" customHeight="1" x14ac:dyDescent="0.3">
      <c r="A94" s="182"/>
      <c r="B94" s="208">
        <f t="shared" si="6"/>
        <v>15.699999999999998</v>
      </c>
      <c r="C94" s="183" t="s">
        <v>75</v>
      </c>
      <c r="D94" s="184" t="s">
        <v>5</v>
      </c>
      <c r="E94" s="49">
        <v>1</v>
      </c>
      <c r="F94" s="103"/>
      <c r="G94" s="129" t="s">
        <v>94</v>
      </c>
      <c r="H94" s="130"/>
      <c r="I94" s="129" t="s">
        <v>94</v>
      </c>
      <c r="J94" s="131" t="s">
        <v>94</v>
      </c>
      <c r="K94" s="131"/>
      <c r="L94" s="131"/>
      <c r="M94" s="131"/>
    </row>
    <row r="95" spans="1:13" s="13" customFormat="1" ht="22" customHeight="1" x14ac:dyDescent="0.3">
      <c r="A95" s="182"/>
      <c r="B95" s="208">
        <f t="shared" si="6"/>
        <v>15.799999999999997</v>
      </c>
      <c r="C95" s="183" t="s">
        <v>71</v>
      </c>
      <c r="D95" s="184" t="s">
        <v>60</v>
      </c>
      <c r="E95" s="49">
        <v>1</v>
      </c>
      <c r="F95" s="103"/>
      <c r="G95" s="129" t="s">
        <v>94</v>
      </c>
      <c r="H95" s="130"/>
      <c r="I95" s="129" t="s">
        <v>94</v>
      </c>
      <c r="J95" s="131" t="s">
        <v>94</v>
      </c>
      <c r="K95" s="131"/>
      <c r="L95" s="131"/>
      <c r="M95" s="131"/>
    </row>
    <row r="96" spans="1:13" s="13" customFormat="1" ht="43.15" customHeight="1" x14ac:dyDescent="0.3">
      <c r="A96" s="172">
        <f>A87+1</f>
        <v>16</v>
      </c>
      <c r="B96" s="208"/>
      <c r="C96" s="209" t="s">
        <v>83</v>
      </c>
      <c r="D96" s="188"/>
      <c r="E96" s="41"/>
      <c r="F96" s="190"/>
      <c r="G96" s="191"/>
      <c r="H96" s="192"/>
      <c r="I96" s="191"/>
      <c r="J96" s="45"/>
      <c r="K96" s="45"/>
      <c r="L96" s="45"/>
      <c r="M96" s="45"/>
    </row>
    <row r="97" spans="1:13" s="13" customFormat="1" ht="22" customHeight="1" x14ac:dyDescent="0.3">
      <c r="A97" s="182"/>
      <c r="B97" s="584">
        <f>A96+0.1</f>
        <v>16.100000000000001</v>
      </c>
      <c r="C97" s="210" t="s">
        <v>65</v>
      </c>
      <c r="D97" s="184" t="s">
        <v>5</v>
      </c>
      <c r="E97" s="56">
        <v>1</v>
      </c>
      <c r="F97" s="103"/>
      <c r="G97" s="129" t="s">
        <v>94</v>
      </c>
      <c r="H97" s="130"/>
      <c r="I97" s="129" t="s">
        <v>94</v>
      </c>
      <c r="J97" s="131" t="s">
        <v>94</v>
      </c>
      <c r="K97" s="131"/>
      <c r="L97" s="131"/>
      <c r="M97" s="131"/>
    </row>
    <row r="98" spans="1:13" s="13" customFormat="1" ht="53.5" customHeight="1" x14ac:dyDescent="0.3">
      <c r="A98" s="172">
        <f>A96+1</f>
        <v>17</v>
      </c>
      <c r="B98" s="584"/>
      <c r="C98" s="209" t="s">
        <v>407</v>
      </c>
      <c r="D98" s="188"/>
      <c r="E98" s="41"/>
      <c r="F98" s="190"/>
      <c r="G98" s="191"/>
      <c r="H98" s="192"/>
      <c r="I98" s="191"/>
      <c r="J98" s="63"/>
      <c r="K98" s="63"/>
      <c r="L98" s="63"/>
      <c r="M98" s="63"/>
    </row>
    <row r="99" spans="1:13" s="13" customFormat="1" ht="22" customHeight="1" thickBot="1" x14ac:dyDescent="0.35">
      <c r="A99" s="211"/>
      <c r="B99" s="212">
        <f>A98+0.1</f>
        <v>17.100000000000001</v>
      </c>
      <c r="C99" s="198" t="s">
        <v>408</v>
      </c>
      <c r="D99" s="199" t="s">
        <v>5</v>
      </c>
      <c r="E99" s="213">
        <v>2</v>
      </c>
      <c r="F99" s="110"/>
      <c r="G99" s="129"/>
      <c r="H99" s="130"/>
      <c r="I99" s="129"/>
      <c r="J99" s="131"/>
      <c r="K99" s="131"/>
      <c r="L99" s="131"/>
      <c r="M99" s="131"/>
    </row>
    <row r="100" spans="1:13" s="13" customFormat="1" ht="68.5" customHeight="1" x14ac:dyDescent="0.35">
      <c r="A100" s="172">
        <f>A98+1</f>
        <v>18</v>
      </c>
      <c r="B100" s="585"/>
      <c r="C100" s="148" t="s">
        <v>58</v>
      </c>
      <c r="D100" s="32"/>
      <c r="E100" s="214"/>
      <c r="F100" s="34"/>
      <c r="G100" s="35"/>
      <c r="H100" s="36"/>
      <c r="I100" s="35"/>
      <c r="J100" s="37"/>
      <c r="K100" s="37"/>
      <c r="L100" s="37"/>
      <c r="M100" s="37"/>
    </row>
    <row r="101" spans="1:13" s="13" customFormat="1" ht="22" customHeight="1" x14ac:dyDescent="0.3">
      <c r="A101" s="54"/>
      <c r="B101" s="584">
        <f>A100+0.1</f>
        <v>18.100000000000001</v>
      </c>
      <c r="C101" s="47" t="s">
        <v>46</v>
      </c>
      <c r="D101" s="48" t="s">
        <v>53</v>
      </c>
      <c r="E101" s="49">
        <v>90</v>
      </c>
      <c r="F101" s="103"/>
      <c r="G101" s="104"/>
      <c r="H101" s="105"/>
      <c r="I101" s="104"/>
      <c r="J101" s="53"/>
      <c r="K101" s="53"/>
      <c r="L101" s="53"/>
      <c r="M101" s="53"/>
    </row>
    <row r="102" spans="1:13" s="13" customFormat="1" ht="22" customHeight="1" x14ac:dyDescent="0.3">
      <c r="A102" s="54"/>
      <c r="B102" s="584">
        <f>B101+0.1</f>
        <v>18.200000000000003</v>
      </c>
      <c r="C102" s="122" t="s">
        <v>47</v>
      </c>
      <c r="D102" s="48" t="s">
        <v>53</v>
      </c>
      <c r="E102" s="94">
        <v>60</v>
      </c>
      <c r="F102" s="123"/>
      <c r="G102" s="124"/>
      <c r="H102" s="125"/>
      <c r="I102" s="124"/>
      <c r="J102" s="98"/>
      <c r="K102" s="98"/>
      <c r="L102" s="98"/>
      <c r="M102" s="98"/>
    </row>
    <row r="103" spans="1:13" s="13" customFormat="1" ht="22" customHeight="1" x14ac:dyDescent="0.3">
      <c r="A103" s="54"/>
      <c r="B103" s="584">
        <f t="shared" ref="B103:B104" si="7">B102+0.1</f>
        <v>18.300000000000004</v>
      </c>
      <c r="C103" s="122" t="s">
        <v>48</v>
      </c>
      <c r="D103" s="48" t="s">
        <v>53</v>
      </c>
      <c r="E103" s="94">
        <v>5</v>
      </c>
      <c r="F103" s="123"/>
      <c r="G103" s="124"/>
      <c r="H103" s="125"/>
      <c r="I103" s="124"/>
      <c r="J103" s="98"/>
      <c r="K103" s="98"/>
      <c r="L103" s="98"/>
      <c r="M103" s="98"/>
    </row>
    <row r="104" spans="1:13" s="13" customFormat="1" ht="22" customHeight="1" x14ac:dyDescent="0.3">
      <c r="A104" s="54"/>
      <c r="B104" s="584">
        <f t="shared" si="7"/>
        <v>18.400000000000006</v>
      </c>
      <c r="C104" s="57" t="s">
        <v>45</v>
      </c>
      <c r="D104" s="40" t="s">
        <v>53</v>
      </c>
      <c r="E104" s="59">
        <v>5</v>
      </c>
      <c r="F104" s="195"/>
      <c r="G104" s="196"/>
      <c r="H104" s="197"/>
      <c r="I104" s="196"/>
      <c r="J104" s="63"/>
      <c r="K104" s="63"/>
      <c r="L104" s="63"/>
      <c r="M104" s="63"/>
    </row>
    <row r="105" spans="1:13" ht="55.9" customHeight="1" x14ac:dyDescent="0.35">
      <c r="A105" s="172">
        <f>A100+1</f>
        <v>19</v>
      </c>
      <c r="B105" s="586"/>
      <c r="C105" s="140" t="s">
        <v>59</v>
      </c>
      <c r="D105" s="141" t="s">
        <v>4</v>
      </c>
      <c r="E105" s="142">
        <v>1</v>
      </c>
      <c r="F105" s="143"/>
      <c r="G105" s="144"/>
      <c r="H105" s="145"/>
      <c r="I105" s="144"/>
      <c r="J105" s="146"/>
      <c r="K105" s="146"/>
      <c r="L105" s="146"/>
      <c r="M105" s="146"/>
    </row>
    <row r="106" spans="1:13" ht="68.5" customHeight="1" x14ac:dyDescent="0.35">
      <c r="A106" s="185">
        <f t="shared" ref="A106:A108" si="8">A105+1</f>
        <v>20</v>
      </c>
      <c r="B106" s="585"/>
      <c r="C106" s="155" t="s">
        <v>17</v>
      </c>
      <c r="D106" s="207" t="s">
        <v>4</v>
      </c>
      <c r="E106" s="142">
        <v>1</v>
      </c>
      <c r="F106" s="215"/>
      <c r="G106" s="216"/>
      <c r="H106" s="217"/>
      <c r="I106" s="144"/>
      <c r="J106" s="146"/>
      <c r="K106" s="146"/>
      <c r="L106" s="146"/>
      <c r="M106" s="146"/>
    </row>
    <row r="107" spans="1:13" ht="55.15" customHeight="1" x14ac:dyDescent="0.35">
      <c r="A107" s="185">
        <f t="shared" si="8"/>
        <v>21</v>
      </c>
      <c r="B107" s="585"/>
      <c r="C107" s="155" t="s">
        <v>18</v>
      </c>
      <c r="D107" s="207" t="s">
        <v>4</v>
      </c>
      <c r="E107" s="142">
        <v>1</v>
      </c>
      <c r="F107" s="143"/>
      <c r="G107" s="144"/>
      <c r="H107" s="145"/>
      <c r="I107" s="144"/>
      <c r="J107" s="146"/>
      <c r="K107" s="146"/>
      <c r="L107" s="146"/>
      <c r="M107" s="146"/>
    </row>
    <row r="108" spans="1:13" s="13" customFormat="1" ht="63" customHeight="1" thickBot="1" x14ac:dyDescent="0.4">
      <c r="A108" s="218">
        <f t="shared" si="8"/>
        <v>22</v>
      </c>
      <c r="B108" s="587"/>
      <c r="C108" s="219" t="s">
        <v>98</v>
      </c>
      <c r="D108" s="220" t="s">
        <v>4</v>
      </c>
      <c r="E108" s="221">
        <v>1</v>
      </c>
      <c r="F108" s="222"/>
      <c r="G108" s="223"/>
      <c r="H108" s="224"/>
      <c r="I108" s="223"/>
      <c r="J108" s="225"/>
      <c r="K108" s="225"/>
      <c r="L108" s="225"/>
      <c r="M108" s="225"/>
    </row>
    <row r="109" spans="1:13" s="13" customFormat="1" ht="30" customHeight="1" thickTop="1" thickBot="1" x14ac:dyDescent="0.35">
      <c r="A109" s="226"/>
      <c r="B109" s="588"/>
      <c r="C109" s="227"/>
      <c r="D109" s="228"/>
      <c r="E109" s="229" t="s">
        <v>23</v>
      </c>
      <c r="F109" s="230"/>
      <c r="G109" s="231"/>
      <c r="H109" s="232"/>
      <c r="I109" s="231"/>
      <c r="J109" s="233"/>
      <c r="K109" s="233"/>
      <c r="L109" s="233"/>
      <c r="M109" s="233"/>
    </row>
    <row r="110" spans="1:13" s="13" customFormat="1" ht="30" customHeight="1" thickTop="1" thickBot="1" x14ac:dyDescent="0.35">
      <c r="A110" s="226"/>
      <c r="B110" s="588"/>
      <c r="C110" s="227"/>
      <c r="D110" s="228"/>
      <c r="E110" s="229" t="s">
        <v>410</v>
      </c>
      <c r="F110" s="230"/>
      <c r="G110" s="231"/>
      <c r="H110" s="232"/>
      <c r="I110" s="231"/>
      <c r="J110" s="233"/>
      <c r="K110" s="233"/>
      <c r="L110" s="233"/>
      <c r="M110" s="233"/>
    </row>
    <row r="111" spans="1:13" s="13" customFormat="1" ht="30" customHeight="1" thickTop="1" thickBot="1" x14ac:dyDescent="0.35">
      <c r="A111" s="226"/>
      <c r="B111" s="588"/>
      <c r="C111" s="227"/>
      <c r="D111" s="228"/>
      <c r="E111" s="229" t="s">
        <v>411</v>
      </c>
      <c r="F111" s="230"/>
      <c r="G111" s="231"/>
      <c r="H111" s="232"/>
      <c r="I111" s="231"/>
      <c r="J111" s="233"/>
      <c r="K111" s="233"/>
      <c r="L111" s="233"/>
      <c r="M111" s="233"/>
    </row>
    <row r="112" spans="1:13" ht="6" customHeight="1" x14ac:dyDescent="0.35">
      <c r="A112" s="24"/>
      <c r="J112" s="27"/>
      <c r="K112" s="27"/>
      <c r="L112" s="27"/>
      <c r="M112" s="27"/>
    </row>
    <row r="113" spans="1:13" x14ac:dyDescent="0.35">
      <c r="A113" s="235" t="s">
        <v>25</v>
      </c>
      <c r="J113" s="236"/>
      <c r="K113" s="236"/>
      <c r="L113" s="236"/>
      <c r="M113" s="236"/>
    </row>
    <row r="114" spans="1:13" ht="15" customHeight="1" x14ac:dyDescent="0.35">
      <c r="A114" s="38" t="s">
        <v>26</v>
      </c>
      <c r="B114" s="829" t="s">
        <v>40</v>
      </c>
      <c r="C114" s="829"/>
      <c r="D114" s="829"/>
      <c r="E114" s="829"/>
      <c r="F114" s="829"/>
      <c r="G114" s="829"/>
      <c r="H114" s="829"/>
      <c r="I114" s="829"/>
      <c r="J114" s="830"/>
      <c r="K114" s="23"/>
      <c r="L114" s="23"/>
      <c r="M114" s="23"/>
    </row>
    <row r="115" spans="1:13" ht="15" customHeight="1" x14ac:dyDescent="0.35">
      <c r="A115" s="38" t="s">
        <v>27</v>
      </c>
      <c r="B115" s="829" t="s">
        <v>32</v>
      </c>
      <c r="C115" s="829"/>
      <c r="D115" s="829"/>
      <c r="E115" s="829"/>
      <c r="F115" s="829"/>
      <c r="G115" s="829"/>
      <c r="H115" s="829"/>
      <c r="I115" s="829"/>
      <c r="J115" s="830"/>
      <c r="K115" s="23"/>
      <c r="L115" s="23"/>
      <c r="M115" s="23"/>
    </row>
    <row r="116" spans="1:13" ht="15" customHeight="1" x14ac:dyDescent="0.35">
      <c r="A116" s="38" t="s">
        <v>28</v>
      </c>
      <c r="B116" s="829" t="s">
        <v>31</v>
      </c>
      <c r="C116" s="829"/>
      <c r="D116" s="829"/>
      <c r="E116" s="829"/>
      <c r="F116" s="829"/>
      <c r="G116" s="829"/>
      <c r="H116" s="829"/>
      <c r="I116" s="829"/>
      <c r="J116" s="830"/>
      <c r="K116" s="23"/>
      <c r="L116" s="23"/>
      <c r="M116" s="23"/>
    </row>
    <row r="117" spans="1:13" ht="28" customHeight="1" x14ac:dyDescent="0.35">
      <c r="A117" s="38" t="s">
        <v>29</v>
      </c>
      <c r="B117" s="829" t="s">
        <v>36</v>
      </c>
      <c r="C117" s="829"/>
      <c r="D117" s="829"/>
      <c r="E117" s="829"/>
      <c r="F117" s="829"/>
      <c r="G117" s="829"/>
      <c r="H117" s="829"/>
      <c r="I117" s="829"/>
      <c r="J117" s="830"/>
      <c r="K117" s="23"/>
      <c r="L117" s="23"/>
      <c r="M117" s="23"/>
    </row>
    <row r="118" spans="1:13" ht="28" customHeight="1" thickBot="1" x14ac:dyDescent="0.4">
      <c r="A118" s="237" t="s">
        <v>39</v>
      </c>
      <c r="B118" s="821" t="s">
        <v>30</v>
      </c>
      <c r="C118" s="821"/>
      <c r="D118" s="821"/>
      <c r="E118" s="821"/>
      <c r="F118" s="821"/>
      <c r="G118" s="821"/>
      <c r="H118" s="821"/>
      <c r="I118" s="821"/>
      <c r="J118" s="822"/>
      <c r="K118" s="23"/>
      <c r="L118" s="23"/>
      <c r="M118" s="23"/>
    </row>
    <row r="122" spans="1:13" x14ac:dyDescent="0.35">
      <c r="J122" s="11"/>
      <c r="K122" s="11"/>
      <c r="L122" s="11"/>
      <c r="M122" s="11"/>
    </row>
  </sheetData>
  <mergeCells count="13">
    <mergeCell ref="A1:M5"/>
    <mergeCell ref="N17:N18"/>
    <mergeCell ref="B118:J118"/>
    <mergeCell ref="F7:G7"/>
    <mergeCell ref="H7:I7"/>
    <mergeCell ref="A8:B8"/>
    <mergeCell ref="B114:J114"/>
    <mergeCell ref="B115:J115"/>
    <mergeCell ref="B116:J116"/>
    <mergeCell ref="B117:J117"/>
    <mergeCell ref="K7:K8"/>
    <mergeCell ref="M7:M8"/>
    <mergeCell ref="L7:L8"/>
  </mergeCells>
  <printOptions horizontalCentered="1"/>
  <pageMargins left="0.5" right="0.5" top="0.75" bottom="0.5" header="0.32" footer="0.2"/>
  <pageSetup paperSize="9" scale="40" orientation="landscape" r:id="rId1"/>
  <headerFooter scaleWithDoc="0" alignWithMargins="0">
    <oddFooter>&amp;L&amp;8SEM Engineers&amp;R&amp;8Page &amp;P of  &amp;N</oddFooter>
  </headerFooter>
  <rowBreaks count="4" manualBreakCount="4">
    <brk id="28" max="12" man="1"/>
    <brk id="46" max="12" man="1"/>
    <brk id="62" max="12" man="1"/>
    <brk id="82" max="1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3772-8962-4194-95CF-D9301A01975F}">
  <sheetPr>
    <tabColor rgb="FFFF0000"/>
  </sheetPr>
  <dimension ref="A1:M80"/>
  <sheetViews>
    <sheetView showGridLines="0" view="pageBreakPreview" zoomScale="70" zoomScaleNormal="100" zoomScaleSheetLayoutView="70" workbookViewId="0">
      <pane xSplit="11" ySplit="8" topLeftCell="L9" activePane="bottomRight" state="frozen"/>
      <selection pane="topRight" activeCell="M1" sqref="M1"/>
      <selection pane="bottomLeft" activeCell="A9" sqref="A9"/>
      <selection pane="bottomRight" sqref="A1:M5"/>
    </sheetView>
  </sheetViews>
  <sheetFormatPr defaultColWidth="8.58203125" defaultRowHeight="14.5" x14ac:dyDescent="0.35"/>
  <cols>
    <col min="1" max="1" width="4.08203125" style="380" customWidth="1"/>
    <col min="2" max="2" width="2.5" style="380" customWidth="1"/>
    <col min="3" max="3" width="44.08203125" style="23" customWidth="1"/>
    <col min="4" max="4" width="5.58203125" style="25" customWidth="1"/>
    <col min="5" max="5" width="8.58203125" style="25" customWidth="1"/>
    <col min="6" max="7" width="10.58203125" style="25" customWidth="1"/>
    <col min="8" max="8" width="10.58203125" style="23" customWidth="1"/>
    <col min="9" max="9" width="12.58203125" style="23" customWidth="1"/>
    <col min="10" max="10" width="14.58203125" style="23" customWidth="1"/>
    <col min="11" max="12" width="18.83203125" style="26" customWidth="1"/>
    <col min="13" max="13" width="26.75" style="26" customWidth="1"/>
    <col min="14" max="255" width="8.58203125" style="23"/>
    <col min="256" max="256" width="4.08203125" style="23" customWidth="1"/>
    <col min="257" max="257" width="2.5" style="23" customWidth="1"/>
    <col min="258" max="258" width="44.08203125" style="23" customWidth="1"/>
    <col min="259" max="259" width="5.58203125" style="23" customWidth="1"/>
    <col min="260" max="260" width="8.58203125" style="23"/>
    <col min="261" max="263" width="10.58203125" style="23" customWidth="1"/>
    <col min="264" max="265" width="12.58203125" style="23" customWidth="1"/>
    <col min="266" max="266" width="14.58203125" style="23" customWidth="1"/>
    <col min="267" max="511" width="8.58203125" style="23"/>
    <col min="512" max="512" width="4.08203125" style="23" customWidth="1"/>
    <col min="513" max="513" width="2.5" style="23" customWidth="1"/>
    <col min="514" max="514" width="44.08203125" style="23" customWidth="1"/>
    <col min="515" max="515" width="5.58203125" style="23" customWidth="1"/>
    <col min="516" max="516" width="8.58203125" style="23"/>
    <col min="517" max="519" width="10.58203125" style="23" customWidth="1"/>
    <col min="520" max="521" width="12.58203125" style="23" customWidth="1"/>
    <col min="522" max="522" width="14.58203125" style="23" customWidth="1"/>
    <col min="523" max="767" width="8.58203125" style="23"/>
    <col min="768" max="768" width="4.08203125" style="23" customWidth="1"/>
    <col min="769" max="769" width="2.5" style="23" customWidth="1"/>
    <col min="770" max="770" width="44.08203125" style="23" customWidth="1"/>
    <col min="771" max="771" width="5.58203125" style="23" customWidth="1"/>
    <col min="772" max="772" width="8.58203125" style="23"/>
    <col min="773" max="775" width="10.58203125" style="23" customWidth="1"/>
    <col min="776" max="777" width="12.58203125" style="23" customWidth="1"/>
    <col min="778" max="778" width="14.58203125" style="23" customWidth="1"/>
    <col min="779" max="1023" width="8.58203125" style="23"/>
    <col min="1024" max="1024" width="4.08203125" style="23" customWidth="1"/>
    <col min="1025" max="1025" width="2.5" style="23" customWidth="1"/>
    <col min="1026" max="1026" width="44.08203125" style="23" customWidth="1"/>
    <col min="1027" max="1027" width="5.58203125" style="23" customWidth="1"/>
    <col min="1028" max="1028" width="8.58203125" style="23"/>
    <col min="1029" max="1031" width="10.58203125" style="23" customWidth="1"/>
    <col min="1032" max="1033" width="12.58203125" style="23" customWidth="1"/>
    <col min="1034" max="1034" width="14.58203125" style="23" customWidth="1"/>
    <col min="1035" max="1279" width="8.58203125" style="23"/>
    <col min="1280" max="1280" width="4.08203125" style="23" customWidth="1"/>
    <col min="1281" max="1281" width="2.5" style="23" customWidth="1"/>
    <col min="1282" max="1282" width="44.08203125" style="23" customWidth="1"/>
    <col min="1283" max="1283" width="5.58203125" style="23" customWidth="1"/>
    <col min="1284" max="1284" width="8.58203125" style="23"/>
    <col min="1285" max="1287" width="10.58203125" style="23" customWidth="1"/>
    <col min="1288" max="1289" width="12.58203125" style="23" customWidth="1"/>
    <col min="1290" max="1290" width="14.58203125" style="23" customWidth="1"/>
    <col min="1291" max="1535" width="8.58203125" style="23"/>
    <col min="1536" max="1536" width="4.08203125" style="23" customWidth="1"/>
    <col min="1537" max="1537" width="2.5" style="23" customWidth="1"/>
    <col min="1538" max="1538" width="44.08203125" style="23" customWidth="1"/>
    <col min="1539" max="1539" width="5.58203125" style="23" customWidth="1"/>
    <col min="1540" max="1540" width="8.58203125" style="23"/>
    <col min="1541" max="1543" width="10.58203125" style="23" customWidth="1"/>
    <col min="1544" max="1545" width="12.58203125" style="23" customWidth="1"/>
    <col min="1546" max="1546" width="14.58203125" style="23" customWidth="1"/>
    <col min="1547" max="1791" width="8.58203125" style="23"/>
    <col min="1792" max="1792" width="4.08203125" style="23" customWidth="1"/>
    <col min="1793" max="1793" width="2.5" style="23" customWidth="1"/>
    <col min="1794" max="1794" width="44.08203125" style="23" customWidth="1"/>
    <col min="1795" max="1795" width="5.58203125" style="23" customWidth="1"/>
    <col min="1796" max="1796" width="8.58203125" style="23"/>
    <col min="1797" max="1799" width="10.58203125" style="23" customWidth="1"/>
    <col min="1800" max="1801" width="12.58203125" style="23" customWidth="1"/>
    <col min="1802" max="1802" width="14.58203125" style="23" customWidth="1"/>
    <col min="1803" max="2047" width="8.58203125" style="23"/>
    <col min="2048" max="2048" width="4.08203125" style="23" customWidth="1"/>
    <col min="2049" max="2049" width="2.5" style="23" customWidth="1"/>
    <col min="2050" max="2050" width="44.08203125" style="23" customWidth="1"/>
    <col min="2051" max="2051" width="5.58203125" style="23" customWidth="1"/>
    <col min="2052" max="2052" width="8.58203125" style="23"/>
    <col min="2053" max="2055" width="10.58203125" style="23" customWidth="1"/>
    <col min="2056" max="2057" width="12.58203125" style="23" customWidth="1"/>
    <col min="2058" max="2058" width="14.58203125" style="23" customWidth="1"/>
    <col min="2059" max="2303" width="8.58203125" style="23"/>
    <col min="2304" max="2304" width="4.08203125" style="23" customWidth="1"/>
    <col min="2305" max="2305" width="2.5" style="23" customWidth="1"/>
    <col min="2306" max="2306" width="44.08203125" style="23" customWidth="1"/>
    <col min="2307" max="2307" width="5.58203125" style="23" customWidth="1"/>
    <col min="2308" max="2308" width="8.58203125" style="23"/>
    <col min="2309" max="2311" width="10.58203125" style="23" customWidth="1"/>
    <col min="2312" max="2313" width="12.58203125" style="23" customWidth="1"/>
    <col min="2314" max="2314" width="14.58203125" style="23" customWidth="1"/>
    <col min="2315" max="2559" width="8.58203125" style="23"/>
    <col min="2560" max="2560" width="4.08203125" style="23" customWidth="1"/>
    <col min="2561" max="2561" width="2.5" style="23" customWidth="1"/>
    <col min="2562" max="2562" width="44.08203125" style="23" customWidth="1"/>
    <col min="2563" max="2563" width="5.58203125" style="23" customWidth="1"/>
    <col min="2564" max="2564" width="8.58203125" style="23"/>
    <col min="2565" max="2567" width="10.58203125" style="23" customWidth="1"/>
    <col min="2568" max="2569" width="12.58203125" style="23" customWidth="1"/>
    <col min="2570" max="2570" width="14.58203125" style="23" customWidth="1"/>
    <col min="2571" max="2815" width="8.58203125" style="23"/>
    <col min="2816" max="2816" width="4.08203125" style="23" customWidth="1"/>
    <col min="2817" max="2817" width="2.5" style="23" customWidth="1"/>
    <col min="2818" max="2818" width="44.08203125" style="23" customWidth="1"/>
    <col min="2819" max="2819" width="5.58203125" style="23" customWidth="1"/>
    <col min="2820" max="2820" width="8.58203125" style="23"/>
    <col min="2821" max="2823" width="10.58203125" style="23" customWidth="1"/>
    <col min="2824" max="2825" width="12.58203125" style="23" customWidth="1"/>
    <col min="2826" max="2826" width="14.58203125" style="23" customWidth="1"/>
    <col min="2827" max="3071" width="8.58203125" style="23"/>
    <col min="3072" max="3072" width="4.08203125" style="23" customWidth="1"/>
    <col min="3073" max="3073" width="2.5" style="23" customWidth="1"/>
    <col min="3074" max="3074" width="44.08203125" style="23" customWidth="1"/>
    <col min="3075" max="3075" width="5.58203125" style="23" customWidth="1"/>
    <col min="3076" max="3076" width="8.58203125" style="23"/>
    <col min="3077" max="3079" width="10.58203125" style="23" customWidth="1"/>
    <col min="3080" max="3081" width="12.58203125" style="23" customWidth="1"/>
    <col min="3082" max="3082" width="14.58203125" style="23" customWidth="1"/>
    <col min="3083" max="3327" width="8.58203125" style="23"/>
    <col min="3328" max="3328" width="4.08203125" style="23" customWidth="1"/>
    <col min="3329" max="3329" width="2.5" style="23" customWidth="1"/>
    <col min="3330" max="3330" width="44.08203125" style="23" customWidth="1"/>
    <col min="3331" max="3331" width="5.58203125" style="23" customWidth="1"/>
    <col min="3332" max="3332" width="8.58203125" style="23"/>
    <col min="3333" max="3335" width="10.58203125" style="23" customWidth="1"/>
    <col min="3336" max="3337" width="12.58203125" style="23" customWidth="1"/>
    <col min="3338" max="3338" width="14.58203125" style="23" customWidth="1"/>
    <col min="3339" max="3583" width="8.58203125" style="23"/>
    <col min="3584" max="3584" width="4.08203125" style="23" customWidth="1"/>
    <col min="3585" max="3585" width="2.5" style="23" customWidth="1"/>
    <col min="3586" max="3586" width="44.08203125" style="23" customWidth="1"/>
    <col min="3587" max="3587" width="5.58203125" style="23" customWidth="1"/>
    <col min="3588" max="3588" width="8.58203125" style="23"/>
    <col min="3589" max="3591" width="10.58203125" style="23" customWidth="1"/>
    <col min="3592" max="3593" width="12.58203125" style="23" customWidth="1"/>
    <col min="3594" max="3594" width="14.58203125" style="23" customWidth="1"/>
    <col min="3595" max="3839" width="8.58203125" style="23"/>
    <col min="3840" max="3840" width="4.08203125" style="23" customWidth="1"/>
    <col min="3841" max="3841" width="2.5" style="23" customWidth="1"/>
    <col min="3842" max="3842" width="44.08203125" style="23" customWidth="1"/>
    <col min="3843" max="3843" width="5.58203125" style="23" customWidth="1"/>
    <col min="3844" max="3844" width="8.58203125" style="23"/>
    <col min="3845" max="3847" width="10.58203125" style="23" customWidth="1"/>
    <col min="3848" max="3849" width="12.58203125" style="23" customWidth="1"/>
    <col min="3850" max="3850" width="14.58203125" style="23" customWidth="1"/>
    <col min="3851" max="4095" width="8.58203125" style="23"/>
    <col min="4096" max="4096" width="4.08203125" style="23" customWidth="1"/>
    <col min="4097" max="4097" width="2.5" style="23" customWidth="1"/>
    <col min="4098" max="4098" width="44.08203125" style="23" customWidth="1"/>
    <col min="4099" max="4099" width="5.58203125" style="23" customWidth="1"/>
    <col min="4100" max="4100" width="8.58203125" style="23"/>
    <col min="4101" max="4103" width="10.58203125" style="23" customWidth="1"/>
    <col min="4104" max="4105" width="12.58203125" style="23" customWidth="1"/>
    <col min="4106" max="4106" width="14.58203125" style="23" customWidth="1"/>
    <col min="4107" max="4351" width="8.58203125" style="23"/>
    <col min="4352" max="4352" width="4.08203125" style="23" customWidth="1"/>
    <col min="4353" max="4353" width="2.5" style="23" customWidth="1"/>
    <col min="4354" max="4354" width="44.08203125" style="23" customWidth="1"/>
    <col min="4355" max="4355" width="5.58203125" style="23" customWidth="1"/>
    <col min="4356" max="4356" width="8.58203125" style="23"/>
    <col min="4357" max="4359" width="10.58203125" style="23" customWidth="1"/>
    <col min="4360" max="4361" width="12.58203125" style="23" customWidth="1"/>
    <col min="4362" max="4362" width="14.58203125" style="23" customWidth="1"/>
    <col min="4363" max="4607" width="8.58203125" style="23"/>
    <col min="4608" max="4608" width="4.08203125" style="23" customWidth="1"/>
    <col min="4609" max="4609" width="2.5" style="23" customWidth="1"/>
    <col min="4610" max="4610" width="44.08203125" style="23" customWidth="1"/>
    <col min="4611" max="4611" width="5.58203125" style="23" customWidth="1"/>
    <col min="4612" max="4612" width="8.58203125" style="23"/>
    <col min="4613" max="4615" width="10.58203125" style="23" customWidth="1"/>
    <col min="4616" max="4617" width="12.58203125" style="23" customWidth="1"/>
    <col min="4618" max="4618" width="14.58203125" style="23" customWidth="1"/>
    <col min="4619" max="4863" width="8.58203125" style="23"/>
    <col min="4864" max="4864" width="4.08203125" style="23" customWidth="1"/>
    <col min="4865" max="4865" width="2.5" style="23" customWidth="1"/>
    <col min="4866" max="4866" width="44.08203125" style="23" customWidth="1"/>
    <col min="4867" max="4867" width="5.58203125" style="23" customWidth="1"/>
    <col min="4868" max="4868" width="8.58203125" style="23"/>
    <col min="4869" max="4871" width="10.58203125" style="23" customWidth="1"/>
    <col min="4872" max="4873" width="12.58203125" style="23" customWidth="1"/>
    <col min="4874" max="4874" width="14.58203125" style="23" customWidth="1"/>
    <col min="4875" max="5119" width="8.58203125" style="23"/>
    <col min="5120" max="5120" width="4.08203125" style="23" customWidth="1"/>
    <col min="5121" max="5121" width="2.5" style="23" customWidth="1"/>
    <col min="5122" max="5122" width="44.08203125" style="23" customWidth="1"/>
    <col min="5123" max="5123" width="5.58203125" style="23" customWidth="1"/>
    <col min="5124" max="5124" width="8.58203125" style="23"/>
    <col min="5125" max="5127" width="10.58203125" style="23" customWidth="1"/>
    <col min="5128" max="5129" width="12.58203125" style="23" customWidth="1"/>
    <col min="5130" max="5130" width="14.58203125" style="23" customWidth="1"/>
    <col min="5131" max="5375" width="8.58203125" style="23"/>
    <col min="5376" max="5376" width="4.08203125" style="23" customWidth="1"/>
    <col min="5377" max="5377" width="2.5" style="23" customWidth="1"/>
    <col min="5378" max="5378" width="44.08203125" style="23" customWidth="1"/>
    <col min="5379" max="5379" width="5.58203125" style="23" customWidth="1"/>
    <col min="5380" max="5380" width="8.58203125" style="23"/>
    <col min="5381" max="5383" width="10.58203125" style="23" customWidth="1"/>
    <col min="5384" max="5385" width="12.58203125" style="23" customWidth="1"/>
    <col min="5386" max="5386" width="14.58203125" style="23" customWidth="1"/>
    <col min="5387" max="5631" width="8.58203125" style="23"/>
    <col min="5632" max="5632" width="4.08203125" style="23" customWidth="1"/>
    <col min="5633" max="5633" width="2.5" style="23" customWidth="1"/>
    <col min="5634" max="5634" width="44.08203125" style="23" customWidth="1"/>
    <col min="5635" max="5635" width="5.58203125" style="23" customWidth="1"/>
    <col min="5636" max="5636" width="8.58203125" style="23"/>
    <col min="5637" max="5639" width="10.58203125" style="23" customWidth="1"/>
    <col min="5640" max="5641" width="12.58203125" style="23" customWidth="1"/>
    <col min="5642" max="5642" width="14.58203125" style="23" customWidth="1"/>
    <col min="5643" max="5887" width="8.58203125" style="23"/>
    <col min="5888" max="5888" width="4.08203125" style="23" customWidth="1"/>
    <col min="5889" max="5889" width="2.5" style="23" customWidth="1"/>
    <col min="5890" max="5890" width="44.08203125" style="23" customWidth="1"/>
    <col min="5891" max="5891" width="5.58203125" style="23" customWidth="1"/>
    <col min="5892" max="5892" width="8.58203125" style="23"/>
    <col min="5893" max="5895" width="10.58203125" style="23" customWidth="1"/>
    <col min="5896" max="5897" width="12.58203125" style="23" customWidth="1"/>
    <col min="5898" max="5898" width="14.58203125" style="23" customWidth="1"/>
    <col min="5899" max="6143" width="8.58203125" style="23"/>
    <col min="6144" max="6144" width="4.08203125" style="23" customWidth="1"/>
    <col min="6145" max="6145" width="2.5" style="23" customWidth="1"/>
    <col min="6146" max="6146" width="44.08203125" style="23" customWidth="1"/>
    <col min="6147" max="6147" width="5.58203125" style="23" customWidth="1"/>
    <col min="6148" max="6148" width="8.58203125" style="23"/>
    <col min="6149" max="6151" width="10.58203125" style="23" customWidth="1"/>
    <col min="6152" max="6153" width="12.58203125" style="23" customWidth="1"/>
    <col min="6154" max="6154" width="14.58203125" style="23" customWidth="1"/>
    <col min="6155" max="6399" width="8.58203125" style="23"/>
    <col min="6400" max="6400" width="4.08203125" style="23" customWidth="1"/>
    <col min="6401" max="6401" width="2.5" style="23" customWidth="1"/>
    <col min="6402" max="6402" width="44.08203125" style="23" customWidth="1"/>
    <col min="6403" max="6403" width="5.58203125" style="23" customWidth="1"/>
    <col min="6404" max="6404" width="8.58203125" style="23"/>
    <col min="6405" max="6407" width="10.58203125" style="23" customWidth="1"/>
    <col min="6408" max="6409" width="12.58203125" style="23" customWidth="1"/>
    <col min="6410" max="6410" width="14.58203125" style="23" customWidth="1"/>
    <col min="6411" max="6655" width="8.58203125" style="23"/>
    <col min="6656" max="6656" width="4.08203125" style="23" customWidth="1"/>
    <col min="6657" max="6657" width="2.5" style="23" customWidth="1"/>
    <col min="6658" max="6658" width="44.08203125" style="23" customWidth="1"/>
    <col min="6659" max="6659" width="5.58203125" style="23" customWidth="1"/>
    <col min="6660" max="6660" width="8.58203125" style="23"/>
    <col min="6661" max="6663" width="10.58203125" style="23" customWidth="1"/>
    <col min="6664" max="6665" width="12.58203125" style="23" customWidth="1"/>
    <col min="6666" max="6666" width="14.58203125" style="23" customWidth="1"/>
    <col min="6667" max="6911" width="8.58203125" style="23"/>
    <col min="6912" max="6912" width="4.08203125" style="23" customWidth="1"/>
    <col min="6913" max="6913" width="2.5" style="23" customWidth="1"/>
    <col min="6914" max="6914" width="44.08203125" style="23" customWidth="1"/>
    <col min="6915" max="6915" width="5.58203125" style="23" customWidth="1"/>
    <col min="6916" max="6916" width="8.58203125" style="23"/>
    <col min="6917" max="6919" width="10.58203125" style="23" customWidth="1"/>
    <col min="6920" max="6921" width="12.58203125" style="23" customWidth="1"/>
    <col min="6922" max="6922" width="14.58203125" style="23" customWidth="1"/>
    <col min="6923" max="7167" width="8.58203125" style="23"/>
    <col min="7168" max="7168" width="4.08203125" style="23" customWidth="1"/>
    <col min="7169" max="7169" width="2.5" style="23" customWidth="1"/>
    <col min="7170" max="7170" width="44.08203125" style="23" customWidth="1"/>
    <col min="7171" max="7171" width="5.58203125" style="23" customWidth="1"/>
    <col min="7172" max="7172" width="8.58203125" style="23"/>
    <col min="7173" max="7175" width="10.58203125" style="23" customWidth="1"/>
    <col min="7176" max="7177" width="12.58203125" style="23" customWidth="1"/>
    <col min="7178" max="7178" width="14.58203125" style="23" customWidth="1"/>
    <col min="7179" max="7423" width="8.58203125" style="23"/>
    <col min="7424" max="7424" width="4.08203125" style="23" customWidth="1"/>
    <col min="7425" max="7425" width="2.5" style="23" customWidth="1"/>
    <col min="7426" max="7426" width="44.08203125" style="23" customWidth="1"/>
    <col min="7427" max="7427" width="5.58203125" style="23" customWidth="1"/>
    <col min="7428" max="7428" width="8.58203125" style="23"/>
    <col min="7429" max="7431" width="10.58203125" style="23" customWidth="1"/>
    <col min="7432" max="7433" width="12.58203125" style="23" customWidth="1"/>
    <col min="7434" max="7434" width="14.58203125" style="23" customWidth="1"/>
    <col min="7435" max="7679" width="8.58203125" style="23"/>
    <col min="7680" max="7680" width="4.08203125" style="23" customWidth="1"/>
    <col min="7681" max="7681" width="2.5" style="23" customWidth="1"/>
    <col min="7682" max="7682" width="44.08203125" style="23" customWidth="1"/>
    <col min="7683" max="7683" width="5.58203125" style="23" customWidth="1"/>
    <col min="7684" max="7684" width="8.58203125" style="23"/>
    <col min="7685" max="7687" width="10.58203125" style="23" customWidth="1"/>
    <col min="7688" max="7689" width="12.58203125" style="23" customWidth="1"/>
    <col min="7690" max="7690" width="14.58203125" style="23" customWidth="1"/>
    <col min="7691" max="7935" width="8.58203125" style="23"/>
    <col min="7936" max="7936" width="4.08203125" style="23" customWidth="1"/>
    <col min="7937" max="7937" width="2.5" style="23" customWidth="1"/>
    <col min="7938" max="7938" width="44.08203125" style="23" customWidth="1"/>
    <col min="7939" max="7939" width="5.58203125" style="23" customWidth="1"/>
    <col min="7940" max="7940" width="8.58203125" style="23"/>
    <col min="7941" max="7943" width="10.58203125" style="23" customWidth="1"/>
    <col min="7944" max="7945" width="12.58203125" style="23" customWidth="1"/>
    <col min="7946" max="7946" width="14.58203125" style="23" customWidth="1"/>
    <col min="7947" max="8191" width="8.58203125" style="23"/>
    <col min="8192" max="8192" width="4.08203125" style="23" customWidth="1"/>
    <col min="8193" max="8193" width="2.5" style="23" customWidth="1"/>
    <col min="8194" max="8194" width="44.08203125" style="23" customWidth="1"/>
    <col min="8195" max="8195" width="5.58203125" style="23" customWidth="1"/>
    <col min="8196" max="8196" width="8.58203125" style="23"/>
    <col min="8197" max="8199" width="10.58203125" style="23" customWidth="1"/>
    <col min="8200" max="8201" width="12.58203125" style="23" customWidth="1"/>
    <col min="8202" max="8202" width="14.58203125" style="23" customWidth="1"/>
    <col min="8203" max="8447" width="8.58203125" style="23"/>
    <col min="8448" max="8448" width="4.08203125" style="23" customWidth="1"/>
    <col min="8449" max="8449" width="2.5" style="23" customWidth="1"/>
    <col min="8450" max="8450" width="44.08203125" style="23" customWidth="1"/>
    <col min="8451" max="8451" width="5.58203125" style="23" customWidth="1"/>
    <col min="8452" max="8452" width="8.58203125" style="23"/>
    <col min="8453" max="8455" width="10.58203125" style="23" customWidth="1"/>
    <col min="8456" max="8457" width="12.58203125" style="23" customWidth="1"/>
    <col min="8458" max="8458" width="14.58203125" style="23" customWidth="1"/>
    <col min="8459" max="8703" width="8.58203125" style="23"/>
    <col min="8704" max="8704" width="4.08203125" style="23" customWidth="1"/>
    <col min="8705" max="8705" width="2.5" style="23" customWidth="1"/>
    <col min="8706" max="8706" width="44.08203125" style="23" customWidth="1"/>
    <col min="8707" max="8707" width="5.58203125" style="23" customWidth="1"/>
    <col min="8708" max="8708" width="8.58203125" style="23"/>
    <col min="8709" max="8711" width="10.58203125" style="23" customWidth="1"/>
    <col min="8712" max="8713" width="12.58203125" style="23" customWidth="1"/>
    <col min="8714" max="8714" width="14.58203125" style="23" customWidth="1"/>
    <col min="8715" max="8959" width="8.58203125" style="23"/>
    <col min="8960" max="8960" width="4.08203125" style="23" customWidth="1"/>
    <col min="8961" max="8961" width="2.5" style="23" customWidth="1"/>
    <col min="8962" max="8962" width="44.08203125" style="23" customWidth="1"/>
    <col min="8963" max="8963" width="5.58203125" style="23" customWidth="1"/>
    <col min="8964" max="8964" width="8.58203125" style="23"/>
    <col min="8965" max="8967" width="10.58203125" style="23" customWidth="1"/>
    <col min="8968" max="8969" width="12.58203125" style="23" customWidth="1"/>
    <col min="8970" max="8970" width="14.58203125" style="23" customWidth="1"/>
    <col min="8971" max="9215" width="8.58203125" style="23"/>
    <col min="9216" max="9216" width="4.08203125" style="23" customWidth="1"/>
    <col min="9217" max="9217" width="2.5" style="23" customWidth="1"/>
    <col min="9218" max="9218" width="44.08203125" style="23" customWidth="1"/>
    <col min="9219" max="9219" width="5.58203125" style="23" customWidth="1"/>
    <col min="9220" max="9220" width="8.58203125" style="23"/>
    <col min="9221" max="9223" width="10.58203125" style="23" customWidth="1"/>
    <col min="9224" max="9225" width="12.58203125" style="23" customWidth="1"/>
    <col min="9226" max="9226" width="14.58203125" style="23" customWidth="1"/>
    <col min="9227" max="9471" width="8.58203125" style="23"/>
    <col min="9472" max="9472" width="4.08203125" style="23" customWidth="1"/>
    <col min="9473" max="9473" width="2.5" style="23" customWidth="1"/>
    <col min="9474" max="9474" width="44.08203125" style="23" customWidth="1"/>
    <col min="9475" max="9475" width="5.58203125" style="23" customWidth="1"/>
    <col min="9476" max="9476" width="8.58203125" style="23"/>
    <col min="9477" max="9479" width="10.58203125" style="23" customWidth="1"/>
    <col min="9480" max="9481" width="12.58203125" style="23" customWidth="1"/>
    <col min="9482" max="9482" width="14.58203125" style="23" customWidth="1"/>
    <col min="9483" max="9727" width="8.58203125" style="23"/>
    <col min="9728" max="9728" width="4.08203125" style="23" customWidth="1"/>
    <col min="9729" max="9729" width="2.5" style="23" customWidth="1"/>
    <col min="9730" max="9730" width="44.08203125" style="23" customWidth="1"/>
    <col min="9731" max="9731" width="5.58203125" style="23" customWidth="1"/>
    <col min="9732" max="9732" width="8.58203125" style="23"/>
    <col min="9733" max="9735" width="10.58203125" style="23" customWidth="1"/>
    <col min="9736" max="9737" width="12.58203125" style="23" customWidth="1"/>
    <col min="9738" max="9738" width="14.58203125" style="23" customWidth="1"/>
    <col min="9739" max="9983" width="8.58203125" style="23"/>
    <col min="9984" max="9984" width="4.08203125" style="23" customWidth="1"/>
    <col min="9985" max="9985" width="2.5" style="23" customWidth="1"/>
    <col min="9986" max="9986" width="44.08203125" style="23" customWidth="1"/>
    <col min="9987" max="9987" width="5.58203125" style="23" customWidth="1"/>
    <col min="9988" max="9988" width="8.58203125" style="23"/>
    <col min="9989" max="9991" width="10.58203125" style="23" customWidth="1"/>
    <col min="9992" max="9993" width="12.58203125" style="23" customWidth="1"/>
    <col min="9994" max="9994" width="14.58203125" style="23" customWidth="1"/>
    <col min="9995" max="10239" width="8.58203125" style="23"/>
    <col min="10240" max="10240" width="4.08203125" style="23" customWidth="1"/>
    <col min="10241" max="10241" width="2.5" style="23" customWidth="1"/>
    <col min="10242" max="10242" width="44.08203125" style="23" customWidth="1"/>
    <col min="10243" max="10243" width="5.58203125" style="23" customWidth="1"/>
    <col min="10244" max="10244" width="8.58203125" style="23"/>
    <col min="10245" max="10247" width="10.58203125" style="23" customWidth="1"/>
    <col min="10248" max="10249" width="12.58203125" style="23" customWidth="1"/>
    <col min="10250" max="10250" width="14.58203125" style="23" customWidth="1"/>
    <col min="10251" max="10495" width="8.58203125" style="23"/>
    <col min="10496" max="10496" width="4.08203125" style="23" customWidth="1"/>
    <col min="10497" max="10497" width="2.5" style="23" customWidth="1"/>
    <col min="10498" max="10498" width="44.08203125" style="23" customWidth="1"/>
    <col min="10499" max="10499" width="5.58203125" style="23" customWidth="1"/>
    <col min="10500" max="10500" width="8.58203125" style="23"/>
    <col min="10501" max="10503" width="10.58203125" style="23" customWidth="1"/>
    <col min="10504" max="10505" width="12.58203125" style="23" customWidth="1"/>
    <col min="10506" max="10506" width="14.58203125" style="23" customWidth="1"/>
    <col min="10507" max="10751" width="8.58203125" style="23"/>
    <col min="10752" max="10752" width="4.08203125" style="23" customWidth="1"/>
    <col min="10753" max="10753" width="2.5" style="23" customWidth="1"/>
    <col min="10754" max="10754" width="44.08203125" style="23" customWidth="1"/>
    <col min="10755" max="10755" width="5.58203125" style="23" customWidth="1"/>
    <col min="10756" max="10756" width="8.58203125" style="23"/>
    <col min="10757" max="10759" width="10.58203125" style="23" customWidth="1"/>
    <col min="10760" max="10761" width="12.58203125" style="23" customWidth="1"/>
    <col min="10762" max="10762" width="14.58203125" style="23" customWidth="1"/>
    <col min="10763" max="11007" width="8.58203125" style="23"/>
    <col min="11008" max="11008" width="4.08203125" style="23" customWidth="1"/>
    <col min="11009" max="11009" width="2.5" style="23" customWidth="1"/>
    <col min="11010" max="11010" width="44.08203125" style="23" customWidth="1"/>
    <col min="11011" max="11011" width="5.58203125" style="23" customWidth="1"/>
    <col min="11012" max="11012" width="8.58203125" style="23"/>
    <col min="11013" max="11015" width="10.58203125" style="23" customWidth="1"/>
    <col min="11016" max="11017" width="12.58203125" style="23" customWidth="1"/>
    <col min="11018" max="11018" width="14.58203125" style="23" customWidth="1"/>
    <col min="11019" max="11263" width="8.58203125" style="23"/>
    <col min="11264" max="11264" width="4.08203125" style="23" customWidth="1"/>
    <col min="11265" max="11265" width="2.5" style="23" customWidth="1"/>
    <col min="11266" max="11266" width="44.08203125" style="23" customWidth="1"/>
    <col min="11267" max="11267" width="5.58203125" style="23" customWidth="1"/>
    <col min="11268" max="11268" width="8.58203125" style="23"/>
    <col min="11269" max="11271" width="10.58203125" style="23" customWidth="1"/>
    <col min="11272" max="11273" width="12.58203125" style="23" customWidth="1"/>
    <col min="11274" max="11274" width="14.58203125" style="23" customWidth="1"/>
    <col min="11275" max="11519" width="8.58203125" style="23"/>
    <col min="11520" max="11520" width="4.08203125" style="23" customWidth="1"/>
    <col min="11521" max="11521" width="2.5" style="23" customWidth="1"/>
    <col min="11522" max="11522" width="44.08203125" style="23" customWidth="1"/>
    <col min="11523" max="11523" width="5.58203125" style="23" customWidth="1"/>
    <col min="11524" max="11524" width="8.58203125" style="23"/>
    <col min="11525" max="11527" width="10.58203125" style="23" customWidth="1"/>
    <col min="11528" max="11529" width="12.58203125" style="23" customWidth="1"/>
    <col min="11530" max="11530" width="14.58203125" style="23" customWidth="1"/>
    <col min="11531" max="11775" width="8.58203125" style="23"/>
    <col min="11776" max="11776" width="4.08203125" style="23" customWidth="1"/>
    <col min="11777" max="11777" width="2.5" style="23" customWidth="1"/>
    <col min="11778" max="11778" width="44.08203125" style="23" customWidth="1"/>
    <col min="11779" max="11779" width="5.58203125" style="23" customWidth="1"/>
    <col min="11780" max="11780" width="8.58203125" style="23"/>
    <col min="11781" max="11783" width="10.58203125" style="23" customWidth="1"/>
    <col min="11784" max="11785" width="12.58203125" style="23" customWidth="1"/>
    <col min="11786" max="11786" width="14.58203125" style="23" customWidth="1"/>
    <col min="11787" max="12031" width="8.58203125" style="23"/>
    <col min="12032" max="12032" width="4.08203125" style="23" customWidth="1"/>
    <col min="12033" max="12033" width="2.5" style="23" customWidth="1"/>
    <col min="12034" max="12034" width="44.08203125" style="23" customWidth="1"/>
    <col min="12035" max="12035" width="5.58203125" style="23" customWidth="1"/>
    <col min="12036" max="12036" width="8.58203125" style="23"/>
    <col min="12037" max="12039" width="10.58203125" style="23" customWidth="1"/>
    <col min="12040" max="12041" width="12.58203125" style="23" customWidth="1"/>
    <col min="12042" max="12042" width="14.58203125" style="23" customWidth="1"/>
    <col min="12043" max="12287" width="8.58203125" style="23"/>
    <col min="12288" max="12288" width="4.08203125" style="23" customWidth="1"/>
    <col min="12289" max="12289" width="2.5" style="23" customWidth="1"/>
    <col min="12290" max="12290" width="44.08203125" style="23" customWidth="1"/>
    <col min="12291" max="12291" width="5.58203125" style="23" customWidth="1"/>
    <col min="12292" max="12292" width="8.58203125" style="23"/>
    <col min="12293" max="12295" width="10.58203125" style="23" customWidth="1"/>
    <col min="12296" max="12297" width="12.58203125" style="23" customWidth="1"/>
    <col min="12298" max="12298" width="14.58203125" style="23" customWidth="1"/>
    <col min="12299" max="12543" width="8.58203125" style="23"/>
    <col min="12544" max="12544" width="4.08203125" style="23" customWidth="1"/>
    <col min="12545" max="12545" width="2.5" style="23" customWidth="1"/>
    <col min="12546" max="12546" width="44.08203125" style="23" customWidth="1"/>
    <col min="12547" max="12547" width="5.58203125" style="23" customWidth="1"/>
    <col min="12548" max="12548" width="8.58203125" style="23"/>
    <col min="12549" max="12551" width="10.58203125" style="23" customWidth="1"/>
    <col min="12552" max="12553" width="12.58203125" style="23" customWidth="1"/>
    <col min="12554" max="12554" width="14.58203125" style="23" customWidth="1"/>
    <col min="12555" max="12799" width="8.58203125" style="23"/>
    <col min="12800" max="12800" width="4.08203125" style="23" customWidth="1"/>
    <col min="12801" max="12801" width="2.5" style="23" customWidth="1"/>
    <col min="12802" max="12802" width="44.08203125" style="23" customWidth="1"/>
    <col min="12803" max="12803" width="5.58203125" style="23" customWidth="1"/>
    <col min="12804" max="12804" width="8.58203125" style="23"/>
    <col min="12805" max="12807" width="10.58203125" style="23" customWidth="1"/>
    <col min="12808" max="12809" width="12.58203125" style="23" customWidth="1"/>
    <col min="12810" max="12810" width="14.58203125" style="23" customWidth="1"/>
    <col min="12811" max="13055" width="8.58203125" style="23"/>
    <col min="13056" max="13056" width="4.08203125" style="23" customWidth="1"/>
    <col min="13057" max="13057" width="2.5" style="23" customWidth="1"/>
    <col min="13058" max="13058" width="44.08203125" style="23" customWidth="1"/>
    <col min="13059" max="13059" width="5.58203125" style="23" customWidth="1"/>
    <col min="13060" max="13060" width="8.58203125" style="23"/>
    <col min="13061" max="13063" width="10.58203125" style="23" customWidth="1"/>
    <col min="13064" max="13065" width="12.58203125" style="23" customWidth="1"/>
    <col min="13066" max="13066" width="14.58203125" style="23" customWidth="1"/>
    <col min="13067" max="13311" width="8.58203125" style="23"/>
    <col min="13312" max="13312" width="4.08203125" style="23" customWidth="1"/>
    <col min="13313" max="13313" width="2.5" style="23" customWidth="1"/>
    <col min="13314" max="13314" width="44.08203125" style="23" customWidth="1"/>
    <col min="13315" max="13315" width="5.58203125" style="23" customWidth="1"/>
    <col min="13316" max="13316" width="8.58203125" style="23"/>
    <col min="13317" max="13319" width="10.58203125" style="23" customWidth="1"/>
    <col min="13320" max="13321" width="12.58203125" style="23" customWidth="1"/>
    <col min="13322" max="13322" width="14.58203125" style="23" customWidth="1"/>
    <col min="13323" max="13567" width="8.58203125" style="23"/>
    <col min="13568" max="13568" width="4.08203125" style="23" customWidth="1"/>
    <col min="13569" max="13569" width="2.5" style="23" customWidth="1"/>
    <col min="13570" max="13570" width="44.08203125" style="23" customWidth="1"/>
    <col min="13571" max="13571" width="5.58203125" style="23" customWidth="1"/>
    <col min="13572" max="13572" width="8.58203125" style="23"/>
    <col min="13573" max="13575" width="10.58203125" style="23" customWidth="1"/>
    <col min="13576" max="13577" width="12.58203125" style="23" customWidth="1"/>
    <col min="13578" max="13578" width="14.58203125" style="23" customWidth="1"/>
    <col min="13579" max="13823" width="8.58203125" style="23"/>
    <col min="13824" max="13824" width="4.08203125" style="23" customWidth="1"/>
    <col min="13825" max="13825" width="2.5" style="23" customWidth="1"/>
    <col min="13826" max="13826" width="44.08203125" style="23" customWidth="1"/>
    <col min="13827" max="13827" width="5.58203125" style="23" customWidth="1"/>
    <col min="13828" max="13828" width="8.58203125" style="23"/>
    <col min="13829" max="13831" width="10.58203125" style="23" customWidth="1"/>
    <col min="13832" max="13833" width="12.58203125" style="23" customWidth="1"/>
    <col min="13834" max="13834" width="14.58203125" style="23" customWidth="1"/>
    <col min="13835" max="14079" width="8.58203125" style="23"/>
    <col min="14080" max="14080" width="4.08203125" style="23" customWidth="1"/>
    <col min="14081" max="14081" width="2.5" style="23" customWidth="1"/>
    <col min="14082" max="14082" width="44.08203125" style="23" customWidth="1"/>
    <col min="14083" max="14083" width="5.58203125" style="23" customWidth="1"/>
    <col min="14084" max="14084" width="8.58203125" style="23"/>
    <col min="14085" max="14087" width="10.58203125" style="23" customWidth="1"/>
    <col min="14088" max="14089" width="12.58203125" style="23" customWidth="1"/>
    <col min="14090" max="14090" width="14.58203125" style="23" customWidth="1"/>
    <col min="14091" max="14335" width="8.58203125" style="23"/>
    <col min="14336" max="14336" width="4.08203125" style="23" customWidth="1"/>
    <col min="14337" max="14337" width="2.5" style="23" customWidth="1"/>
    <col min="14338" max="14338" width="44.08203125" style="23" customWidth="1"/>
    <col min="14339" max="14339" width="5.58203125" style="23" customWidth="1"/>
    <col min="14340" max="14340" width="8.58203125" style="23"/>
    <col min="14341" max="14343" width="10.58203125" style="23" customWidth="1"/>
    <col min="14344" max="14345" width="12.58203125" style="23" customWidth="1"/>
    <col min="14346" max="14346" width="14.58203125" style="23" customWidth="1"/>
    <col min="14347" max="14591" width="8.58203125" style="23"/>
    <col min="14592" max="14592" width="4.08203125" style="23" customWidth="1"/>
    <col min="14593" max="14593" width="2.5" style="23" customWidth="1"/>
    <col min="14594" max="14594" width="44.08203125" style="23" customWidth="1"/>
    <col min="14595" max="14595" width="5.58203125" style="23" customWidth="1"/>
    <col min="14596" max="14596" width="8.58203125" style="23"/>
    <col min="14597" max="14599" width="10.58203125" style="23" customWidth="1"/>
    <col min="14600" max="14601" width="12.58203125" style="23" customWidth="1"/>
    <col min="14602" max="14602" width="14.58203125" style="23" customWidth="1"/>
    <col min="14603" max="14847" width="8.58203125" style="23"/>
    <col min="14848" max="14848" width="4.08203125" style="23" customWidth="1"/>
    <col min="14849" max="14849" width="2.5" style="23" customWidth="1"/>
    <col min="14850" max="14850" width="44.08203125" style="23" customWidth="1"/>
    <col min="14851" max="14851" width="5.58203125" style="23" customWidth="1"/>
    <col min="14852" max="14852" width="8.58203125" style="23"/>
    <col min="14853" max="14855" width="10.58203125" style="23" customWidth="1"/>
    <col min="14856" max="14857" width="12.58203125" style="23" customWidth="1"/>
    <col min="14858" max="14858" width="14.58203125" style="23" customWidth="1"/>
    <col min="14859" max="15103" width="8.58203125" style="23"/>
    <col min="15104" max="15104" width="4.08203125" style="23" customWidth="1"/>
    <col min="15105" max="15105" width="2.5" style="23" customWidth="1"/>
    <col min="15106" max="15106" width="44.08203125" style="23" customWidth="1"/>
    <col min="15107" max="15107" width="5.58203125" style="23" customWidth="1"/>
    <col min="15108" max="15108" width="8.58203125" style="23"/>
    <col min="15109" max="15111" width="10.58203125" style="23" customWidth="1"/>
    <col min="15112" max="15113" width="12.58203125" style="23" customWidth="1"/>
    <col min="15114" max="15114" width="14.58203125" style="23" customWidth="1"/>
    <col min="15115" max="15359" width="8.58203125" style="23"/>
    <col min="15360" max="15360" width="4.08203125" style="23" customWidth="1"/>
    <col min="15361" max="15361" width="2.5" style="23" customWidth="1"/>
    <col min="15362" max="15362" width="44.08203125" style="23" customWidth="1"/>
    <col min="15363" max="15363" width="5.58203125" style="23" customWidth="1"/>
    <col min="15364" max="15364" width="8.58203125" style="23"/>
    <col min="15365" max="15367" width="10.58203125" style="23" customWidth="1"/>
    <col min="15368" max="15369" width="12.58203125" style="23" customWidth="1"/>
    <col min="15370" max="15370" width="14.58203125" style="23" customWidth="1"/>
    <col min="15371" max="15615" width="8.58203125" style="23"/>
    <col min="15616" max="15616" width="4.08203125" style="23" customWidth="1"/>
    <col min="15617" max="15617" width="2.5" style="23" customWidth="1"/>
    <col min="15618" max="15618" width="44.08203125" style="23" customWidth="1"/>
    <col min="15619" max="15619" width="5.58203125" style="23" customWidth="1"/>
    <col min="15620" max="15620" width="8.58203125" style="23"/>
    <col min="15621" max="15623" width="10.58203125" style="23" customWidth="1"/>
    <col min="15624" max="15625" width="12.58203125" style="23" customWidth="1"/>
    <col min="15626" max="15626" width="14.58203125" style="23" customWidth="1"/>
    <col min="15627" max="15871" width="8.58203125" style="23"/>
    <col min="15872" max="15872" width="4.08203125" style="23" customWidth="1"/>
    <col min="15873" max="15873" width="2.5" style="23" customWidth="1"/>
    <col min="15874" max="15874" width="44.08203125" style="23" customWidth="1"/>
    <col min="15875" max="15875" width="5.58203125" style="23" customWidth="1"/>
    <col min="15876" max="15876" width="8.58203125" style="23"/>
    <col min="15877" max="15879" width="10.58203125" style="23" customWidth="1"/>
    <col min="15880" max="15881" width="12.58203125" style="23" customWidth="1"/>
    <col min="15882" max="15882" width="14.58203125" style="23" customWidth="1"/>
    <col min="15883" max="16127" width="8.58203125" style="23"/>
    <col min="16128" max="16128" width="4.08203125" style="23" customWidth="1"/>
    <col min="16129" max="16129" width="2.5" style="23" customWidth="1"/>
    <col min="16130" max="16130" width="44.08203125" style="23" customWidth="1"/>
    <col min="16131" max="16131" width="5.58203125" style="23" customWidth="1"/>
    <col min="16132" max="16132" width="8.58203125" style="23"/>
    <col min="16133" max="16135" width="10.58203125" style="23" customWidth="1"/>
    <col min="16136" max="16137" width="12.58203125" style="23" customWidth="1"/>
    <col min="16138" max="16138" width="14.58203125" style="23" customWidth="1"/>
    <col min="16139" max="16384" width="8.58203125" style="23"/>
  </cols>
  <sheetData>
    <row r="1" spans="1:13" ht="17.25" customHeight="1" x14ac:dyDescent="0.35">
      <c r="A1" s="806" t="s">
        <v>655</v>
      </c>
      <c r="B1" s="806"/>
      <c r="C1" s="806"/>
      <c r="D1" s="806"/>
      <c r="E1" s="806"/>
      <c r="F1" s="806"/>
      <c r="G1" s="806"/>
      <c r="H1" s="806"/>
      <c r="I1" s="806"/>
      <c r="J1" s="806"/>
      <c r="K1" s="806"/>
      <c r="L1" s="806"/>
      <c r="M1" s="806"/>
    </row>
    <row r="2" spans="1:13" ht="15.75" customHeight="1" x14ac:dyDescent="0.35">
      <c r="A2" s="806"/>
      <c r="B2" s="806"/>
      <c r="C2" s="806"/>
      <c r="D2" s="806"/>
      <c r="E2" s="806"/>
      <c r="F2" s="806"/>
      <c r="G2" s="806"/>
      <c r="H2" s="806"/>
      <c r="I2" s="806"/>
      <c r="J2" s="806"/>
      <c r="K2" s="806"/>
      <c r="L2" s="806"/>
      <c r="M2" s="806"/>
    </row>
    <row r="3" spans="1:13" ht="6" customHeight="1" x14ac:dyDescent="0.35">
      <c r="A3" s="806"/>
      <c r="B3" s="806"/>
      <c r="C3" s="806"/>
      <c r="D3" s="806"/>
      <c r="E3" s="806"/>
      <c r="F3" s="806"/>
      <c r="G3" s="806"/>
      <c r="H3" s="806"/>
      <c r="I3" s="806"/>
      <c r="J3" s="806"/>
      <c r="K3" s="806"/>
      <c r="L3" s="806"/>
      <c r="M3" s="806"/>
    </row>
    <row r="4" spans="1:13" x14ac:dyDescent="0.35">
      <c r="A4" s="806"/>
      <c r="B4" s="806"/>
      <c r="C4" s="806"/>
      <c r="D4" s="806"/>
      <c r="E4" s="806"/>
      <c r="F4" s="806"/>
      <c r="G4" s="806"/>
      <c r="H4" s="806"/>
      <c r="I4" s="806"/>
      <c r="J4" s="806"/>
      <c r="K4" s="806"/>
      <c r="L4" s="806"/>
      <c r="M4" s="806"/>
    </row>
    <row r="5" spans="1:13" x14ac:dyDescent="0.35">
      <c r="A5" s="806"/>
      <c r="B5" s="806"/>
      <c r="C5" s="806"/>
      <c r="D5" s="806"/>
      <c r="E5" s="806"/>
      <c r="F5" s="806"/>
      <c r="G5" s="806"/>
      <c r="H5" s="806"/>
      <c r="I5" s="806"/>
      <c r="J5" s="806"/>
      <c r="K5" s="806"/>
      <c r="L5" s="806"/>
      <c r="M5" s="806"/>
    </row>
    <row r="6" spans="1:13" ht="4.5" customHeight="1" thickBot="1" x14ac:dyDescent="0.4">
      <c r="A6" s="238"/>
      <c r="B6" s="239"/>
      <c r="C6" s="239" t="s">
        <v>101</v>
      </c>
      <c r="D6" s="240"/>
      <c r="E6" s="240"/>
      <c r="F6" s="240"/>
      <c r="G6" s="240"/>
      <c r="H6" s="242"/>
      <c r="I6" s="242"/>
      <c r="J6" s="241"/>
      <c r="K6" s="14"/>
      <c r="L6" s="14"/>
      <c r="M6" s="14"/>
    </row>
    <row r="7" spans="1:13" x14ac:dyDescent="0.35">
      <c r="A7" s="839" t="s">
        <v>102</v>
      </c>
      <c r="B7" s="840"/>
      <c r="C7" s="843" t="s">
        <v>103</v>
      </c>
      <c r="D7" s="843" t="s">
        <v>104</v>
      </c>
      <c r="E7" s="837" t="s">
        <v>105</v>
      </c>
      <c r="F7" s="845" t="s">
        <v>106</v>
      </c>
      <c r="G7" s="846"/>
      <c r="H7" s="845" t="s">
        <v>107</v>
      </c>
      <c r="I7" s="846"/>
      <c r="J7" s="243" t="s">
        <v>108</v>
      </c>
      <c r="K7" s="831" t="s">
        <v>194</v>
      </c>
      <c r="L7" s="833" t="s">
        <v>195</v>
      </c>
      <c r="M7" s="833" t="s">
        <v>409</v>
      </c>
    </row>
    <row r="8" spans="1:13" ht="15" thickBot="1" x14ac:dyDescent="0.4">
      <c r="A8" s="841"/>
      <c r="B8" s="842"/>
      <c r="C8" s="844"/>
      <c r="D8" s="844"/>
      <c r="E8" s="838"/>
      <c r="F8" s="244" t="s">
        <v>109</v>
      </c>
      <c r="G8" s="245" t="s">
        <v>110</v>
      </c>
      <c r="H8" s="244" t="s">
        <v>109</v>
      </c>
      <c r="I8" s="245" t="s">
        <v>110</v>
      </c>
      <c r="J8" s="246" t="s">
        <v>111</v>
      </c>
      <c r="K8" s="832"/>
      <c r="L8" s="834"/>
      <c r="M8" s="834"/>
    </row>
    <row r="9" spans="1:13" ht="15" thickTop="1" x14ac:dyDescent="0.35">
      <c r="A9" s="247"/>
      <c r="B9" s="248"/>
      <c r="C9" s="249" t="s">
        <v>112</v>
      </c>
      <c r="D9" s="250"/>
      <c r="E9" s="250"/>
      <c r="F9" s="250"/>
      <c r="G9" s="250"/>
      <c r="H9" s="251"/>
      <c r="I9" s="252"/>
      <c r="J9" s="253"/>
      <c r="K9" s="37"/>
      <c r="L9" s="37"/>
      <c r="M9" s="37"/>
    </row>
    <row r="10" spans="1:13" s="259" customFormat="1" ht="51" customHeight="1" x14ac:dyDescent="0.35">
      <c r="A10" s="38"/>
      <c r="B10" s="254"/>
      <c r="C10" s="255" t="s">
        <v>113</v>
      </c>
      <c r="D10" s="32"/>
      <c r="E10" s="32"/>
      <c r="F10" s="32"/>
      <c r="G10" s="32"/>
      <c r="H10" s="256"/>
      <c r="I10" s="257"/>
      <c r="J10" s="258"/>
      <c r="K10" s="45"/>
      <c r="L10" s="45"/>
      <c r="M10" s="45"/>
    </row>
    <row r="11" spans="1:13" s="259" customFormat="1" ht="43.5" x14ac:dyDescent="0.35">
      <c r="A11" s="260">
        <v>1.1000000000000001</v>
      </c>
      <c r="B11" s="261"/>
      <c r="C11" s="148" t="s">
        <v>114</v>
      </c>
      <c r="D11" s="32"/>
      <c r="E11" s="32"/>
      <c r="F11" s="32"/>
      <c r="G11" s="32"/>
      <c r="H11" s="256"/>
      <c r="I11" s="257"/>
      <c r="J11" s="258"/>
      <c r="K11" s="53"/>
      <c r="L11" s="53"/>
      <c r="M11" s="53"/>
    </row>
    <row r="12" spans="1:13" s="259" customFormat="1" ht="15" customHeight="1" x14ac:dyDescent="0.35">
      <c r="A12" s="38"/>
      <c r="B12" s="261" t="s">
        <v>19</v>
      </c>
      <c r="C12" s="262" t="s">
        <v>115</v>
      </c>
      <c r="D12" s="263" t="str">
        <f>IF(C12="","",IF(E12="","",IF(E12&gt;1,"Nos.","No.")))</f>
        <v>Nos.</v>
      </c>
      <c r="E12" s="264">
        <v>4</v>
      </c>
      <c r="F12" s="263"/>
      <c r="G12" s="263"/>
      <c r="H12" s="265"/>
      <c r="I12" s="266"/>
      <c r="J12" s="267"/>
      <c r="K12" s="53"/>
      <c r="L12" s="53"/>
      <c r="M12" s="53"/>
    </row>
    <row r="13" spans="1:13" s="259" customFormat="1" ht="58" x14ac:dyDescent="0.35">
      <c r="A13" s="260">
        <f>A11+0.1</f>
        <v>1.2000000000000002</v>
      </c>
      <c r="B13" s="261"/>
      <c r="C13" s="148" t="s">
        <v>116</v>
      </c>
      <c r="D13" s="268"/>
      <c r="E13" s="269"/>
      <c r="F13" s="268"/>
      <c r="G13" s="270"/>
      <c r="H13" s="268"/>
      <c r="I13" s="268"/>
      <c r="J13" s="258"/>
      <c r="K13" s="53"/>
      <c r="L13" s="53"/>
      <c r="M13" s="53"/>
    </row>
    <row r="14" spans="1:13" s="259" customFormat="1" ht="15" customHeight="1" x14ac:dyDescent="0.35">
      <c r="A14" s="38"/>
      <c r="B14" s="271" t="s">
        <v>19</v>
      </c>
      <c r="C14" s="262" t="s">
        <v>115</v>
      </c>
      <c r="D14" s="263" t="str">
        <f>IF(C14="","",IF(E14="","",IF(E14&gt;1,"Nos.","No.")))</f>
        <v>Nos.</v>
      </c>
      <c r="E14" s="264">
        <v>4</v>
      </c>
      <c r="F14" s="263"/>
      <c r="G14" s="263"/>
      <c r="H14" s="265"/>
      <c r="I14" s="266"/>
      <c r="J14" s="267"/>
      <c r="K14" s="267"/>
      <c r="L14" s="267"/>
      <c r="M14" s="267"/>
    </row>
    <row r="15" spans="1:13" s="259" customFormat="1" ht="27" customHeight="1" x14ac:dyDescent="0.35">
      <c r="A15" s="260">
        <f>A13+0.1</f>
        <v>1.3000000000000003</v>
      </c>
      <c r="B15" s="272"/>
      <c r="C15" s="148" t="s">
        <v>117</v>
      </c>
      <c r="D15" s="268"/>
      <c r="E15" s="269"/>
      <c r="F15" s="268"/>
      <c r="G15" s="268"/>
      <c r="H15" s="273"/>
      <c r="I15" s="274"/>
      <c r="J15" s="275"/>
      <c r="K15" s="53"/>
      <c r="L15" s="53"/>
      <c r="M15" s="53"/>
    </row>
    <row r="16" spans="1:13" s="259" customFormat="1" ht="15" customHeight="1" x14ac:dyDescent="0.35">
      <c r="A16" s="276"/>
      <c r="B16" s="261" t="s">
        <v>19</v>
      </c>
      <c r="C16" s="262" t="s">
        <v>118</v>
      </c>
      <c r="D16" s="263" t="str">
        <f>IF(C16="","",IF(E16="","",IF(E16&gt;1,"Nos.","No.")))</f>
        <v>Nos.</v>
      </c>
      <c r="E16" s="264">
        <v>8</v>
      </c>
      <c r="F16" s="263"/>
      <c r="G16" s="263"/>
      <c r="H16" s="265"/>
      <c r="I16" s="266"/>
      <c r="J16" s="267"/>
      <c r="K16" s="53"/>
      <c r="L16" s="53"/>
      <c r="M16" s="53"/>
    </row>
    <row r="17" spans="1:13" s="259" customFormat="1" ht="25" customHeight="1" x14ac:dyDescent="0.35">
      <c r="A17" s="260">
        <f>A15+0.1</f>
        <v>1.4000000000000004</v>
      </c>
      <c r="B17" s="272"/>
      <c r="C17" s="148" t="s">
        <v>119</v>
      </c>
      <c r="D17" s="268"/>
      <c r="E17" s="269"/>
      <c r="F17" s="268"/>
      <c r="G17" s="268"/>
      <c r="H17" s="273"/>
      <c r="I17" s="274"/>
      <c r="J17" s="275"/>
      <c r="K17" s="37"/>
      <c r="L17" s="37"/>
      <c r="M17" s="37"/>
    </row>
    <row r="18" spans="1:13" s="259" customFormat="1" ht="15" customHeight="1" x14ac:dyDescent="0.35">
      <c r="A18" s="260"/>
      <c r="B18" s="277" t="s">
        <v>19</v>
      </c>
      <c r="C18" s="153" t="s">
        <v>120</v>
      </c>
      <c r="D18" s="263" t="str">
        <f>IF(C18="","",IF(E18="","",IF(E18&gt;1,"Nos.","No.")))</f>
        <v>Nos.</v>
      </c>
      <c r="E18" s="264">
        <v>4</v>
      </c>
      <c r="F18" s="263"/>
      <c r="G18" s="263"/>
      <c r="H18" s="265"/>
      <c r="I18" s="266"/>
      <c r="J18" s="267"/>
      <c r="K18" s="45"/>
      <c r="L18" s="45"/>
      <c r="M18" s="45"/>
    </row>
    <row r="19" spans="1:13" s="259" customFormat="1" ht="15" customHeight="1" x14ac:dyDescent="0.35">
      <c r="A19" s="260"/>
      <c r="B19" s="277" t="s">
        <v>20</v>
      </c>
      <c r="C19" s="153" t="s">
        <v>121</v>
      </c>
      <c r="D19" s="263" t="str">
        <f>IF(C19="","",IF(E19="","",IF(E19&gt;1,"Nos.","No.")))</f>
        <v>Nos.</v>
      </c>
      <c r="E19" s="264">
        <v>8</v>
      </c>
      <c r="F19" s="263"/>
      <c r="G19" s="263"/>
      <c r="H19" s="265"/>
      <c r="I19" s="266"/>
      <c r="J19" s="267"/>
      <c r="K19" s="53"/>
      <c r="L19" s="53"/>
      <c r="M19" s="53"/>
    </row>
    <row r="20" spans="1:13" s="259" customFormat="1" ht="15" customHeight="1" x14ac:dyDescent="0.35">
      <c r="A20" s="278">
        <f>A17+0.1</f>
        <v>1.5000000000000004</v>
      </c>
      <c r="B20" s="272"/>
      <c r="C20" s="205" t="s">
        <v>122</v>
      </c>
      <c r="D20" s="279"/>
      <c r="E20" s="280"/>
      <c r="F20" s="279"/>
      <c r="G20" s="279"/>
      <c r="H20" s="281"/>
      <c r="I20" s="282"/>
      <c r="J20" s="283"/>
      <c r="K20" s="53"/>
      <c r="L20" s="53"/>
      <c r="M20" s="53"/>
    </row>
    <row r="21" spans="1:13" s="259" customFormat="1" ht="15" customHeight="1" x14ac:dyDescent="0.35">
      <c r="A21" s="38"/>
      <c r="B21" s="284" t="s">
        <v>19</v>
      </c>
      <c r="C21" s="255" t="s">
        <v>120</v>
      </c>
      <c r="D21" s="263" t="str">
        <f>IF(C21="","",IF(E21="","",IF(E21&gt;1,"Nos.","No.")))</f>
        <v>Nos.</v>
      </c>
      <c r="E21" s="264">
        <v>4</v>
      </c>
      <c r="F21" s="263"/>
      <c r="G21" s="263"/>
      <c r="H21" s="265"/>
      <c r="I21" s="266"/>
      <c r="J21" s="267"/>
      <c r="K21" s="63"/>
      <c r="L21" s="63"/>
      <c r="M21" s="63"/>
    </row>
    <row r="22" spans="1:13" s="259" customFormat="1" ht="15" customHeight="1" x14ac:dyDescent="0.35">
      <c r="A22" s="38"/>
      <c r="B22" s="284" t="s">
        <v>20</v>
      </c>
      <c r="C22" s="255" t="s">
        <v>121</v>
      </c>
      <c r="D22" s="263" t="str">
        <f>IF(C22="","",IF(E22="","",IF(E22&gt;1,"Nos.","No.")))</f>
        <v>Nos.</v>
      </c>
      <c r="E22" s="264">
        <v>8</v>
      </c>
      <c r="F22" s="263"/>
      <c r="G22" s="263"/>
      <c r="H22" s="265"/>
      <c r="I22" s="266"/>
      <c r="J22" s="267"/>
      <c r="K22" s="53"/>
      <c r="L22" s="53"/>
      <c r="M22" s="53"/>
    </row>
    <row r="23" spans="1:13" s="259" customFormat="1" ht="27" customHeight="1" x14ac:dyDescent="0.35">
      <c r="A23" s="278">
        <f>A20+0.1</f>
        <v>1.6000000000000005</v>
      </c>
      <c r="B23" s="284"/>
      <c r="C23" s="285" t="s">
        <v>123</v>
      </c>
      <c r="D23" s="268" t="str">
        <f>IF(C23="","",IF(E23="","",IF(E23&gt;1,"Nos.","No.")))</f>
        <v/>
      </c>
      <c r="E23" s="269"/>
      <c r="F23" s="268"/>
      <c r="G23" s="268"/>
      <c r="H23" s="273"/>
      <c r="I23" s="274"/>
      <c r="J23" s="275"/>
      <c r="K23" s="53"/>
      <c r="L23" s="53"/>
      <c r="M23" s="53"/>
    </row>
    <row r="24" spans="1:13" s="259" customFormat="1" ht="15" customHeight="1" x14ac:dyDescent="0.35">
      <c r="A24" s="286"/>
      <c r="B24" s="287" t="s">
        <v>19</v>
      </c>
      <c r="C24" s="153" t="s">
        <v>124</v>
      </c>
      <c r="D24" s="263" t="str">
        <f>IF(C24="","",IF(E24="","",IF(E24&gt;1,"Nos.","No.")))</f>
        <v>No.</v>
      </c>
      <c r="E24" s="264">
        <v>1</v>
      </c>
      <c r="F24" s="263"/>
      <c r="G24" s="263"/>
      <c r="H24" s="265"/>
      <c r="I24" s="266"/>
      <c r="J24" s="267"/>
      <c r="K24" s="45"/>
      <c r="L24" s="45"/>
      <c r="M24" s="45"/>
    </row>
    <row r="25" spans="1:13" s="259" customFormat="1" ht="15" customHeight="1" x14ac:dyDescent="0.35">
      <c r="A25" s="278">
        <f>A23+0.1</f>
        <v>1.7000000000000006</v>
      </c>
      <c r="B25" s="284"/>
      <c r="C25" s="148" t="s">
        <v>125</v>
      </c>
      <c r="D25" s="268"/>
      <c r="E25" s="269"/>
      <c r="F25" s="268"/>
      <c r="G25" s="268"/>
      <c r="H25" s="273"/>
      <c r="I25" s="274"/>
      <c r="J25" s="275"/>
      <c r="K25" s="275"/>
      <c r="L25" s="275"/>
      <c r="M25" s="275"/>
    </row>
    <row r="26" spans="1:13" s="259" customFormat="1" ht="15" customHeight="1" thickBot="1" x14ac:dyDescent="0.4">
      <c r="A26" s="237"/>
      <c r="B26" s="288" t="s">
        <v>19</v>
      </c>
      <c r="C26" s="289" t="s">
        <v>126</v>
      </c>
      <c r="D26" s="290" t="str">
        <f>IF(C26="","",IF(E26="","",IF(E26&gt;1,"Nos.","No.")))</f>
        <v>No.</v>
      </c>
      <c r="E26" s="290">
        <v>1</v>
      </c>
      <c r="F26" s="291"/>
      <c r="G26" s="292"/>
      <c r="H26" s="291"/>
      <c r="I26" s="293"/>
      <c r="J26" s="294"/>
      <c r="K26" s="294"/>
      <c r="L26" s="294"/>
      <c r="M26" s="294"/>
    </row>
    <row r="27" spans="1:13" s="259" customFormat="1" ht="15" customHeight="1" x14ac:dyDescent="0.35">
      <c r="A27" s="278">
        <f>A25+0.1</f>
        <v>1.8000000000000007</v>
      </c>
      <c r="B27" s="284"/>
      <c r="C27" s="285" t="s">
        <v>127</v>
      </c>
      <c r="D27" s="268"/>
      <c r="E27" s="269"/>
      <c r="F27" s="268"/>
      <c r="G27" s="268"/>
      <c r="H27" s="273"/>
      <c r="I27" s="274"/>
      <c r="J27" s="275"/>
      <c r="K27" s="53"/>
      <c r="L27" s="53"/>
      <c r="M27" s="53"/>
    </row>
    <row r="28" spans="1:13" s="259" customFormat="1" ht="15" customHeight="1" thickBot="1" x14ac:dyDescent="0.4">
      <c r="A28" s="286"/>
      <c r="B28" s="295" t="s">
        <v>19</v>
      </c>
      <c r="C28" s="262" t="s">
        <v>128</v>
      </c>
      <c r="D28" s="263" t="str">
        <f t="shared" ref="D28:D33" si="0">IF(C28="","",IF(E28="","",IF(E28&gt;1,"Nos.","No.")))</f>
        <v>Nos.</v>
      </c>
      <c r="E28" s="264">
        <v>12</v>
      </c>
      <c r="F28" s="263"/>
      <c r="G28" s="263"/>
      <c r="H28" s="296"/>
      <c r="I28" s="266"/>
      <c r="J28" s="267"/>
      <c r="K28" s="53"/>
      <c r="L28" s="53"/>
      <c r="M28" s="53"/>
    </row>
    <row r="29" spans="1:13" s="259" customFormat="1" ht="15" customHeight="1" x14ac:dyDescent="0.35">
      <c r="A29" s="286"/>
      <c r="B29" s="295" t="s">
        <v>20</v>
      </c>
      <c r="C29" s="297" t="s">
        <v>129</v>
      </c>
      <c r="D29" s="263" t="str">
        <f t="shared" si="0"/>
        <v>Nos.</v>
      </c>
      <c r="E29" s="264">
        <v>8</v>
      </c>
      <c r="F29" s="298"/>
      <c r="G29" s="263"/>
      <c r="H29" s="296"/>
      <c r="I29" s="266"/>
      <c r="J29" s="267"/>
      <c r="K29" s="89"/>
      <c r="L29" s="89"/>
      <c r="M29" s="89"/>
    </row>
    <row r="30" spans="1:13" s="259" customFormat="1" ht="15" customHeight="1" x14ac:dyDescent="0.35">
      <c r="A30" s="276"/>
      <c r="B30" s="295" t="s">
        <v>64</v>
      </c>
      <c r="C30" s="299" t="s">
        <v>130</v>
      </c>
      <c r="D30" s="298" t="str">
        <f t="shared" si="0"/>
        <v>Nos.</v>
      </c>
      <c r="E30" s="300">
        <v>8</v>
      </c>
      <c r="F30" s="298"/>
      <c r="G30" s="263"/>
      <c r="H30" s="301"/>
      <c r="I30" s="266"/>
      <c r="J30" s="267"/>
      <c r="K30" s="53"/>
      <c r="L30" s="53"/>
      <c r="M30" s="53"/>
    </row>
    <row r="31" spans="1:13" s="259" customFormat="1" ht="15" customHeight="1" x14ac:dyDescent="0.35">
      <c r="A31" s="276"/>
      <c r="B31" s="302" t="s">
        <v>72</v>
      </c>
      <c r="C31" s="297" t="s">
        <v>131</v>
      </c>
      <c r="D31" s="141" t="str">
        <f t="shared" si="0"/>
        <v>Nos.</v>
      </c>
      <c r="E31" s="141">
        <v>8</v>
      </c>
      <c r="F31" s="298"/>
      <c r="G31" s="263"/>
      <c r="H31" s="301"/>
      <c r="I31" s="266"/>
      <c r="J31" s="267"/>
      <c r="K31" s="63"/>
      <c r="L31" s="63"/>
      <c r="M31" s="63"/>
    </row>
    <row r="32" spans="1:13" s="259" customFormat="1" ht="15" customHeight="1" thickBot="1" x14ac:dyDescent="0.4">
      <c r="A32" s="276"/>
      <c r="B32" s="295" t="s">
        <v>132</v>
      </c>
      <c r="C32" s="303" t="s">
        <v>133</v>
      </c>
      <c r="D32" s="298" t="str">
        <f t="shared" si="0"/>
        <v>Nos.</v>
      </c>
      <c r="E32" s="300">
        <v>4</v>
      </c>
      <c r="F32" s="304"/>
      <c r="G32" s="263"/>
      <c r="H32" s="301"/>
      <c r="I32" s="266"/>
      <c r="J32" s="267"/>
      <c r="K32" s="53"/>
      <c r="L32" s="53"/>
      <c r="M32" s="53"/>
    </row>
    <row r="33" spans="1:13" s="259" customFormat="1" ht="15" customHeight="1" thickTop="1" thickBot="1" x14ac:dyDescent="0.4">
      <c r="A33" s="276"/>
      <c r="B33" s="295" t="s">
        <v>99</v>
      </c>
      <c r="C33" s="303" t="s">
        <v>134</v>
      </c>
      <c r="D33" s="298" t="str">
        <f t="shared" si="0"/>
        <v>Nos.</v>
      </c>
      <c r="E33" s="300">
        <v>4</v>
      </c>
      <c r="F33" s="304"/>
      <c r="G33" s="263"/>
      <c r="H33" s="301"/>
      <c r="I33" s="266"/>
      <c r="J33" s="267"/>
      <c r="K33" s="98"/>
      <c r="L33" s="98"/>
      <c r="M33" s="98"/>
    </row>
    <row r="34" spans="1:13" ht="18" customHeight="1" thickTop="1" thickBot="1" x14ac:dyDescent="0.4">
      <c r="A34" s="305"/>
      <c r="B34" s="306"/>
      <c r="C34" s="307" t="s">
        <v>135</v>
      </c>
      <c r="D34" s="308"/>
      <c r="E34" s="309"/>
      <c r="F34" s="309"/>
      <c r="G34" s="310"/>
      <c r="H34" s="310"/>
      <c r="I34" s="310"/>
      <c r="J34" s="312"/>
      <c r="K34" s="37"/>
      <c r="L34" s="37"/>
      <c r="M34" s="37"/>
    </row>
    <row r="35" spans="1:13" ht="16.5" customHeight="1" x14ac:dyDescent="0.35">
      <c r="A35" s="313"/>
      <c r="B35" s="314"/>
      <c r="C35" s="315" t="s">
        <v>136</v>
      </c>
      <c r="D35" s="316"/>
      <c r="E35" s="316"/>
      <c r="F35" s="316"/>
      <c r="G35" s="316"/>
      <c r="H35" s="317"/>
      <c r="I35" s="318"/>
      <c r="J35" s="319"/>
      <c r="K35" s="53"/>
      <c r="L35" s="53"/>
      <c r="M35" s="53"/>
    </row>
    <row r="36" spans="1:13" ht="54.75" customHeight="1" x14ac:dyDescent="0.35">
      <c r="A36" s="24"/>
      <c r="B36" s="320"/>
      <c r="C36" s="255" t="s">
        <v>137</v>
      </c>
      <c r="D36" s="268"/>
      <c r="E36" s="268"/>
      <c r="F36" s="268"/>
      <c r="G36" s="268"/>
      <c r="H36" s="321"/>
      <c r="I36" s="322"/>
      <c r="J36" s="323"/>
      <c r="K36" s="45"/>
      <c r="L36" s="45"/>
      <c r="M36" s="45"/>
    </row>
    <row r="37" spans="1:13" ht="65.150000000000006" customHeight="1" x14ac:dyDescent="0.35">
      <c r="A37" s="38">
        <v>2.1</v>
      </c>
      <c r="B37" s="254"/>
      <c r="C37" s="148" t="s">
        <v>138</v>
      </c>
      <c r="D37" s="268"/>
      <c r="E37" s="268"/>
      <c r="F37" s="268"/>
      <c r="G37" s="268"/>
      <c r="H37" s="321"/>
      <c r="I37" s="322"/>
      <c r="J37" s="323"/>
      <c r="K37" s="53"/>
      <c r="L37" s="53"/>
      <c r="M37" s="53"/>
    </row>
    <row r="38" spans="1:13" ht="15" customHeight="1" x14ac:dyDescent="0.35">
      <c r="A38" s="38"/>
      <c r="B38" s="295" t="s">
        <v>19</v>
      </c>
      <c r="C38" s="324" t="s">
        <v>139</v>
      </c>
      <c r="D38" s="263" t="s">
        <v>140</v>
      </c>
      <c r="E38" s="264">
        <v>25</v>
      </c>
      <c r="F38" s="263"/>
      <c r="G38" s="263"/>
      <c r="H38" s="325"/>
      <c r="I38" s="266"/>
      <c r="J38" s="267"/>
      <c r="K38" s="53"/>
      <c r="L38" s="53"/>
      <c r="M38" s="53"/>
    </row>
    <row r="39" spans="1:13" ht="15" customHeight="1" x14ac:dyDescent="0.35">
      <c r="A39" s="38"/>
      <c r="B39" s="295" t="s">
        <v>20</v>
      </c>
      <c r="C39" s="299" t="s">
        <v>141</v>
      </c>
      <c r="D39" s="298" t="s">
        <v>140</v>
      </c>
      <c r="E39" s="300">
        <v>20</v>
      </c>
      <c r="F39" s="298"/>
      <c r="G39" s="263"/>
      <c r="H39" s="326"/>
      <c r="I39" s="266"/>
      <c r="J39" s="267"/>
      <c r="K39" s="53"/>
      <c r="L39" s="53"/>
      <c r="M39" s="53"/>
    </row>
    <row r="40" spans="1:13" ht="15" customHeight="1" x14ac:dyDescent="0.35">
      <c r="A40" s="38"/>
      <c r="B40" s="295" t="s">
        <v>64</v>
      </c>
      <c r="C40" s="299" t="s">
        <v>142</v>
      </c>
      <c r="D40" s="298" t="s">
        <v>140</v>
      </c>
      <c r="E40" s="264">
        <v>15</v>
      </c>
      <c r="F40" s="298"/>
      <c r="G40" s="298"/>
      <c r="H40" s="326"/>
      <c r="I40" s="327"/>
      <c r="J40" s="328"/>
      <c r="K40" s="53"/>
      <c r="L40" s="53"/>
      <c r="M40" s="53"/>
    </row>
    <row r="41" spans="1:13" ht="30" customHeight="1" x14ac:dyDescent="0.35">
      <c r="A41" s="38">
        <f>A37+0.1</f>
        <v>2.2000000000000002</v>
      </c>
      <c r="B41" s="254"/>
      <c r="C41" s="148" t="s">
        <v>550</v>
      </c>
      <c r="D41" s="32"/>
      <c r="E41" s="329"/>
      <c r="F41" s="330"/>
      <c r="G41" s="330"/>
      <c r="H41" s="330"/>
      <c r="I41" s="330"/>
      <c r="J41" s="331"/>
      <c r="K41" s="98"/>
      <c r="L41" s="98"/>
      <c r="M41" s="98"/>
    </row>
    <row r="42" spans="1:13" ht="15" customHeight="1" x14ac:dyDescent="0.35">
      <c r="A42" s="332"/>
      <c r="B42" s="333" t="s">
        <v>19</v>
      </c>
      <c r="C42" s="324" t="s">
        <v>143</v>
      </c>
      <c r="D42" s="334" t="s">
        <v>140</v>
      </c>
      <c r="E42" s="335">
        <v>40</v>
      </c>
      <c r="F42" s="336"/>
      <c r="G42" s="336"/>
      <c r="H42" s="336"/>
      <c r="I42" s="336"/>
      <c r="J42" s="337"/>
      <c r="K42" s="53"/>
      <c r="L42" s="53"/>
      <c r="M42" s="53"/>
    </row>
    <row r="43" spans="1:13" ht="15" customHeight="1" thickBot="1" x14ac:dyDescent="0.4">
      <c r="A43" s="338"/>
      <c r="B43" s="339" t="s">
        <v>20</v>
      </c>
      <c r="C43" s="340" t="s">
        <v>141</v>
      </c>
      <c r="D43" s="158" t="s">
        <v>140</v>
      </c>
      <c r="E43" s="341">
        <v>5</v>
      </c>
      <c r="F43" s="342"/>
      <c r="G43" s="342"/>
      <c r="H43" s="342"/>
      <c r="I43" s="342"/>
      <c r="J43" s="343"/>
      <c r="K43" s="37"/>
      <c r="L43" s="37"/>
      <c r="M43" s="37"/>
    </row>
    <row r="44" spans="1:13" ht="27" customHeight="1" x14ac:dyDescent="0.35">
      <c r="A44" s="38">
        <f>A41+0.1</f>
        <v>2.3000000000000003</v>
      </c>
      <c r="B44" s="344"/>
      <c r="C44" s="345" t="s">
        <v>144</v>
      </c>
      <c r="D44" s="40"/>
      <c r="E44" s="40"/>
      <c r="F44" s="330"/>
      <c r="G44" s="330"/>
      <c r="H44" s="330"/>
      <c r="I44" s="330"/>
      <c r="J44" s="331"/>
      <c r="K44" s="53"/>
      <c r="L44" s="53"/>
      <c r="M44" s="53"/>
    </row>
    <row r="45" spans="1:13" ht="15" customHeight="1" x14ac:dyDescent="0.35">
      <c r="A45" s="332"/>
      <c r="B45" s="333" t="s">
        <v>19</v>
      </c>
      <c r="C45" s="324" t="s">
        <v>145</v>
      </c>
      <c r="D45" s="334" t="s">
        <v>140</v>
      </c>
      <c r="E45" s="335">
        <v>30</v>
      </c>
      <c r="F45" s="336"/>
      <c r="G45" s="336"/>
      <c r="H45" s="336"/>
      <c r="I45" s="336"/>
      <c r="J45" s="337"/>
      <c r="K45" s="53"/>
      <c r="L45" s="53"/>
      <c r="M45" s="53"/>
    </row>
    <row r="46" spans="1:13" ht="15" customHeight="1" thickBot="1" x14ac:dyDescent="0.4">
      <c r="A46" s="332"/>
      <c r="B46" s="271" t="s">
        <v>20</v>
      </c>
      <c r="C46" s="299" t="s">
        <v>146</v>
      </c>
      <c r="D46" s="141" t="s">
        <v>140</v>
      </c>
      <c r="E46" s="346">
        <v>5</v>
      </c>
      <c r="F46" s="347"/>
      <c r="G46" s="347"/>
      <c r="H46" s="347"/>
      <c r="I46" s="347"/>
      <c r="J46" s="348"/>
      <c r="K46" s="53"/>
      <c r="L46" s="53"/>
      <c r="M46" s="53"/>
    </row>
    <row r="47" spans="1:13" ht="15" customHeight="1" x14ac:dyDescent="0.35">
      <c r="A47" s="260">
        <f>A44+0.1</f>
        <v>2.4000000000000004</v>
      </c>
      <c r="B47" s="254"/>
      <c r="C47" s="349" t="s">
        <v>147</v>
      </c>
      <c r="D47" s="268"/>
      <c r="E47" s="269"/>
      <c r="F47" s="279"/>
      <c r="G47" s="268"/>
      <c r="H47" s="321"/>
      <c r="I47" s="322"/>
      <c r="J47" s="323"/>
      <c r="K47" s="121"/>
      <c r="L47" s="121"/>
      <c r="M47" s="121"/>
    </row>
    <row r="48" spans="1:13" ht="15" customHeight="1" x14ac:dyDescent="0.35">
      <c r="A48" s="38"/>
      <c r="B48" s="295" t="s">
        <v>19</v>
      </c>
      <c r="C48" s="350" t="s">
        <v>148</v>
      </c>
      <c r="D48" s="263" t="str">
        <f>IF(C48="","",IF(E48="","",IF(E48&gt;1,"Nos.","No.")))</f>
        <v>Nos.</v>
      </c>
      <c r="E48" s="264">
        <v>2</v>
      </c>
      <c r="F48" s="263"/>
      <c r="G48" s="263"/>
      <c r="H48" s="351"/>
      <c r="I48" s="266"/>
      <c r="J48" s="267"/>
      <c r="K48" s="98"/>
      <c r="L48" s="98"/>
      <c r="M48" s="98"/>
    </row>
    <row r="49" spans="1:13" ht="15" customHeight="1" x14ac:dyDescent="0.35">
      <c r="A49" s="38"/>
      <c r="B49" s="295" t="s">
        <v>20</v>
      </c>
      <c r="C49" s="352" t="s">
        <v>149</v>
      </c>
      <c r="D49" s="298" t="str">
        <f>IF(C49="","",IF(E49="","",IF(E49&gt;1,"Nos.","No.")))</f>
        <v>Nos.</v>
      </c>
      <c r="E49" s="300">
        <v>2</v>
      </c>
      <c r="F49" s="298"/>
      <c r="G49" s="263"/>
      <c r="H49" s="353"/>
      <c r="I49" s="266"/>
      <c r="J49" s="267"/>
      <c r="K49" s="132"/>
      <c r="L49" s="132"/>
      <c r="M49" s="132"/>
    </row>
    <row r="50" spans="1:13" ht="15" customHeight="1" x14ac:dyDescent="0.35">
      <c r="A50" s="38"/>
      <c r="B50" s="295" t="s">
        <v>64</v>
      </c>
      <c r="C50" s="352" t="s">
        <v>150</v>
      </c>
      <c r="D50" s="298" t="str">
        <f>IF(C50="","",IF(E50="","",IF(E50&gt;1,"Nos.","No.")))</f>
        <v>Nos.</v>
      </c>
      <c r="E50" s="300">
        <v>2</v>
      </c>
      <c r="F50" s="298"/>
      <c r="G50" s="298"/>
      <c r="H50" s="353"/>
      <c r="I50" s="327"/>
      <c r="J50" s="328"/>
      <c r="K50" s="139"/>
      <c r="L50" s="139"/>
      <c r="M50" s="139"/>
    </row>
    <row r="51" spans="1:13" ht="15" customHeight="1" x14ac:dyDescent="0.35">
      <c r="A51" s="38"/>
      <c r="B51" s="295" t="s">
        <v>72</v>
      </c>
      <c r="C51" s="352" t="s">
        <v>151</v>
      </c>
      <c r="D51" s="298" t="str">
        <f>IF(C51="","",IF(E51="","",IF(E51&gt;1,"Nos.","No.")))</f>
        <v>Nos.</v>
      </c>
      <c r="E51" s="300">
        <v>2</v>
      </c>
      <c r="F51" s="298"/>
      <c r="G51" s="298"/>
      <c r="H51" s="353"/>
      <c r="I51" s="327"/>
      <c r="J51" s="328"/>
      <c r="K51" s="146"/>
      <c r="L51" s="146"/>
      <c r="M51" s="146"/>
    </row>
    <row r="52" spans="1:13" ht="43.5" x14ac:dyDescent="0.35">
      <c r="A52" s="260">
        <f>A47+0.1</f>
        <v>2.5000000000000004</v>
      </c>
      <c r="B52" s="261"/>
      <c r="C52" s="148" t="s">
        <v>152</v>
      </c>
      <c r="D52" s="268"/>
      <c r="E52" s="269"/>
      <c r="F52" s="268"/>
      <c r="G52" s="268"/>
      <c r="H52" s="321"/>
      <c r="I52" s="322"/>
      <c r="J52" s="323"/>
      <c r="K52" s="53"/>
      <c r="L52" s="53"/>
      <c r="M52" s="53"/>
    </row>
    <row r="53" spans="1:13" ht="15" customHeight="1" thickBot="1" x14ac:dyDescent="0.4">
      <c r="A53" s="237"/>
      <c r="B53" s="354" t="s">
        <v>20</v>
      </c>
      <c r="C53" s="355" t="s">
        <v>153</v>
      </c>
      <c r="D53" s="293" t="str">
        <f>IF(C53="","",IF(E53="","",IF(E53&gt;1,"Nos.","No.")))</f>
        <v>Nos.</v>
      </c>
      <c r="E53" s="356">
        <v>2</v>
      </c>
      <c r="F53" s="293"/>
      <c r="G53" s="293"/>
      <c r="H53" s="357"/>
      <c r="I53" s="358"/>
      <c r="J53" s="359"/>
      <c r="K53" s="53"/>
      <c r="L53" s="53"/>
      <c r="M53" s="53"/>
    </row>
    <row r="54" spans="1:13" ht="18" customHeight="1" thickTop="1" thickBot="1" x14ac:dyDescent="0.4">
      <c r="A54" s="305"/>
      <c r="B54" s="306"/>
      <c r="C54" s="307" t="s">
        <v>135</v>
      </c>
      <c r="D54" s="360"/>
      <c r="E54" s="361"/>
      <c r="F54" s="309"/>
      <c r="G54" s="309"/>
      <c r="H54" s="360"/>
      <c r="I54" s="309"/>
      <c r="J54" s="362"/>
      <c r="K54" s="98"/>
      <c r="L54" s="98"/>
      <c r="M54" s="98"/>
    </row>
    <row r="55" spans="1:13" ht="28.5" customHeight="1" x14ac:dyDescent="0.35">
      <c r="A55" s="24"/>
      <c r="B55" s="320"/>
      <c r="C55" s="363" t="s">
        <v>154</v>
      </c>
      <c r="D55" s="268"/>
      <c r="E55" s="268"/>
      <c r="F55" s="268"/>
      <c r="G55" s="268"/>
      <c r="H55" s="321"/>
      <c r="I55" s="322"/>
      <c r="J55" s="323"/>
      <c r="K55" s="53"/>
      <c r="L55" s="53"/>
      <c r="M55" s="53"/>
    </row>
    <row r="56" spans="1:13" ht="66.75" customHeight="1" x14ac:dyDescent="0.35">
      <c r="A56" s="24"/>
      <c r="B56" s="320"/>
      <c r="C56" s="364" t="s">
        <v>155</v>
      </c>
      <c r="D56" s="268"/>
      <c r="E56" s="268"/>
      <c r="F56" s="268"/>
      <c r="G56" s="268"/>
      <c r="H56" s="321"/>
      <c r="I56" s="322"/>
      <c r="J56" s="323"/>
      <c r="K56" s="98"/>
      <c r="L56" s="98"/>
      <c r="M56" s="98"/>
    </row>
    <row r="57" spans="1:13" ht="72.5" x14ac:dyDescent="0.35">
      <c r="A57" s="38">
        <v>3.1</v>
      </c>
      <c r="B57" s="254"/>
      <c r="C57" s="285" t="s">
        <v>156</v>
      </c>
      <c r="D57" s="268"/>
      <c r="E57" s="268"/>
      <c r="F57" s="268"/>
      <c r="G57" s="268"/>
      <c r="H57" s="321"/>
      <c r="I57" s="322"/>
      <c r="J57" s="323"/>
      <c r="K57" s="131"/>
      <c r="L57" s="131"/>
      <c r="M57" s="131"/>
    </row>
    <row r="58" spans="1:13" ht="15" customHeight="1" x14ac:dyDescent="0.35">
      <c r="A58" s="38"/>
      <c r="B58" s="295" t="s">
        <v>19</v>
      </c>
      <c r="C58" s="350" t="s">
        <v>157</v>
      </c>
      <c r="D58" s="263" t="s">
        <v>140</v>
      </c>
      <c r="E58" s="264">
        <v>15</v>
      </c>
      <c r="F58" s="263"/>
      <c r="G58" s="263"/>
      <c r="H58" s="351"/>
      <c r="I58" s="266"/>
      <c r="J58" s="267"/>
      <c r="K58" s="138"/>
      <c r="L58" s="138"/>
      <c r="M58" s="138"/>
    </row>
    <row r="59" spans="1:13" ht="15" customHeight="1" thickBot="1" x14ac:dyDescent="0.4">
      <c r="A59" s="237"/>
      <c r="B59" s="365" t="s">
        <v>20</v>
      </c>
      <c r="C59" s="366" t="s">
        <v>158</v>
      </c>
      <c r="D59" s="293" t="s">
        <v>140</v>
      </c>
      <c r="E59" s="356">
        <v>2</v>
      </c>
      <c r="F59" s="293"/>
      <c r="G59" s="293"/>
      <c r="H59" s="357"/>
      <c r="I59" s="358"/>
      <c r="J59" s="359"/>
      <c r="K59" s="37"/>
      <c r="L59" s="37"/>
      <c r="M59" s="37"/>
    </row>
    <row r="60" spans="1:13" ht="15" customHeight="1" x14ac:dyDescent="0.35">
      <c r="A60" s="38"/>
      <c r="B60" s="295" t="s">
        <v>64</v>
      </c>
      <c r="C60" s="350" t="s">
        <v>159</v>
      </c>
      <c r="D60" s="263" t="s">
        <v>140</v>
      </c>
      <c r="E60" s="264">
        <v>5</v>
      </c>
      <c r="F60" s="263"/>
      <c r="G60" s="263"/>
      <c r="H60" s="351"/>
      <c r="I60" s="266"/>
      <c r="J60" s="267"/>
      <c r="K60" s="53"/>
      <c r="L60" s="53"/>
      <c r="M60" s="53"/>
    </row>
    <row r="61" spans="1:13" ht="28.5" customHeight="1" x14ac:dyDescent="0.35">
      <c r="A61" s="38">
        <f>A57+0.1</f>
        <v>3.2</v>
      </c>
      <c r="B61" s="254"/>
      <c r="C61" s="367" t="s">
        <v>160</v>
      </c>
      <c r="D61" s="268"/>
      <c r="E61" s="269"/>
      <c r="F61" s="268"/>
      <c r="G61" s="268"/>
      <c r="H61" s="368"/>
      <c r="I61" s="369"/>
      <c r="J61" s="323"/>
      <c r="K61" s="146"/>
      <c r="L61" s="146"/>
      <c r="M61" s="146"/>
    </row>
    <row r="62" spans="1:13" s="13" customFormat="1" ht="15" customHeight="1" thickBot="1" x14ac:dyDescent="0.4">
      <c r="A62" s="54"/>
      <c r="B62" s="302" t="s">
        <v>19</v>
      </c>
      <c r="C62" s="370" t="s">
        <v>161</v>
      </c>
      <c r="D62" s="263" t="str">
        <f>IF(C62="","",IF(E62="","",IF(E62&gt;1,"Nos.","No.")))</f>
        <v>Nos.</v>
      </c>
      <c r="E62" s="264">
        <v>13</v>
      </c>
      <c r="F62" s="263"/>
      <c r="G62" s="263"/>
      <c r="H62" s="263"/>
      <c r="I62" s="266"/>
      <c r="J62" s="267"/>
      <c r="K62" s="163"/>
      <c r="L62" s="163"/>
      <c r="M62" s="163"/>
    </row>
    <row r="63" spans="1:13" ht="15" customHeight="1" x14ac:dyDescent="0.35">
      <c r="A63" s="38">
        <f>A61+0.1</f>
        <v>3.3000000000000003</v>
      </c>
      <c r="B63" s="261"/>
      <c r="C63" s="371" t="s">
        <v>162</v>
      </c>
      <c r="D63" s="268"/>
      <c r="E63" s="269"/>
      <c r="F63" s="268"/>
      <c r="G63" s="268"/>
      <c r="H63" s="321"/>
      <c r="I63" s="322"/>
      <c r="J63" s="323"/>
      <c r="K63" s="171"/>
      <c r="L63" s="171"/>
      <c r="M63" s="171"/>
    </row>
    <row r="64" spans="1:13" ht="15" customHeight="1" thickBot="1" x14ac:dyDescent="0.4">
      <c r="A64" s="38"/>
      <c r="B64" s="295" t="s">
        <v>19</v>
      </c>
      <c r="C64" s="350" t="s">
        <v>163</v>
      </c>
      <c r="D64" s="263" t="s">
        <v>5</v>
      </c>
      <c r="E64" s="264">
        <v>4</v>
      </c>
      <c r="F64" s="263"/>
      <c r="G64" s="263"/>
      <c r="H64" s="351"/>
      <c r="I64" s="266"/>
      <c r="J64" s="267"/>
      <c r="K64" s="37"/>
      <c r="L64" s="37"/>
      <c r="M64" s="37"/>
    </row>
    <row r="65" spans="1:13" ht="18" customHeight="1" thickTop="1" thickBot="1" x14ac:dyDescent="0.4">
      <c r="A65" s="237"/>
      <c r="B65" s="372"/>
      <c r="C65" s="373" t="s">
        <v>135</v>
      </c>
      <c r="D65" s="374"/>
      <c r="E65" s="360"/>
      <c r="F65" s="375"/>
      <c r="G65" s="375"/>
      <c r="H65" s="376"/>
      <c r="I65" s="375"/>
      <c r="J65" s="377"/>
      <c r="K65" s="145"/>
      <c r="L65" s="145"/>
      <c r="M65" s="145"/>
    </row>
    <row r="66" spans="1:13" ht="17.25" customHeight="1" x14ac:dyDescent="0.35">
      <c r="A66" s="38"/>
      <c r="B66" s="254"/>
      <c r="C66" s="378" t="s">
        <v>164</v>
      </c>
      <c r="D66" s="316"/>
      <c r="E66" s="316"/>
      <c r="F66" s="316"/>
      <c r="G66" s="316"/>
      <c r="H66" s="317"/>
      <c r="I66" s="318"/>
      <c r="J66" s="319"/>
      <c r="K66" s="53"/>
      <c r="L66" s="53"/>
      <c r="M66" s="53"/>
    </row>
    <row r="67" spans="1:13" ht="42.75" customHeight="1" x14ac:dyDescent="0.35">
      <c r="A67" s="38"/>
      <c r="B67" s="254"/>
      <c r="C67" s="379" t="s">
        <v>165</v>
      </c>
      <c r="D67" s="268"/>
      <c r="E67" s="268"/>
      <c r="F67" s="268"/>
      <c r="G67" s="268"/>
      <c r="H67" s="321"/>
      <c r="I67" s="322"/>
      <c r="J67" s="323"/>
      <c r="K67" s="53"/>
      <c r="L67" s="53"/>
      <c r="M67" s="53"/>
    </row>
    <row r="68" spans="1:13" ht="42" customHeight="1" x14ac:dyDescent="0.35">
      <c r="A68" s="38">
        <f>4.1</f>
        <v>4.0999999999999996</v>
      </c>
      <c r="B68" s="254"/>
      <c r="C68" s="364" t="s">
        <v>166</v>
      </c>
      <c r="D68" s="263" t="s">
        <v>4</v>
      </c>
      <c r="E68" s="264">
        <v>1</v>
      </c>
      <c r="F68" s="263"/>
      <c r="G68" s="263"/>
      <c r="H68" s="351"/>
      <c r="I68" s="266"/>
      <c r="J68" s="267"/>
      <c r="K68" s="53"/>
      <c r="L68" s="53"/>
      <c r="M68" s="53"/>
    </row>
    <row r="69" spans="1:13" ht="27" customHeight="1" thickBot="1" x14ac:dyDescent="0.4">
      <c r="A69" s="38">
        <f>A68+0.1</f>
        <v>4.1999999999999993</v>
      </c>
      <c r="B69" s="254"/>
      <c r="C69" s="364" t="s">
        <v>167</v>
      </c>
      <c r="D69" s="263" t="s">
        <v>4</v>
      </c>
      <c r="E69" s="264">
        <v>1</v>
      </c>
      <c r="F69" s="263"/>
      <c r="G69" s="263"/>
      <c r="H69" s="353"/>
      <c r="I69" s="266"/>
      <c r="J69" s="267"/>
      <c r="K69" s="37"/>
      <c r="L69" s="37"/>
      <c r="M69" s="37"/>
    </row>
    <row r="70" spans="1:13" ht="18" customHeight="1" thickTop="1" thickBot="1" x14ac:dyDescent="0.4">
      <c r="A70" s="835"/>
      <c r="B70" s="836"/>
      <c r="C70" s="307" t="s">
        <v>135</v>
      </c>
      <c r="D70" s="360"/>
      <c r="E70" s="360"/>
      <c r="F70" s="308"/>
      <c r="G70" s="311"/>
      <c r="H70" s="311"/>
      <c r="I70" s="311"/>
      <c r="J70" s="312"/>
      <c r="K70" s="45"/>
      <c r="L70" s="45"/>
      <c r="M70" s="45"/>
    </row>
    <row r="71" spans="1:13" ht="15" thickBot="1" x14ac:dyDescent="0.4">
      <c r="A71" s="235"/>
      <c r="J71" s="27"/>
      <c r="K71" s="53"/>
      <c r="L71" s="53"/>
      <c r="M71" s="53"/>
    </row>
    <row r="72" spans="1:13" ht="20.149999999999999" customHeight="1" thickTop="1" thickBot="1" x14ac:dyDescent="0.4">
      <c r="A72" s="381"/>
      <c r="B72" s="382"/>
      <c r="C72" s="383" t="s">
        <v>413</v>
      </c>
      <c r="D72" s="384"/>
      <c r="E72" s="385"/>
      <c r="F72" s="386"/>
      <c r="G72" s="387">
        <f>G34+G54+G65+G70</f>
        <v>0</v>
      </c>
      <c r="H72" s="388"/>
      <c r="I72" s="387">
        <f>I34+I54+I65+I70</f>
        <v>0</v>
      </c>
      <c r="J72" s="389">
        <f>J34+J54+J65+J70</f>
        <v>0</v>
      </c>
      <c r="K72" s="53"/>
      <c r="L72" s="53"/>
      <c r="M72" s="53"/>
    </row>
    <row r="73" spans="1:13" ht="19.899999999999999" customHeight="1" thickTop="1" thickBot="1" x14ac:dyDescent="0.4">
      <c r="A73" s="381"/>
      <c r="B73" s="382"/>
      <c r="C73" s="383" t="s">
        <v>410</v>
      </c>
      <c r="D73" s="384"/>
      <c r="E73" s="385"/>
      <c r="F73" s="386"/>
      <c r="G73" s="387"/>
      <c r="H73" s="388"/>
      <c r="I73" s="387"/>
      <c r="J73" s="389"/>
      <c r="K73" s="390"/>
      <c r="L73" s="390"/>
      <c r="M73" s="390"/>
    </row>
    <row r="74" spans="1:13" ht="19.899999999999999" customHeight="1" thickTop="1" thickBot="1" x14ac:dyDescent="0.4">
      <c r="A74" s="381"/>
      <c r="B74" s="382"/>
      <c r="C74" s="383" t="s">
        <v>412</v>
      </c>
      <c r="D74" s="384"/>
      <c r="E74" s="385"/>
      <c r="F74" s="386"/>
      <c r="G74" s="387"/>
      <c r="H74" s="388"/>
      <c r="I74" s="387"/>
      <c r="J74" s="389"/>
      <c r="K74" s="390"/>
      <c r="L74" s="390"/>
      <c r="M74" s="390"/>
    </row>
    <row r="75" spans="1:13" x14ac:dyDescent="0.35">
      <c r="K75" s="23"/>
      <c r="L75" s="23"/>
      <c r="M75" s="23"/>
    </row>
    <row r="76" spans="1:13" x14ac:dyDescent="0.35">
      <c r="K76" s="23"/>
      <c r="L76" s="23"/>
      <c r="M76" s="23"/>
    </row>
    <row r="80" spans="1:13" x14ac:dyDescent="0.35">
      <c r="K80" s="11"/>
      <c r="L80" s="11"/>
      <c r="M80" s="11"/>
    </row>
  </sheetData>
  <mergeCells count="11">
    <mergeCell ref="A70:B70"/>
    <mergeCell ref="E7:E8"/>
    <mergeCell ref="A1:M5"/>
    <mergeCell ref="M7:M8"/>
    <mergeCell ref="A7:B8"/>
    <mergeCell ref="C7:C8"/>
    <mergeCell ref="D7:D8"/>
    <mergeCell ref="K7:K8"/>
    <mergeCell ref="L7:L8"/>
    <mergeCell ref="F7:G7"/>
    <mergeCell ref="H7:I7"/>
  </mergeCells>
  <printOptions horizontalCentered="1"/>
  <pageMargins left="0.5" right="0.5" top="0.75" bottom="0.75" header="0.33" footer="0.23"/>
  <pageSetup paperSize="9" scale="58" orientation="landscape" r:id="rId1"/>
  <headerFooter alignWithMargins="0">
    <oddFooter>&amp;L&amp;8SEM Engineers&amp;R&amp;8Page &amp;P of &amp;N</oddFooter>
  </headerFooter>
  <rowBreaks count="2" manualBreakCount="2">
    <brk id="26" max="12" man="1"/>
    <brk id="43" max="1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24988-6F6C-4318-A97D-319847F37E6D}">
  <sheetPr>
    <tabColor rgb="FFFF0000"/>
  </sheetPr>
  <dimension ref="A1:M33"/>
  <sheetViews>
    <sheetView showGridLines="0" view="pageBreakPreview" zoomScale="70" zoomScaleNormal="100" zoomScaleSheetLayoutView="70" workbookViewId="0">
      <pane xSplit="11" ySplit="7" topLeftCell="L8" activePane="bottomRight" state="frozen"/>
      <selection pane="topRight" activeCell="M1" sqref="M1"/>
      <selection pane="bottomLeft" activeCell="A8" sqref="A8"/>
      <selection pane="bottomRight" activeCell="L4" sqref="L4:L5"/>
    </sheetView>
  </sheetViews>
  <sheetFormatPr defaultColWidth="8.83203125" defaultRowHeight="14.5" x14ac:dyDescent="0.35"/>
  <cols>
    <col min="1" max="1" width="3" style="402" customWidth="1"/>
    <col min="2" max="2" width="3.5" style="403" bestFit="1" customWidth="1"/>
    <col min="3" max="3" width="45.08203125" style="404" customWidth="1"/>
    <col min="4" max="4" width="6.08203125" style="405" customWidth="1"/>
    <col min="5" max="5" width="6.58203125" style="405" customWidth="1"/>
    <col min="6" max="6" width="10.58203125" style="405" customWidth="1"/>
    <col min="7" max="12" width="12.58203125" style="405" customWidth="1"/>
    <col min="13" max="13" width="23.58203125" style="405" customWidth="1"/>
    <col min="14" max="255" width="8.83203125" style="392"/>
    <col min="256" max="256" width="3" style="392" customWidth="1"/>
    <col min="257" max="257" width="3.5" style="392" bestFit="1" customWidth="1"/>
    <col min="258" max="258" width="45.08203125" style="392" customWidth="1"/>
    <col min="259" max="259" width="6.08203125" style="392" customWidth="1"/>
    <col min="260" max="260" width="6.58203125" style="392" customWidth="1"/>
    <col min="261" max="261" width="10.58203125" style="392" customWidth="1"/>
    <col min="262" max="266" width="12.58203125" style="392" customWidth="1"/>
    <col min="267" max="511" width="8.83203125" style="392"/>
    <col min="512" max="512" width="3" style="392" customWidth="1"/>
    <col min="513" max="513" width="3.5" style="392" bestFit="1" customWidth="1"/>
    <col min="514" max="514" width="45.08203125" style="392" customWidth="1"/>
    <col min="515" max="515" width="6.08203125" style="392" customWidth="1"/>
    <col min="516" max="516" width="6.58203125" style="392" customWidth="1"/>
    <col min="517" max="517" width="10.58203125" style="392" customWidth="1"/>
    <col min="518" max="522" width="12.58203125" style="392" customWidth="1"/>
    <col min="523" max="767" width="8.83203125" style="392"/>
    <col min="768" max="768" width="3" style="392" customWidth="1"/>
    <col min="769" max="769" width="3.5" style="392" bestFit="1" customWidth="1"/>
    <col min="770" max="770" width="45.08203125" style="392" customWidth="1"/>
    <col min="771" max="771" width="6.08203125" style="392" customWidth="1"/>
    <col min="772" max="772" width="6.58203125" style="392" customWidth="1"/>
    <col min="773" max="773" width="10.58203125" style="392" customWidth="1"/>
    <col min="774" max="778" width="12.58203125" style="392" customWidth="1"/>
    <col min="779" max="1023" width="8.83203125" style="392"/>
    <col min="1024" max="1024" width="3" style="392" customWidth="1"/>
    <col min="1025" max="1025" width="3.5" style="392" bestFit="1" customWidth="1"/>
    <col min="1026" max="1026" width="45.08203125" style="392" customWidth="1"/>
    <col min="1027" max="1027" width="6.08203125" style="392" customWidth="1"/>
    <col min="1028" max="1028" width="6.58203125" style="392" customWidth="1"/>
    <col min="1029" max="1029" width="10.58203125" style="392" customWidth="1"/>
    <col min="1030" max="1034" width="12.58203125" style="392" customWidth="1"/>
    <col min="1035" max="1279" width="8.83203125" style="392"/>
    <col min="1280" max="1280" width="3" style="392" customWidth="1"/>
    <col min="1281" max="1281" width="3.5" style="392" bestFit="1" customWidth="1"/>
    <col min="1282" max="1282" width="45.08203125" style="392" customWidth="1"/>
    <col min="1283" max="1283" width="6.08203125" style="392" customWidth="1"/>
    <col min="1284" max="1284" width="6.58203125" style="392" customWidth="1"/>
    <col min="1285" max="1285" width="10.58203125" style="392" customWidth="1"/>
    <col min="1286" max="1290" width="12.58203125" style="392" customWidth="1"/>
    <col min="1291" max="1535" width="8.83203125" style="392"/>
    <col min="1536" max="1536" width="3" style="392" customWidth="1"/>
    <col min="1537" max="1537" width="3.5" style="392" bestFit="1" customWidth="1"/>
    <col min="1538" max="1538" width="45.08203125" style="392" customWidth="1"/>
    <col min="1539" max="1539" width="6.08203125" style="392" customWidth="1"/>
    <col min="1540" max="1540" width="6.58203125" style="392" customWidth="1"/>
    <col min="1541" max="1541" width="10.58203125" style="392" customWidth="1"/>
    <col min="1542" max="1546" width="12.58203125" style="392" customWidth="1"/>
    <col min="1547" max="1791" width="8.83203125" style="392"/>
    <col min="1792" max="1792" width="3" style="392" customWidth="1"/>
    <col min="1793" max="1793" width="3.5" style="392" bestFit="1" customWidth="1"/>
    <col min="1794" max="1794" width="45.08203125" style="392" customWidth="1"/>
    <col min="1795" max="1795" width="6.08203125" style="392" customWidth="1"/>
    <col min="1796" max="1796" width="6.58203125" style="392" customWidth="1"/>
    <col min="1797" max="1797" width="10.58203125" style="392" customWidth="1"/>
    <col min="1798" max="1802" width="12.58203125" style="392" customWidth="1"/>
    <col min="1803" max="2047" width="8.83203125" style="392"/>
    <col min="2048" max="2048" width="3" style="392" customWidth="1"/>
    <col min="2049" max="2049" width="3.5" style="392" bestFit="1" customWidth="1"/>
    <col min="2050" max="2050" width="45.08203125" style="392" customWidth="1"/>
    <col min="2051" max="2051" width="6.08203125" style="392" customWidth="1"/>
    <col min="2052" max="2052" width="6.58203125" style="392" customWidth="1"/>
    <col min="2053" max="2053" width="10.58203125" style="392" customWidth="1"/>
    <col min="2054" max="2058" width="12.58203125" style="392" customWidth="1"/>
    <col min="2059" max="2303" width="8.83203125" style="392"/>
    <col min="2304" max="2304" width="3" style="392" customWidth="1"/>
    <col min="2305" max="2305" width="3.5" style="392" bestFit="1" customWidth="1"/>
    <col min="2306" max="2306" width="45.08203125" style="392" customWidth="1"/>
    <col min="2307" max="2307" width="6.08203125" style="392" customWidth="1"/>
    <col min="2308" max="2308" width="6.58203125" style="392" customWidth="1"/>
    <col min="2309" max="2309" width="10.58203125" style="392" customWidth="1"/>
    <col min="2310" max="2314" width="12.58203125" style="392" customWidth="1"/>
    <col min="2315" max="2559" width="8.83203125" style="392"/>
    <col min="2560" max="2560" width="3" style="392" customWidth="1"/>
    <col min="2561" max="2561" width="3.5" style="392" bestFit="1" customWidth="1"/>
    <col min="2562" max="2562" width="45.08203125" style="392" customWidth="1"/>
    <col min="2563" max="2563" width="6.08203125" style="392" customWidth="1"/>
    <col min="2564" max="2564" width="6.58203125" style="392" customWidth="1"/>
    <col min="2565" max="2565" width="10.58203125" style="392" customWidth="1"/>
    <col min="2566" max="2570" width="12.58203125" style="392" customWidth="1"/>
    <col min="2571" max="2815" width="8.83203125" style="392"/>
    <col min="2816" max="2816" width="3" style="392" customWidth="1"/>
    <col min="2817" max="2817" width="3.5" style="392" bestFit="1" customWidth="1"/>
    <col min="2818" max="2818" width="45.08203125" style="392" customWidth="1"/>
    <col min="2819" max="2819" width="6.08203125" style="392" customWidth="1"/>
    <col min="2820" max="2820" width="6.58203125" style="392" customWidth="1"/>
    <col min="2821" max="2821" width="10.58203125" style="392" customWidth="1"/>
    <col min="2822" max="2826" width="12.58203125" style="392" customWidth="1"/>
    <col min="2827" max="3071" width="8.83203125" style="392"/>
    <col min="3072" max="3072" width="3" style="392" customWidth="1"/>
    <col min="3073" max="3073" width="3.5" style="392" bestFit="1" customWidth="1"/>
    <col min="3074" max="3074" width="45.08203125" style="392" customWidth="1"/>
    <col min="3075" max="3075" width="6.08203125" style="392" customWidth="1"/>
    <col min="3076" max="3076" width="6.58203125" style="392" customWidth="1"/>
    <col min="3077" max="3077" width="10.58203125" style="392" customWidth="1"/>
    <col min="3078" max="3082" width="12.58203125" style="392" customWidth="1"/>
    <col min="3083" max="3327" width="8.83203125" style="392"/>
    <col min="3328" max="3328" width="3" style="392" customWidth="1"/>
    <col min="3329" max="3329" width="3.5" style="392" bestFit="1" customWidth="1"/>
    <col min="3330" max="3330" width="45.08203125" style="392" customWidth="1"/>
    <col min="3331" max="3331" width="6.08203125" style="392" customWidth="1"/>
    <col min="3332" max="3332" width="6.58203125" style="392" customWidth="1"/>
    <col min="3333" max="3333" width="10.58203125" style="392" customWidth="1"/>
    <col min="3334" max="3338" width="12.58203125" style="392" customWidth="1"/>
    <col min="3339" max="3583" width="8.83203125" style="392"/>
    <col min="3584" max="3584" width="3" style="392" customWidth="1"/>
    <col min="3585" max="3585" width="3.5" style="392" bestFit="1" customWidth="1"/>
    <col min="3586" max="3586" width="45.08203125" style="392" customWidth="1"/>
    <col min="3587" max="3587" width="6.08203125" style="392" customWidth="1"/>
    <col min="3588" max="3588" width="6.58203125" style="392" customWidth="1"/>
    <col min="3589" max="3589" width="10.58203125" style="392" customWidth="1"/>
    <col min="3590" max="3594" width="12.58203125" style="392" customWidth="1"/>
    <col min="3595" max="3839" width="8.83203125" style="392"/>
    <col min="3840" max="3840" width="3" style="392" customWidth="1"/>
    <col min="3841" max="3841" width="3.5" style="392" bestFit="1" customWidth="1"/>
    <col min="3842" max="3842" width="45.08203125" style="392" customWidth="1"/>
    <col min="3843" max="3843" width="6.08203125" style="392" customWidth="1"/>
    <col min="3844" max="3844" width="6.58203125" style="392" customWidth="1"/>
    <col min="3845" max="3845" width="10.58203125" style="392" customWidth="1"/>
    <col min="3846" max="3850" width="12.58203125" style="392" customWidth="1"/>
    <col min="3851" max="4095" width="8.83203125" style="392"/>
    <col min="4096" max="4096" width="3" style="392" customWidth="1"/>
    <col min="4097" max="4097" width="3.5" style="392" bestFit="1" customWidth="1"/>
    <col min="4098" max="4098" width="45.08203125" style="392" customWidth="1"/>
    <col min="4099" max="4099" width="6.08203125" style="392" customWidth="1"/>
    <col min="4100" max="4100" width="6.58203125" style="392" customWidth="1"/>
    <col min="4101" max="4101" width="10.58203125" style="392" customWidth="1"/>
    <col min="4102" max="4106" width="12.58203125" style="392" customWidth="1"/>
    <col min="4107" max="4351" width="8.83203125" style="392"/>
    <col min="4352" max="4352" width="3" style="392" customWidth="1"/>
    <col min="4353" max="4353" width="3.5" style="392" bestFit="1" customWidth="1"/>
    <col min="4354" max="4354" width="45.08203125" style="392" customWidth="1"/>
    <col min="4355" max="4355" width="6.08203125" style="392" customWidth="1"/>
    <col min="4356" max="4356" width="6.58203125" style="392" customWidth="1"/>
    <col min="4357" max="4357" width="10.58203125" style="392" customWidth="1"/>
    <col min="4358" max="4362" width="12.58203125" style="392" customWidth="1"/>
    <col min="4363" max="4607" width="8.83203125" style="392"/>
    <col min="4608" max="4608" width="3" style="392" customWidth="1"/>
    <col min="4609" max="4609" width="3.5" style="392" bestFit="1" customWidth="1"/>
    <col min="4610" max="4610" width="45.08203125" style="392" customWidth="1"/>
    <col min="4611" max="4611" width="6.08203125" style="392" customWidth="1"/>
    <col min="4612" max="4612" width="6.58203125" style="392" customWidth="1"/>
    <col min="4613" max="4613" width="10.58203125" style="392" customWidth="1"/>
    <col min="4614" max="4618" width="12.58203125" style="392" customWidth="1"/>
    <col min="4619" max="4863" width="8.83203125" style="392"/>
    <col min="4864" max="4864" width="3" style="392" customWidth="1"/>
    <col min="4865" max="4865" width="3.5" style="392" bestFit="1" customWidth="1"/>
    <col min="4866" max="4866" width="45.08203125" style="392" customWidth="1"/>
    <col min="4867" max="4867" width="6.08203125" style="392" customWidth="1"/>
    <col min="4868" max="4868" width="6.58203125" style="392" customWidth="1"/>
    <col min="4869" max="4869" width="10.58203125" style="392" customWidth="1"/>
    <col min="4870" max="4874" width="12.58203125" style="392" customWidth="1"/>
    <col min="4875" max="5119" width="8.83203125" style="392"/>
    <col min="5120" max="5120" width="3" style="392" customWidth="1"/>
    <col min="5121" max="5121" width="3.5" style="392" bestFit="1" customWidth="1"/>
    <col min="5122" max="5122" width="45.08203125" style="392" customWidth="1"/>
    <col min="5123" max="5123" width="6.08203125" style="392" customWidth="1"/>
    <col min="5124" max="5124" width="6.58203125" style="392" customWidth="1"/>
    <col min="5125" max="5125" width="10.58203125" style="392" customWidth="1"/>
    <col min="5126" max="5130" width="12.58203125" style="392" customWidth="1"/>
    <col min="5131" max="5375" width="8.83203125" style="392"/>
    <col min="5376" max="5376" width="3" style="392" customWidth="1"/>
    <col min="5377" max="5377" width="3.5" style="392" bestFit="1" customWidth="1"/>
    <col min="5378" max="5378" width="45.08203125" style="392" customWidth="1"/>
    <col min="5379" max="5379" width="6.08203125" style="392" customWidth="1"/>
    <col min="5380" max="5380" width="6.58203125" style="392" customWidth="1"/>
    <col min="5381" max="5381" width="10.58203125" style="392" customWidth="1"/>
    <col min="5382" max="5386" width="12.58203125" style="392" customWidth="1"/>
    <col min="5387" max="5631" width="8.83203125" style="392"/>
    <col min="5632" max="5632" width="3" style="392" customWidth="1"/>
    <col min="5633" max="5633" width="3.5" style="392" bestFit="1" customWidth="1"/>
    <col min="5634" max="5634" width="45.08203125" style="392" customWidth="1"/>
    <col min="5635" max="5635" width="6.08203125" style="392" customWidth="1"/>
    <col min="5636" max="5636" width="6.58203125" style="392" customWidth="1"/>
    <col min="5637" max="5637" width="10.58203125" style="392" customWidth="1"/>
    <col min="5638" max="5642" width="12.58203125" style="392" customWidth="1"/>
    <col min="5643" max="5887" width="8.83203125" style="392"/>
    <col min="5888" max="5888" width="3" style="392" customWidth="1"/>
    <col min="5889" max="5889" width="3.5" style="392" bestFit="1" customWidth="1"/>
    <col min="5890" max="5890" width="45.08203125" style="392" customWidth="1"/>
    <col min="5891" max="5891" width="6.08203125" style="392" customWidth="1"/>
    <col min="5892" max="5892" width="6.58203125" style="392" customWidth="1"/>
    <col min="5893" max="5893" width="10.58203125" style="392" customWidth="1"/>
    <col min="5894" max="5898" width="12.58203125" style="392" customWidth="1"/>
    <col min="5899" max="6143" width="8.83203125" style="392"/>
    <col min="6144" max="6144" width="3" style="392" customWidth="1"/>
    <col min="6145" max="6145" width="3.5" style="392" bestFit="1" customWidth="1"/>
    <col min="6146" max="6146" width="45.08203125" style="392" customWidth="1"/>
    <col min="6147" max="6147" width="6.08203125" style="392" customWidth="1"/>
    <col min="6148" max="6148" width="6.58203125" style="392" customWidth="1"/>
    <col min="6149" max="6149" width="10.58203125" style="392" customWidth="1"/>
    <col min="6150" max="6154" width="12.58203125" style="392" customWidth="1"/>
    <col min="6155" max="6399" width="8.83203125" style="392"/>
    <col min="6400" max="6400" width="3" style="392" customWidth="1"/>
    <col min="6401" max="6401" width="3.5" style="392" bestFit="1" customWidth="1"/>
    <col min="6402" max="6402" width="45.08203125" style="392" customWidth="1"/>
    <col min="6403" max="6403" width="6.08203125" style="392" customWidth="1"/>
    <col min="6404" max="6404" width="6.58203125" style="392" customWidth="1"/>
    <col min="6405" max="6405" width="10.58203125" style="392" customWidth="1"/>
    <col min="6406" max="6410" width="12.58203125" style="392" customWidth="1"/>
    <col min="6411" max="6655" width="8.83203125" style="392"/>
    <col min="6656" max="6656" width="3" style="392" customWidth="1"/>
    <col min="6657" max="6657" width="3.5" style="392" bestFit="1" customWidth="1"/>
    <col min="6658" max="6658" width="45.08203125" style="392" customWidth="1"/>
    <col min="6659" max="6659" width="6.08203125" style="392" customWidth="1"/>
    <col min="6660" max="6660" width="6.58203125" style="392" customWidth="1"/>
    <col min="6661" max="6661" width="10.58203125" style="392" customWidth="1"/>
    <col min="6662" max="6666" width="12.58203125" style="392" customWidth="1"/>
    <col min="6667" max="6911" width="8.83203125" style="392"/>
    <col min="6912" max="6912" width="3" style="392" customWidth="1"/>
    <col min="6913" max="6913" width="3.5" style="392" bestFit="1" customWidth="1"/>
    <col min="6914" max="6914" width="45.08203125" style="392" customWidth="1"/>
    <col min="6915" max="6915" width="6.08203125" style="392" customWidth="1"/>
    <col min="6916" max="6916" width="6.58203125" style="392" customWidth="1"/>
    <col min="6917" max="6917" width="10.58203125" style="392" customWidth="1"/>
    <col min="6918" max="6922" width="12.58203125" style="392" customWidth="1"/>
    <col min="6923" max="7167" width="8.83203125" style="392"/>
    <col min="7168" max="7168" width="3" style="392" customWidth="1"/>
    <col min="7169" max="7169" width="3.5" style="392" bestFit="1" customWidth="1"/>
    <col min="7170" max="7170" width="45.08203125" style="392" customWidth="1"/>
    <col min="7171" max="7171" width="6.08203125" style="392" customWidth="1"/>
    <col min="7172" max="7172" width="6.58203125" style="392" customWidth="1"/>
    <col min="7173" max="7173" width="10.58203125" style="392" customWidth="1"/>
    <col min="7174" max="7178" width="12.58203125" style="392" customWidth="1"/>
    <col min="7179" max="7423" width="8.83203125" style="392"/>
    <col min="7424" max="7424" width="3" style="392" customWidth="1"/>
    <col min="7425" max="7425" width="3.5" style="392" bestFit="1" customWidth="1"/>
    <col min="7426" max="7426" width="45.08203125" style="392" customWidth="1"/>
    <col min="7427" max="7427" width="6.08203125" style="392" customWidth="1"/>
    <col min="7428" max="7428" width="6.58203125" style="392" customWidth="1"/>
    <col min="7429" max="7429" width="10.58203125" style="392" customWidth="1"/>
    <col min="7430" max="7434" width="12.58203125" style="392" customWidth="1"/>
    <col min="7435" max="7679" width="8.83203125" style="392"/>
    <col min="7680" max="7680" width="3" style="392" customWidth="1"/>
    <col min="7681" max="7681" width="3.5" style="392" bestFit="1" customWidth="1"/>
    <col min="7682" max="7682" width="45.08203125" style="392" customWidth="1"/>
    <col min="7683" max="7683" width="6.08203125" style="392" customWidth="1"/>
    <col min="7684" max="7684" width="6.58203125" style="392" customWidth="1"/>
    <col min="7685" max="7685" width="10.58203125" style="392" customWidth="1"/>
    <col min="7686" max="7690" width="12.58203125" style="392" customWidth="1"/>
    <col min="7691" max="7935" width="8.83203125" style="392"/>
    <col min="7936" max="7936" width="3" style="392" customWidth="1"/>
    <col min="7937" max="7937" width="3.5" style="392" bestFit="1" customWidth="1"/>
    <col min="7938" max="7938" width="45.08203125" style="392" customWidth="1"/>
    <col min="7939" max="7939" width="6.08203125" style="392" customWidth="1"/>
    <col min="7940" max="7940" width="6.58203125" style="392" customWidth="1"/>
    <col min="7941" max="7941" width="10.58203125" style="392" customWidth="1"/>
    <col min="7942" max="7946" width="12.58203125" style="392" customWidth="1"/>
    <col min="7947" max="8191" width="8.83203125" style="392"/>
    <col min="8192" max="8192" width="3" style="392" customWidth="1"/>
    <col min="8193" max="8193" width="3.5" style="392" bestFit="1" customWidth="1"/>
    <col min="8194" max="8194" width="45.08203125" style="392" customWidth="1"/>
    <col min="8195" max="8195" width="6.08203125" style="392" customWidth="1"/>
    <col min="8196" max="8196" width="6.58203125" style="392" customWidth="1"/>
    <col min="8197" max="8197" width="10.58203125" style="392" customWidth="1"/>
    <col min="8198" max="8202" width="12.58203125" style="392" customWidth="1"/>
    <col min="8203" max="8447" width="8.83203125" style="392"/>
    <col min="8448" max="8448" width="3" style="392" customWidth="1"/>
    <col min="8449" max="8449" width="3.5" style="392" bestFit="1" customWidth="1"/>
    <col min="8450" max="8450" width="45.08203125" style="392" customWidth="1"/>
    <col min="8451" max="8451" width="6.08203125" style="392" customWidth="1"/>
    <col min="8452" max="8452" width="6.58203125" style="392" customWidth="1"/>
    <col min="8453" max="8453" width="10.58203125" style="392" customWidth="1"/>
    <col min="8454" max="8458" width="12.58203125" style="392" customWidth="1"/>
    <col min="8459" max="8703" width="8.83203125" style="392"/>
    <col min="8704" max="8704" width="3" style="392" customWidth="1"/>
    <col min="8705" max="8705" width="3.5" style="392" bestFit="1" customWidth="1"/>
    <col min="8706" max="8706" width="45.08203125" style="392" customWidth="1"/>
    <col min="8707" max="8707" width="6.08203125" style="392" customWidth="1"/>
    <col min="8708" max="8708" width="6.58203125" style="392" customWidth="1"/>
    <col min="8709" max="8709" width="10.58203125" style="392" customWidth="1"/>
    <col min="8710" max="8714" width="12.58203125" style="392" customWidth="1"/>
    <col min="8715" max="8959" width="8.83203125" style="392"/>
    <col min="8960" max="8960" width="3" style="392" customWidth="1"/>
    <col min="8961" max="8961" width="3.5" style="392" bestFit="1" customWidth="1"/>
    <col min="8962" max="8962" width="45.08203125" style="392" customWidth="1"/>
    <col min="8963" max="8963" width="6.08203125" style="392" customWidth="1"/>
    <col min="8964" max="8964" width="6.58203125" style="392" customWidth="1"/>
    <col min="8965" max="8965" width="10.58203125" style="392" customWidth="1"/>
    <col min="8966" max="8970" width="12.58203125" style="392" customWidth="1"/>
    <col min="8971" max="9215" width="8.83203125" style="392"/>
    <col min="9216" max="9216" width="3" style="392" customWidth="1"/>
    <col min="9217" max="9217" width="3.5" style="392" bestFit="1" customWidth="1"/>
    <col min="9218" max="9218" width="45.08203125" style="392" customWidth="1"/>
    <col min="9219" max="9219" width="6.08203125" style="392" customWidth="1"/>
    <col min="9220" max="9220" width="6.58203125" style="392" customWidth="1"/>
    <col min="9221" max="9221" width="10.58203125" style="392" customWidth="1"/>
    <col min="9222" max="9226" width="12.58203125" style="392" customWidth="1"/>
    <col min="9227" max="9471" width="8.83203125" style="392"/>
    <col min="9472" max="9472" width="3" style="392" customWidth="1"/>
    <col min="9473" max="9473" width="3.5" style="392" bestFit="1" customWidth="1"/>
    <col min="9474" max="9474" width="45.08203125" style="392" customWidth="1"/>
    <col min="9475" max="9475" width="6.08203125" style="392" customWidth="1"/>
    <col min="9476" max="9476" width="6.58203125" style="392" customWidth="1"/>
    <col min="9477" max="9477" width="10.58203125" style="392" customWidth="1"/>
    <col min="9478" max="9482" width="12.58203125" style="392" customWidth="1"/>
    <col min="9483" max="9727" width="8.83203125" style="392"/>
    <col min="9728" max="9728" width="3" style="392" customWidth="1"/>
    <col min="9729" max="9729" width="3.5" style="392" bestFit="1" customWidth="1"/>
    <col min="9730" max="9730" width="45.08203125" style="392" customWidth="1"/>
    <col min="9731" max="9731" width="6.08203125" style="392" customWidth="1"/>
    <col min="9732" max="9732" width="6.58203125" style="392" customWidth="1"/>
    <col min="9733" max="9733" width="10.58203125" style="392" customWidth="1"/>
    <col min="9734" max="9738" width="12.58203125" style="392" customWidth="1"/>
    <col min="9739" max="9983" width="8.83203125" style="392"/>
    <col min="9984" max="9984" width="3" style="392" customWidth="1"/>
    <col min="9985" max="9985" width="3.5" style="392" bestFit="1" customWidth="1"/>
    <col min="9986" max="9986" width="45.08203125" style="392" customWidth="1"/>
    <col min="9987" max="9987" width="6.08203125" style="392" customWidth="1"/>
    <col min="9988" max="9988" width="6.58203125" style="392" customWidth="1"/>
    <col min="9989" max="9989" width="10.58203125" style="392" customWidth="1"/>
    <col min="9990" max="9994" width="12.58203125" style="392" customWidth="1"/>
    <col min="9995" max="10239" width="8.83203125" style="392"/>
    <col min="10240" max="10240" width="3" style="392" customWidth="1"/>
    <col min="10241" max="10241" width="3.5" style="392" bestFit="1" customWidth="1"/>
    <col min="10242" max="10242" width="45.08203125" style="392" customWidth="1"/>
    <col min="10243" max="10243" width="6.08203125" style="392" customWidth="1"/>
    <col min="10244" max="10244" width="6.58203125" style="392" customWidth="1"/>
    <col min="10245" max="10245" width="10.58203125" style="392" customWidth="1"/>
    <col min="10246" max="10250" width="12.58203125" style="392" customWidth="1"/>
    <col min="10251" max="10495" width="8.83203125" style="392"/>
    <col min="10496" max="10496" width="3" style="392" customWidth="1"/>
    <col min="10497" max="10497" width="3.5" style="392" bestFit="1" customWidth="1"/>
    <col min="10498" max="10498" width="45.08203125" style="392" customWidth="1"/>
    <col min="10499" max="10499" width="6.08203125" style="392" customWidth="1"/>
    <col min="10500" max="10500" width="6.58203125" style="392" customWidth="1"/>
    <col min="10501" max="10501" width="10.58203125" style="392" customWidth="1"/>
    <col min="10502" max="10506" width="12.58203125" style="392" customWidth="1"/>
    <col min="10507" max="10751" width="8.83203125" style="392"/>
    <col min="10752" max="10752" width="3" style="392" customWidth="1"/>
    <col min="10753" max="10753" width="3.5" style="392" bestFit="1" customWidth="1"/>
    <col min="10754" max="10754" width="45.08203125" style="392" customWidth="1"/>
    <col min="10755" max="10755" width="6.08203125" style="392" customWidth="1"/>
    <col min="10756" max="10756" width="6.58203125" style="392" customWidth="1"/>
    <col min="10757" max="10757" width="10.58203125" style="392" customWidth="1"/>
    <col min="10758" max="10762" width="12.58203125" style="392" customWidth="1"/>
    <col min="10763" max="11007" width="8.83203125" style="392"/>
    <col min="11008" max="11008" width="3" style="392" customWidth="1"/>
    <col min="11009" max="11009" width="3.5" style="392" bestFit="1" customWidth="1"/>
    <col min="11010" max="11010" width="45.08203125" style="392" customWidth="1"/>
    <col min="11011" max="11011" width="6.08203125" style="392" customWidth="1"/>
    <col min="11012" max="11012" width="6.58203125" style="392" customWidth="1"/>
    <col min="11013" max="11013" width="10.58203125" style="392" customWidth="1"/>
    <col min="11014" max="11018" width="12.58203125" style="392" customWidth="1"/>
    <col min="11019" max="11263" width="8.83203125" style="392"/>
    <col min="11264" max="11264" width="3" style="392" customWidth="1"/>
    <col min="11265" max="11265" width="3.5" style="392" bestFit="1" customWidth="1"/>
    <col min="11266" max="11266" width="45.08203125" style="392" customWidth="1"/>
    <col min="11267" max="11267" width="6.08203125" style="392" customWidth="1"/>
    <col min="11268" max="11268" width="6.58203125" style="392" customWidth="1"/>
    <col min="11269" max="11269" width="10.58203125" style="392" customWidth="1"/>
    <col min="11270" max="11274" width="12.58203125" style="392" customWidth="1"/>
    <col min="11275" max="11519" width="8.83203125" style="392"/>
    <col min="11520" max="11520" width="3" style="392" customWidth="1"/>
    <col min="11521" max="11521" width="3.5" style="392" bestFit="1" customWidth="1"/>
    <col min="11522" max="11522" width="45.08203125" style="392" customWidth="1"/>
    <col min="11523" max="11523" width="6.08203125" style="392" customWidth="1"/>
    <col min="11524" max="11524" width="6.58203125" style="392" customWidth="1"/>
    <col min="11525" max="11525" width="10.58203125" style="392" customWidth="1"/>
    <col min="11526" max="11530" width="12.58203125" style="392" customWidth="1"/>
    <col min="11531" max="11775" width="8.83203125" style="392"/>
    <col min="11776" max="11776" width="3" style="392" customWidth="1"/>
    <col min="11777" max="11777" width="3.5" style="392" bestFit="1" customWidth="1"/>
    <col min="11778" max="11778" width="45.08203125" style="392" customWidth="1"/>
    <col min="11779" max="11779" width="6.08203125" style="392" customWidth="1"/>
    <col min="11780" max="11780" width="6.58203125" style="392" customWidth="1"/>
    <col min="11781" max="11781" width="10.58203125" style="392" customWidth="1"/>
    <col min="11782" max="11786" width="12.58203125" style="392" customWidth="1"/>
    <col min="11787" max="12031" width="8.83203125" style="392"/>
    <col min="12032" max="12032" width="3" style="392" customWidth="1"/>
    <col min="12033" max="12033" width="3.5" style="392" bestFit="1" customWidth="1"/>
    <col min="12034" max="12034" width="45.08203125" style="392" customWidth="1"/>
    <col min="12035" max="12035" width="6.08203125" style="392" customWidth="1"/>
    <col min="12036" max="12036" width="6.58203125" style="392" customWidth="1"/>
    <col min="12037" max="12037" width="10.58203125" style="392" customWidth="1"/>
    <col min="12038" max="12042" width="12.58203125" style="392" customWidth="1"/>
    <col min="12043" max="12287" width="8.83203125" style="392"/>
    <col min="12288" max="12288" width="3" style="392" customWidth="1"/>
    <col min="12289" max="12289" width="3.5" style="392" bestFit="1" customWidth="1"/>
    <col min="12290" max="12290" width="45.08203125" style="392" customWidth="1"/>
    <col min="12291" max="12291" width="6.08203125" style="392" customWidth="1"/>
    <col min="12292" max="12292" width="6.58203125" style="392" customWidth="1"/>
    <col min="12293" max="12293" width="10.58203125" style="392" customWidth="1"/>
    <col min="12294" max="12298" width="12.58203125" style="392" customWidth="1"/>
    <col min="12299" max="12543" width="8.83203125" style="392"/>
    <col min="12544" max="12544" width="3" style="392" customWidth="1"/>
    <col min="12545" max="12545" width="3.5" style="392" bestFit="1" customWidth="1"/>
    <col min="12546" max="12546" width="45.08203125" style="392" customWidth="1"/>
    <col min="12547" max="12547" width="6.08203125" style="392" customWidth="1"/>
    <col min="12548" max="12548" width="6.58203125" style="392" customWidth="1"/>
    <col min="12549" max="12549" width="10.58203125" style="392" customWidth="1"/>
    <col min="12550" max="12554" width="12.58203125" style="392" customWidth="1"/>
    <col min="12555" max="12799" width="8.83203125" style="392"/>
    <col min="12800" max="12800" width="3" style="392" customWidth="1"/>
    <col min="12801" max="12801" width="3.5" style="392" bestFit="1" customWidth="1"/>
    <col min="12802" max="12802" width="45.08203125" style="392" customWidth="1"/>
    <col min="12803" max="12803" width="6.08203125" style="392" customWidth="1"/>
    <col min="12804" max="12804" width="6.58203125" style="392" customWidth="1"/>
    <col min="12805" max="12805" width="10.58203125" style="392" customWidth="1"/>
    <col min="12806" max="12810" width="12.58203125" style="392" customWidth="1"/>
    <col min="12811" max="13055" width="8.83203125" style="392"/>
    <col min="13056" max="13056" width="3" style="392" customWidth="1"/>
    <col min="13057" max="13057" width="3.5" style="392" bestFit="1" customWidth="1"/>
    <col min="13058" max="13058" width="45.08203125" style="392" customWidth="1"/>
    <col min="13059" max="13059" width="6.08203125" style="392" customWidth="1"/>
    <col min="13060" max="13060" width="6.58203125" style="392" customWidth="1"/>
    <col min="13061" max="13061" width="10.58203125" style="392" customWidth="1"/>
    <col min="13062" max="13066" width="12.58203125" style="392" customWidth="1"/>
    <col min="13067" max="13311" width="8.83203125" style="392"/>
    <col min="13312" max="13312" width="3" style="392" customWidth="1"/>
    <col min="13313" max="13313" width="3.5" style="392" bestFit="1" customWidth="1"/>
    <col min="13314" max="13314" width="45.08203125" style="392" customWidth="1"/>
    <col min="13315" max="13315" width="6.08203125" style="392" customWidth="1"/>
    <col min="13316" max="13316" width="6.58203125" style="392" customWidth="1"/>
    <col min="13317" max="13317" width="10.58203125" style="392" customWidth="1"/>
    <col min="13318" max="13322" width="12.58203125" style="392" customWidth="1"/>
    <col min="13323" max="13567" width="8.83203125" style="392"/>
    <col min="13568" max="13568" width="3" style="392" customWidth="1"/>
    <col min="13569" max="13569" width="3.5" style="392" bestFit="1" customWidth="1"/>
    <col min="13570" max="13570" width="45.08203125" style="392" customWidth="1"/>
    <col min="13571" max="13571" width="6.08203125" style="392" customWidth="1"/>
    <col min="13572" max="13572" width="6.58203125" style="392" customWidth="1"/>
    <col min="13573" max="13573" width="10.58203125" style="392" customWidth="1"/>
    <col min="13574" max="13578" width="12.58203125" style="392" customWidth="1"/>
    <col min="13579" max="13823" width="8.83203125" style="392"/>
    <col min="13824" max="13824" width="3" style="392" customWidth="1"/>
    <col min="13825" max="13825" width="3.5" style="392" bestFit="1" customWidth="1"/>
    <col min="13826" max="13826" width="45.08203125" style="392" customWidth="1"/>
    <col min="13827" max="13827" width="6.08203125" style="392" customWidth="1"/>
    <col min="13828" max="13828" width="6.58203125" style="392" customWidth="1"/>
    <col min="13829" max="13829" width="10.58203125" style="392" customWidth="1"/>
    <col min="13830" max="13834" width="12.58203125" style="392" customWidth="1"/>
    <col min="13835" max="14079" width="8.83203125" style="392"/>
    <col min="14080" max="14080" width="3" style="392" customWidth="1"/>
    <col min="14081" max="14081" width="3.5" style="392" bestFit="1" customWidth="1"/>
    <col min="14082" max="14082" width="45.08203125" style="392" customWidth="1"/>
    <col min="14083" max="14083" width="6.08203125" style="392" customWidth="1"/>
    <col min="14084" max="14084" width="6.58203125" style="392" customWidth="1"/>
    <col min="14085" max="14085" width="10.58203125" style="392" customWidth="1"/>
    <col min="14086" max="14090" width="12.58203125" style="392" customWidth="1"/>
    <col min="14091" max="14335" width="8.83203125" style="392"/>
    <col min="14336" max="14336" width="3" style="392" customWidth="1"/>
    <col min="14337" max="14337" width="3.5" style="392" bestFit="1" customWidth="1"/>
    <col min="14338" max="14338" width="45.08203125" style="392" customWidth="1"/>
    <col min="14339" max="14339" width="6.08203125" style="392" customWidth="1"/>
    <col min="14340" max="14340" width="6.58203125" style="392" customWidth="1"/>
    <col min="14341" max="14341" width="10.58203125" style="392" customWidth="1"/>
    <col min="14342" max="14346" width="12.58203125" style="392" customWidth="1"/>
    <col min="14347" max="14591" width="8.83203125" style="392"/>
    <col min="14592" max="14592" width="3" style="392" customWidth="1"/>
    <col min="14593" max="14593" width="3.5" style="392" bestFit="1" customWidth="1"/>
    <col min="14594" max="14594" width="45.08203125" style="392" customWidth="1"/>
    <col min="14595" max="14595" width="6.08203125" style="392" customWidth="1"/>
    <col min="14596" max="14596" width="6.58203125" style="392" customWidth="1"/>
    <col min="14597" max="14597" width="10.58203125" style="392" customWidth="1"/>
    <col min="14598" max="14602" width="12.58203125" style="392" customWidth="1"/>
    <col min="14603" max="14847" width="8.83203125" style="392"/>
    <col min="14848" max="14848" width="3" style="392" customWidth="1"/>
    <col min="14849" max="14849" width="3.5" style="392" bestFit="1" customWidth="1"/>
    <col min="14850" max="14850" width="45.08203125" style="392" customWidth="1"/>
    <col min="14851" max="14851" width="6.08203125" style="392" customWidth="1"/>
    <col min="14852" max="14852" width="6.58203125" style="392" customWidth="1"/>
    <col min="14853" max="14853" width="10.58203125" style="392" customWidth="1"/>
    <col min="14854" max="14858" width="12.58203125" style="392" customWidth="1"/>
    <col min="14859" max="15103" width="8.83203125" style="392"/>
    <col min="15104" max="15104" width="3" style="392" customWidth="1"/>
    <col min="15105" max="15105" width="3.5" style="392" bestFit="1" customWidth="1"/>
    <col min="15106" max="15106" width="45.08203125" style="392" customWidth="1"/>
    <col min="15107" max="15107" width="6.08203125" style="392" customWidth="1"/>
    <col min="15108" max="15108" width="6.58203125" style="392" customWidth="1"/>
    <col min="15109" max="15109" width="10.58203125" style="392" customWidth="1"/>
    <col min="15110" max="15114" width="12.58203125" style="392" customWidth="1"/>
    <col min="15115" max="15359" width="8.83203125" style="392"/>
    <col min="15360" max="15360" width="3" style="392" customWidth="1"/>
    <col min="15361" max="15361" width="3.5" style="392" bestFit="1" customWidth="1"/>
    <col min="15362" max="15362" width="45.08203125" style="392" customWidth="1"/>
    <col min="15363" max="15363" width="6.08203125" style="392" customWidth="1"/>
    <col min="15364" max="15364" width="6.58203125" style="392" customWidth="1"/>
    <col min="15365" max="15365" width="10.58203125" style="392" customWidth="1"/>
    <col min="15366" max="15370" width="12.58203125" style="392" customWidth="1"/>
    <col min="15371" max="15615" width="8.83203125" style="392"/>
    <col min="15616" max="15616" width="3" style="392" customWidth="1"/>
    <col min="15617" max="15617" width="3.5" style="392" bestFit="1" customWidth="1"/>
    <col min="15618" max="15618" width="45.08203125" style="392" customWidth="1"/>
    <col min="15619" max="15619" width="6.08203125" style="392" customWidth="1"/>
    <col min="15620" max="15620" width="6.58203125" style="392" customWidth="1"/>
    <col min="15621" max="15621" width="10.58203125" style="392" customWidth="1"/>
    <col min="15622" max="15626" width="12.58203125" style="392" customWidth="1"/>
    <col min="15627" max="15871" width="8.83203125" style="392"/>
    <col min="15872" max="15872" width="3" style="392" customWidth="1"/>
    <col min="15873" max="15873" width="3.5" style="392" bestFit="1" customWidth="1"/>
    <col min="15874" max="15874" width="45.08203125" style="392" customWidth="1"/>
    <col min="15875" max="15875" width="6.08203125" style="392" customWidth="1"/>
    <col min="15876" max="15876" width="6.58203125" style="392" customWidth="1"/>
    <col min="15877" max="15877" width="10.58203125" style="392" customWidth="1"/>
    <col min="15878" max="15882" width="12.58203125" style="392" customWidth="1"/>
    <col min="15883" max="16127" width="8.83203125" style="392"/>
    <col min="16128" max="16128" width="3" style="392" customWidth="1"/>
    <col min="16129" max="16129" width="3.5" style="392" bestFit="1" customWidth="1"/>
    <col min="16130" max="16130" width="45.08203125" style="392" customWidth="1"/>
    <col min="16131" max="16131" width="6.08203125" style="392" customWidth="1"/>
    <col min="16132" max="16132" width="6.58203125" style="392" customWidth="1"/>
    <col min="16133" max="16133" width="10.58203125" style="392" customWidth="1"/>
    <col min="16134" max="16138" width="12.58203125" style="392" customWidth="1"/>
    <col min="16139" max="16384" width="8.83203125" style="392"/>
  </cols>
  <sheetData>
    <row r="1" spans="1:13" x14ac:dyDescent="0.35">
      <c r="A1" s="806" t="s">
        <v>656</v>
      </c>
      <c r="B1" s="806"/>
      <c r="C1" s="806"/>
      <c r="D1" s="806"/>
      <c r="E1" s="806"/>
      <c r="F1" s="806"/>
      <c r="G1" s="806"/>
      <c r="H1" s="806"/>
      <c r="I1" s="806"/>
      <c r="J1" s="806"/>
      <c r="K1" s="806"/>
      <c r="L1" s="806"/>
      <c r="M1" s="806"/>
    </row>
    <row r="2" spans="1:13" ht="12.75" customHeight="1" x14ac:dyDescent="0.35">
      <c r="A2" s="806"/>
      <c r="B2" s="806"/>
      <c r="C2" s="806"/>
      <c r="D2" s="806"/>
      <c r="E2" s="806"/>
      <c r="F2" s="806"/>
      <c r="G2" s="806"/>
      <c r="H2" s="806"/>
      <c r="I2" s="806"/>
      <c r="J2" s="806"/>
      <c r="K2" s="806"/>
      <c r="L2" s="806"/>
      <c r="M2" s="806"/>
    </row>
    <row r="3" spans="1:13" ht="9" customHeight="1" x14ac:dyDescent="0.35">
      <c r="A3" s="806"/>
      <c r="B3" s="806"/>
      <c r="C3" s="806"/>
      <c r="D3" s="806"/>
      <c r="E3" s="806"/>
      <c r="F3" s="806"/>
      <c r="G3" s="806"/>
      <c r="H3" s="806"/>
      <c r="I3" s="806"/>
      <c r="J3" s="806"/>
      <c r="K3" s="806"/>
      <c r="L3" s="806"/>
      <c r="M3" s="806"/>
    </row>
    <row r="4" spans="1:13" x14ac:dyDescent="0.35">
      <c r="A4" s="806"/>
      <c r="B4" s="806"/>
      <c r="C4" s="806"/>
      <c r="D4" s="806"/>
      <c r="E4" s="806"/>
      <c r="F4" s="806"/>
      <c r="G4" s="806"/>
      <c r="H4" s="806"/>
      <c r="I4" s="806"/>
      <c r="J4" s="806"/>
      <c r="K4" s="806"/>
      <c r="L4" s="806"/>
      <c r="M4" s="806"/>
    </row>
    <row r="5" spans="1:13" x14ac:dyDescent="0.35">
      <c r="A5" s="806"/>
      <c r="B5" s="806"/>
      <c r="C5" s="806"/>
      <c r="D5" s="806"/>
      <c r="E5" s="806"/>
      <c r="F5" s="806"/>
      <c r="G5" s="806"/>
      <c r="H5" s="806"/>
      <c r="I5" s="806"/>
      <c r="J5" s="806"/>
      <c r="K5" s="806"/>
      <c r="L5" s="806"/>
      <c r="M5" s="806"/>
    </row>
    <row r="6" spans="1:13" ht="10" customHeight="1" thickBot="1" x14ac:dyDescent="0.4">
      <c r="A6" s="393"/>
      <c r="B6" s="391"/>
      <c r="C6" s="406"/>
      <c r="D6" s="238"/>
      <c r="E6" s="240"/>
      <c r="F6" s="847"/>
      <c r="G6" s="847"/>
      <c r="H6" s="847"/>
      <c r="I6" s="847"/>
      <c r="J6" s="847"/>
      <c r="K6" s="392"/>
      <c r="L6" s="392"/>
      <c r="M6" s="392"/>
    </row>
    <row r="7" spans="1:13" s="394" customFormat="1" ht="31.5" customHeight="1" thickBot="1" x14ac:dyDescent="0.4">
      <c r="A7" s="827" t="s">
        <v>102</v>
      </c>
      <c r="B7" s="828"/>
      <c r="C7" s="17" t="s">
        <v>103</v>
      </c>
      <c r="D7" s="17" t="s">
        <v>104</v>
      </c>
      <c r="E7" s="17" t="s">
        <v>105</v>
      </c>
      <c r="F7" s="407" t="s">
        <v>168</v>
      </c>
      <c r="G7" s="408" t="s">
        <v>110</v>
      </c>
      <c r="H7" s="407" t="s">
        <v>169</v>
      </c>
      <c r="I7" s="408" t="s">
        <v>110</v>
      </c>
      <c r="J7" s="409" t="s">
        <v>170</v>
      </c>
      <c r="K7" s="409" t="s">
        <v>194</v>
      </c>
      <c r="L7" s="409" t="s">
        <v>195</v>
      </c>
      <c r="M7" s="409" t="s">
        <v>409</v>
      </c>
    </row>
    <row r="8" spans="1:13" ht="21.75" customHeight="1" thickTop="1" x14ac:dyDescent="0.35">
      <c r="A8" s="410"/>
      <c r="B8" s="411"/>
      <c r="C8" s="412" t="s">
        <v>171</v>
      </c>
      <c r="D8" s="413"/>
      <c r="E8" s="414"/>
      <c r="F8" s="414"/>
      <c r="G8" s="414"/>
      <c r="H8" s="414"/>
      <c r="I8" s="414"/>
      <c r="J8" s="415"/>
      <c r="K8" s="415"/>
      <c r="L8" s="415"/>
      <c r="M8" s="415"/>
    </row>
    <row r="9" spans="1:13" ht="52.5" customHeight="1" x14ac:dyDescent="0.35">
      <c r="A9" s="54"/>
      <c r="B9" s="416"/>
      <c r="C9" s="417" t="s">
        <v>172</v>
      </c>
      <c r="D9" s="188"/>
      <c r="E9" s="414"/>
      <c r="F9" s="414"/>
      <c r="G9" s="414"/>
      <c r="H9" s="414"/>
      <c r="I9" s="414"/>
      <c r="J9" s="418"/>
      <c r="K9" s="418"/>
      <c r="L9" s="418"/>
      <c r="M9" s="418"/>
    </row>
    <row r="10" spans="1:13" ht="80.25" customHeight="1" x14ac:dyDescent="0.35">
      <c r="A10" s="38">
        <v>1</v>
      </c>
      <c r="B10" s="261"/>
      <c r="C10" s="285" t="s">
        <v>173</v>
      </c>
      <c r="D10" s="419"/>
      <c r="E10" s="420"/>
      <c r="F10" s="421"/>
      <c r="G10" s="422"/>
      <c r="H10" s="421"/>
      <c r="I10" s="423"/>
      <c r="J10" s="424"/>
      <c r="K10" s="424"/>
      <c r="L10" s="424"/>
      <c r="M10" s="424"/>
    </row>
    <row r="11" spans="1:13" ht="15" customHeight="1" x14ac:dyDescent="0.35">
      <c r="A11" s="54"/>
      <c r="B11" s="261" t="s">
        <v>19</v>
      </c>
      <c r="C11" s="425" t="s">
        <v>174</v>
      </c>
      <c r="D11" s="426" t="s">
        <v>140</v>
      </c>
      <c r="E11" s="427">
        <v>180</v>
      </c>
      <c r="F11" s="428"/>
      <c r="G11" s="429"/>
      <c r="H11" s="428"/>
      <c r="I11" s="429"/>
      <c r="J11" s="337"/>
      <c r="K11" s="337"/>
      <c r="L11" s="337"/>
      <c r="M11" s="460"/>
    </row>
    <row r="12" spans="1:13" ht="15" customHeight="1" x14ac:dyDescent="0.35">
      <c r="A12" s="54"/>
      <c r="B12" s="261" t="s">
        <v>20</v>
      </c>
      <c r="C12" s="430" t="s">
        <v>175</v>
      </c>
      <c r="D12" s="431" t="s">
        <v>140</v>
      </c>
      <c r="E12" s="427">
        <v>25</v>
      </c>
      <c r="F12" s="421"/>
      <c r="G12" s="429"/>
      <c r="H12" s="421"/>
      <c r="I12" s="429"/>
      <c r="J12" s="337"/>
      <c r="K12" s="337"/>
      <c r="L12" s="337"/>
      <c r="M12" s="460"/>
    </row>
    <row r="13" spans="1:13" ht="15" customHeight="1" x14ac:dyDescent="0.35">
      <c r="A13" s="54"/>
      <c r="B13" s="261" t="s">
        <v>64</v>
      </c>
      <c r="C13" s="432" t="s">
        <v>176</v>
      </c>
      <c r="D13" s="431" t="s">
        <v>140</v>
      </c>
      <c r="E13" s="433">
        <v>10</v>
      </c>
      <c r="F13" s="434"/>
      <c r="G13" s="435"/>
      <c r="H13" s="434"/>
      <c r="I13" s="435"/>
      <c r="J13" s="348"/>
      <c r="K13" s="348"/>
      <c r="L13" s="348"/>
      <c r="M13" s="461"/>
    </row>
    <row r="14" spans="1:13" ht="15" customHeight="1" x14ac:dyDescent="0.35">
      <c r="A14" s="54"/>
      <c r="B14" s="261" t="s">
        <v>72</v>
      </c>
      <c r="C14" s="425" t="s">
        <v>177</v>
      </c>
      <c r="D14" s="431" t="s">
        <v>140</v>
      </c>
      <c r="E14" s="433">
        <v>45</v>
      </c>
      <c r="F14" s="428"/>
      <c r="G14" s="435"/>
      <c r="H14" s="428"/>
      <c r="I14" s="435"/>
      <c r="J14" s="348"/>
      <c r="K14" s="348"/>
      <c r="L14" s="348"/>
      <c r="M14" s="461"/>
    </row>
    <row r="15" spans="1:13" ht="15" customHeight="1" x14ac:dyDescent="0.35">
      <c r="A15" s="54"/>
      <c r="B15" s="261" t="s">
        <v>132</v>
      </c>
      <c r="C15" s="425" t="s">
        <v>178</v>
      </c>
      <c r="D15" s="431" t="s">
        <v>140</v>
      </c>
      <c r="E15" s="433">
        <v>40</v>
      </c>
      <c r="F15" s="428"/>
      <c r="G15" s="435"/>
      <c r="H15" s="428"/>
      <c r="I15" s="435"/>
      <c r="J15" s="348"/>
      <c r="K15" s="348"/>
      <c r="L15" s="348"/>
      <c r="M15" s="461"/>
    </row>
    <row r="16" spans="1:13" ht="15" customHeight="1" x14ac:dyDescent="0.35">
      <c r="A16" s="54"/>
      <c r="B16" s="261" t="s">
        <v>99</v>
      </c>
      <c r="C16" s="432" t="s">
        <v>179</v>
      </c>
      <c r="D16" s="431" t="s">
        <v>140</v>
      </c>
      <c r="E16" s="433">
        <v>2</v>
      </c>
      <c r="F16" s="434"/>
      <c r="G16" s="435"/>
      <c r="H16" s="434"/>
      <c r="I16" s="435"/>
      <c r="J16" s="348"/>
      <c r="K16" s="348"/>
      <c r="L16" s="348"/>
      <c r="M16" s="461"/>
    </row>
    <row r="17" spans="1:13" s="73" customFormat="1" x14ac:dyDescent="0.35">
      <c r="A17" s="54">
        <f>A10+1</f>
        <v>2</v>
      </c>
      <c r="B17" s="271"/>
      <c r="C17" s="436" t="s">
        <v>180</v>
      </c>
      <c r="D17" s="419"/>
      <c r="E17" s="420"/>
      <c r="F17" s="421"/>
      <c r="G17" s="437"/>
      <c r="H17" s="421"/>
      <c r="I17" s="437"/>
      <c r="J17" s="438"/>
      <c r="K17" s="438"/>
      <c r="L17" s="438"/>
      <c r="M17" s="462"/>
    </row>
    <row r="18" spans="1:13" s="395" customFormat="1" ht="28.5" customHeight="1" x14ac:dyDescent="0.35">
      <c r="A18" s="54"/>
      <c r="B18" s="261" t="s">
        <v>19</v>
      </c>
      <c r="C18" s="439" t="s">
        <v>181</v>
      </c>
      <c r="D18" s="426" t="str">
        <f>IF(C18="","",IF(E18="","",IF(E18&gt;1,"Nos.","No.")))</f>
        <v>Nos.</v>
      </c>
      <c r="E18" s="427">
        <v>26</v>
      </c>
      <c r="F18" s="428"/>
      <c r="G18" s="429"/>
      <c r="H18" s="428"/>
      <c r="I18" s="429"/>
      <c r="J18" s="337"/>
      <c r="K18" s="337"/>
      <c r="L18" s="337"/>
      <c r="M18" s="460"/>
    </row>
    <row r="19" spans="1:13" s="395" customFormat="1" ht="42" customHeight="1" x14ac:dyDescent="0.35">
      <c r="A19" s="54"/>
      <c r="B19" s="261" t="s">
        <v>20</v>
      </c>
      <c r="C19" s="440" t="s">
        <v>182</v>
      </c>
      <c r="D19" s="426" t="str">
        <f>IF(C19="","",IF(E19="","",IF(E19&gt;1,"Nos.","No.")))</f>
        <v>Nos.</v>
      </c>
      <c r="E19" s="427">
        <v>35</v>
      </c>
      <c r="F19" s="428"/>
      <c r="G19" s="429"/>
      <c r="H19" s="428"/>
      <c r="I19" s="429"/>
      <c r="J19" s="337"/>
      <c r="K19" s="337"/>
      <c r="L19" s="337"/>
      <c r="M19" s="460"/>
    </row>
    <row r="20" spans="1:13" s="395" customFormat="1" ht="27.65" customHeight="1" x14ac:dyDescent="0.35">
      <c r="A20" s="54"/>
      <c r="B20" s="271" t="s">
        <v>64</v>
      </c>
      <c r="C20" s="441" t="s">
        <v>183</v>
      </c>
      <c r="D20" s="426" t="str">
        <f>IF(C20="","",IF(E20="","",IF(E20&gt;1,"Nos.","No.")))</f>
        <v>Nos.</v>
      </c>
      <c r="E20" s="427">
        <v>35</v>
      </c>
      <c r="F20" s="428"/>
      <c r="G20" s="429"/>
      <c r="H20" s="428"/>
      <c r="I20" s="429"/>
      <c r="J20" s="337"/>
      <c r="K20" s="337"/>
      <c r="L20" s="337"/>
      <c r="M20" s="460"/>
    </row>
    <row r="21" spans="1:13" s="73" customFormat="1" ht="15" customHeight="1" x14ac:dyDescent="0.35">
      <c r="A21" s="54">
        <f>A17+1</f>
        <v>3</v>
      </c>
      <c r="B21" s="442"/>
      <c r="C21" s="436" t="s">
        <v>184</v>
      </c>
      <c r="D21" s="443"/>
      <c r="E21" s="58"/>
      <c r="F21" s="444"/>
      <c r="G21" s="445"/>
      <c r="H21" s="444"/>
      <c r="I21" s="437"/>
      <c r="J21" s="438"/>
      <c r="K21" s="438"/>
      <c r="L21" s="438"/>
      <c r="M21" s="462"/>
    </row>
    <row r="22" spans="1:13" ht="15" customHeight="1" x14ac:dyDescent="0.35">
      <c r="A22" s="54"/>
      <c r="B22" s="271" t="s">
        <v>19</v>
      </c>
      <c r="C22" s="446" t="s">
        <v>551</v>
      </c>
      <c r="D22" s="426" t="str">
        <f>IF(C22="","",IF(E22="","",IF(E22&gt;1,"Nos.","No.")))</f>
        <v>Nos.</v>
      </c>
      <c r="E22" s="334">
        <v>3</v>
      </c>
      <c r="F22" s="428"/>
      <c r="G22" s="429"/>
      <c r="H22" s="428"/>
      <c r="I22" s="429"/>
      <c r="J22" s="337"/>
      <c r="K22" s="337"/>
      <c r="L22" s="337"/>
      <c r="M22" s="460"/>
    </row>
    <row r="23" spans="1:13" ht="15" customHeight="1" x14ac:dyDescent="0.35">
      <c r="A23" s="54"/>
      <c r="B23" s="271" t="s">
        <v>20</v>
      </c>
      <c r="C23" s="446" t="s">
        <v>185</v>
      </c>
      <c r="D23" s="426" t="str">
        <f>IF(C23="","",IF(E23="","",IF(E23&gt;1,"Nos.","No.")))</f>
        <v>Nos.</v>
      </c>
      <c r="E23" s="334">
        <v>3</v>
      </c>
      <c r="F23" s="428"/>
      <c r="G23" s="429"/>
      <c r="H23" s="428"/>
      <c r="I23" s="429"/>
      <c r="J23" s="337"/>
      <c r="K23" s="337"/>
      <c r="L23" s="337"/>
      <c r="M23" s="460"/>
    </row>
    <row r="24" spans="1:13" ht="55.9" customHeight="1" x14ac:dyDescent="0.35">
      <c r="A24" s="38">
        <f>A21+1</f>
        <v>4</v>
      </c>
      <c r="B24" s="447"/>
      <c r="C24" s="285" t="s">
        <v>186</v>
      </c>
      <c r="D24" s="420"/>
      <c r="E24" s="448"/>
      <c r="F24" s="449"/>
      <c r="G24" s="449"/>
      <c r="H24" s="449"/>
      <c r="I24" s="449"/>
      <c r="J24" s="450"/>
      <c r="K24" s="450"/>
      <c r="L24" s="450"/>
      <c r="M24" s="463"/>
    </row>
    <row r="25" spans="1:13" s="73" customFormat="1" ht="21" customHeight="1" thickBot="1" x14ac:dyDescent="0.35">
      <c r="A25" s="106"/>
      <c r="B25" s="451">
        <f>A24+0.1</f>
        <v>4.0999999999999996</v>
      </c>
      <c r="C25" s="452" t="s">
        <v>187</v>
      </c>
      <c r="D25" s="453">
        <v>1</v>
      </c>
      <c r="E25" s="454" t="s">
        <v>4</v>
      </c>
      <c r="F25" s="455"/>
      <c r="G25" s="455"/>
      <c r="H25" s="455"/>
      <c r="I25" s="455"/>
      <c r="J25" s="456"/>
      <c r="K25" s="456"/>
      <c r="L25" s="456"/>
      <c r="M25" s="464"/>
    </row>
    <row r="26" spans="1:13" ht="87" x14ac:dyDescent="0.35">
      <c r="A26" s="38">
        <f>A24+1</f>
        <v>5</v>
      </c>
      <c r="B26" s="261"/>
      <c r="C26" s="255" t="s">
        <v>188</v>
      </c>
      <c r="D26" s="426" t="s">
        <v>4</v>
      </c>
      <c r="E26" s="427">
        <v>1</v>
      </c>
      <c r="F26" s="428"/>
      <c r="G26" s="429"/>
      <c r="H26" s="428"/>
      <c r="I26" s="429"/>
      <c r="J26" s="337"/>
      <c r="K26" s="337"/>
      <c r="L26" s="337"/>
      <c r="M26" s="460"/>
    </row>
    <row r="27" spans="1:13" ht="39" customHeight="1" x14ac:dyDescent="0.35">
      <c r="A27" s="38">
        <f>A26+1</f>
        <v>6</v>
      </c>
      <c r="B27" s="261"/>
      <c r="C27" s="425" t="s">
        <v>189</v>
      </c>
      <c r="D27" s="426" t="s">
        <v>4</v>
      </c>
      <c r="E27" s="427">
        <v>1</v>
      </c>
      <c r="F27" s="428"/>
      <c r="G27" s="429"/>
      <c r="H27" s="428"/>
      <c r="I27" s="429"/>
      <c r="J27" s="337"/>
      <c r="K27" s="337"/>
      <c r="L27" s="337"/>
      <c r="M27" s="460"/>
    </row>
    <row r="28" spans="1:13" s="73" customFormat="1" ht="29.25" customHeight="1" x14ac:dyDescent="0.35">
      <c r="A28" s="38">
        <f>A27+1</f>
        <v>7</v>
      </c>
      <c r="B28" s="271"/>
      <c r="C28" s="432" t="s">
        <v>190</v>
      </c>
      <c r="D28" s="431" t="s">
        <v>4</v>
      </c>
      <c r="E28" s="433">
        <v>1</v>
      </c>
      <c r="F28" s="434"/>
      <c r="G28" s="429"/>
      <c r="H28" s="434"/>
      <c r="I28" s="429"/>
      <c r="J28" s="337"/>
      <c r="K28" s="337"/>
      <c r="L28" s="337"/>
      <c r="M28" s="460"/>
    </row>
    <row r="29" spans="1:13" s="73" customFormat="1" ht="20.149999999999999" customHeight="1" x14ac:dyDescent="0.35">
      <c r="A29" s="38">
        <f>A28+1</f>
        <v>8</v>
      </c>
      <c r="B29" s="271"/>
      <c r="C29" s="432" t="s">
        <v>191</v>
      </c>
      <c r="D29" s="431" t="s">
        <v>4</v>
      </c>
      <c r="E29" s="433">
        <v>1</v>
      </c>
      <c r="F29" s="434"/>
      <c r="G29" s="435"/>
      <c r="H29" s="434"/>
      <c r="I29" s="435"/>
      <c r="J29" s="348"/>
      <c r="K29" s="348"/>
      <c r="L29" s="348"/>
      <c r="M29" s="461"/>
    </row>
    <row r="30" spans="1:13" ht="27" customHeight="1" thickBot="1" x14ac:dyDescent="0.4">
      <c r="A30" s="38">
        <f>A29+1</f>
        <v>9</v>
      </c>
      <c r="B30" s="261"/>
      <c r="C30" s="457" t="s">
        <v>192</v>
      </c>
      <c r="D30" s="419" t="s">
        <v>4</v>
      </c>
      <c r="E30" s="458">
        <v>1</v>
      </c>
      <c r="F30" s="449"/>
      <c r="G30" s="429"/>
      <c r="H30" s="434"/>
      <c r="I30" s="429"/>
      <c r="J30" s="337"/>
      <c r="K30" s="337"/>
      <c r="L30" s="337"/>
      <c r="M30" s="460"/>
    </row>
    <row r="31" spans="1:13" ht="25" customHeight="1" thickTop="1" thickBot="1" x14ac:dyDescent="0.4">
      <c r="A31" s="226"/>
      <c r="B31" s="459"/>
      <c r="C31" s="396" t="s">
        <v>193</v>
      </c>
      <c r="D31" s="397"/>
      <c r="E31" s="397"/>
      <c r="F31" s="398"/>
      <c r="G31" s="399"/>
      <c r="H31" s="398"/>
      <c r="I31" s="400"/>
      <c r="J31" s="401"/>
      <c r="K31" s="401"/>
      <c r="L31" s="401"/>
      <c r="M31" s="401"/>
    </row>
    <row r="32" spans="1:13" s="23" customFormat="1" ht="19.899999999999999" customHeight="1" thickTop="1" thickBot="1" x14ac:dyDescent="0.4">
      <c r="A32" s="381"/>
      <c r="B32" s="382"/>
      <c r="C32" s="396" t="s">
        <v>410</v>
      </c>
      <c r="D32" s="384"/>
      <c r="E32" s="385"/>
      <c r="F32" s="386"/>
      <c r="G32" s="387"/>
      <c r="H32" s="388"/>
      <c r="I32" s="387"/>
      <c r="J32" s="389"/>
      <c r="K32" s="390"/>
      <c r="L32" s="390"/>
      <c r="M32" s="390"/>
    </row>
    <row r="33" spans="1:13" s="23" customFormat="1" ht="19.899999999999999" customHeight="1" thickTop="1" thickBot="1" x14ac:dyDescent="0.4">
      <c r="A33" s="381"/>
      <c r="B33" s="382"/>
      <c r="C33" s="396" t="s">
        <v>414</v>
      </c>
      <c r="D33" s="384"/>
      <c r="E33" s="385"/>
      <c r="F33" s="386"/>
      <c r="G33" s="387"/>
      <c r="H33" s="388"/>
      <c r="I33" s="387"/>
      <c r="J33" s="389"/>
      <c r="K33" s="390"/>
      <c r="L33" s="390"/>
      <c r="M33" s="390"/>
    </row>
  </sheetData>
  <mergeCells count="3">
    <mergeCell ref="F6:J6"/>
    <mergeCell ref="A7:B7"/>
    <mergeCell ref="A1:M5"/>
  </mergeCells>
  <printOptions horizontalCentered="1"/>
  <pageMargins left="0.5" right="0.5" top="0.5" bottom="0.5" header="0.33" footer="0.33"/>
  <pageSetup paperSize="9" scale="76" orientation="landscape" r:id="rId1"/>
  <headerFooter scaleWithDoc="0" alignWithMargins="0">
    <oddFooter>&amp;L&amp;8SEM Engineers&amp;R&amp;8Page &amp;P of &amp;N</oddFooter>
  </headerFooter>
  <rowBreaks count="1" manualBreakCount="1">
    <brk id="25" max="1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663B-59B7-44CC-81F4-DC764954891F}">
  <sheetPr>
    <tabColor theme="3"/>
  </sheetPr>
  <dimension ref="A1:IB205"/>
  <sheetViews>
    <sheetView zoomScaleNormal="100" zoomScaleSheetLayoutView="70" workbookViewId="0">
      <pane xSplit="2" ySplit="4" topLeftCell="C5" activePane="bottomRight" state="frozen"/>
      <selection pane="topRight" activeCell="C1" sqref="C1"/>
      <selection pane="bottomLeft" activeCell="A5" sqref="A5"/>
      <selection pane="bottomRight" activeCell="J186" sqref="J186"/>
    </sheetView>
  </sheetViews>
  <sheetFormatPr defaultRowHeight="14.5" x14ac:dyDescent="0.3"/>
  <cols>
    <col min="1" max="1" width="5.75" style="480" customWidth="1"/>
    <col min="2" max="2" width="56.33203125" style="481" customWidth="1"/>
    <col min="3" max="5" width="16.25" style="482" customWidth="1"/>
    <col min="6" max="6" width="8.75" style="487" customWidth="1"/>
    <col min="7" max="7" width="8" style="488" customWidth="1"/>
    <col min="8" max="8" width="8.25" style="488" customWidth="1"/>
    <col min="9" max="9" width="7.75" style="488" customWidth="1"/>
    <col min="10" max="10" width="8.33203125" style="488" customWidth="1"/>
    <col min="11" max="11" width="9.08203125" style="488" customWidth="1"/>
    <col min="12" max="12" width="9.33203125" style="488" customWidth="1"/>
    <col min="13" max="13" width="9.08203125" style="488" customWidth="1"/>
    <col min="14" max="14" width="9.33203125" style="488" customWidth="1"/>
    <col min="15" max="15" width="9" style="488" customWidth="1"/>
    <col min="16" max="16" width="8.25" style="488" customWidth="1"/>
    <col min="17" max="17" width="6.58203125" style="488" customWidth="1"/>
    <col min="18" max="19" width="7.25" style="488" customWidth="1"/>
    <col min="20" max="20" width="9.25" style="488" customWidth="1"/>
    <col min="21" max="21" width="8.08203125" style="488" customWidth="1"/>
    <col min="22" max="22" width="9.33203125" style="488" customWidth="1"/>
    <col min="23" max="23" width="8.5" style="488" customWidth="1"/>
    <col min="24" max="24" width="7.75" style="488" customWidth="1"/>
    <col min="25" max="25" width="3.08203125" style="488" customWidth="1"/>
    <col min="26" max="26" width="9.33203125" style="488" customWidth="1"/>
    <col min="27" max="27" width="9.25" style="488" customWidth="1"/>
    <col min="28" max="28" width="9.08203125" style="488" customWidth="1"/>
    <col min="29" max="30" width="7.25" style="488" customWidth="1"/>
    <col min="31" max="31" width="3.08203125" style="488" customWidth="1"/>
    <col min="32" max="32" width="8.08203125" style="488" customWidth="1"/>
    <col min="33" max="34" width="7.25" style="488" customWidth="1"/>
    <col min="35" max="35" width="7.5" style="488" customWidth="1"/>
    <col min="36" max="36" width="8.08203125" style="488" customWidth="1"/>
    <col min="37" max="37" width="7.75" style="488" customWidth="1"/>
    <col min="38" max="40" width="7.25" style="488" customWidth="1"/>
    <col min="41" max="41" width="9" style="488" customWidth="1"/>
    <col min="42" max="42" width="7.25" style="488" bestFit="1" customWidth="1"/>
    <col min="43" max="256" width="8.75" style="488"/>
    <col min="257" max="257" width="5.75" style="488" customWidth="1"/>
    <col min="258" max="258" width="56.33203125" style="488" customWidth="1"/>
    <col min="259" max="261" width="16.25" style="488" customWidth="1"/>
    <col min="262" max="262" width="8.75" style="488" customWidth="1"/>
    <col min="263" max="263" width="8" style="488" customWidth="1"/>
    <col min="264" max="264" width="8.25" style="488" customWidth="1"/>
    <col min="265" max="265" width="7.75" style="488" customWidth="1"/>
    <col min="266" max="266" width="8.33203125" style="488" customWidth="1"/>
    <col min="267" max="267" width="9.08203125" style="488" customWidth="1"/>
    <col min="268" max="268" width="9.33203125" style="488" customWidth="1"/>
    <col min="269" max="269" width="9.08203125" style="488" customWidth="1"/>
    <col min="270" max="270" width="9.33203125" style="488" customWidth="1"/>
    <col min="271" max="271" width="9" style="488" customWidth="1"/>
    <col min="272" max="272" width="8.25" style="488" customWidth="1"/>
    <col min="273" max="273" width="6.58203125" style="488" customWidth="1"/>
    <col min="274" max="275" width="7.25" style="488" customWidth="1"/>
    <col min="276" max="276" width="9.25" style="488" customWidth="1"/>
    <col min="277" max="277" width="8.08203125" style="488" customWidth="1"/>
    <col min="278" max="278" width="9.33203125" style="488" customWidth="1"/>
    <col min="279" max="279" width="8.5" style="488" customWidth="1"/>
    <col min="280" max="280" width="7.75" style="488" customWidth="1"/>
    <col min="281" max="281" width="3.08203125" style="488" customWidth="1"/>
    <col min="282" max="282" width="9.33203125" style="488" customWidth="1"/>
    <col min="283" max="283" width="9.25" style="488" customWidth="1"/>
    <col min="284" max="284" width="9.08203125" style="488" customWidth="1"/>
    <col min="285" max="286" width="7.25" style="488" customWidth="1"/>
    <col min="287" max="287" width="3.08203125" style="488" customWidth="1"/>
    <col min="288" max="288" width="8.08203125" style="488" customWidth="1"/>
    <col min="289" max="290" width="7.25" style="488" customWidth="1"/>
    <col min="291" max="291" width="7.5" style="488" customWidth="1"/>
    <col min="292" max="292" width="8.08203125" style="488" customWidth="1"/>
    <col min="293" max="293" width="7.75" style="488" customWidth="1"/>
    <col min="294" max="296" width="7.25" style="488" customWidth="1"/>
    <col min="297" max="297" width="9" style="488" customWidth="1"/>
    <col min="298" max="298" width="7.25" style="488" bestFit="1" customWidth="1"/>
    <col min="299" max="512" width="8.75" style="488"/>
    <col min="513" max="513" width="5.75" style="488" customWidth="1"/>
    <col min="514" max="514" width="56.33203125" style="488" customWidth="1"/>
    <col min="515" max="517" width="16.25" style="488" customWidth="1"/>
    <col min="518" max="518" width="8.75" style="488" customWidth="1"/>
    <col min="519" max="519" width="8" style="488" customWidth="1"/>
    <col min="520" max="520" width="8.25" style="488" customWidth="1"/>
    <col min="521" max="521" width="7.75" style="488" customWidth="1"/>
    <col min="522" max="522" width="8.33203125" style="488" customWidth="1"/>
    <col min="523" max="523" width="9.08203125" style="488" customWidth="1"/>
    <col min="524" max="524" width="9.33203125" style="488" customWidth="1"/>
    <col min="525" max="525" width="9.08203125" style="488" customWidth="1"/>
    <col min="526" max="526" width="9.33203125" style="488" customWidth="1"/>
    <col min="527" max="527" width="9" style="488" customWidth="1"/>
    <col min="528" max="528" width="8.25" style="488" customWidth="1"/>
    <col min="529" max="529" width="6.58203125" style="488" customWidth="1"/>
    <col min="530" max="531" width="7.25" style="488" customWidth="1"/>
    <col min="532" max="532" width="9.25" style="488" customWidth="1"/>
    <col min="533" max="533" width="8.08203125" style="488" customWidth="1"/>
    <col min="534" max="534" width="9.33203125" style="488" customWidth="1"/>
    <col min="535" max="535" width="8.5" style="488" customWidth="1"/>
    <col min="536" max="536" width="7.75" style="488" customWidth="1"/>
    <col min="537" max="537" width="3.08203125" style="488" customWidth="1"/>
    <col min="538" max="538" width="9.33203125" style="488" customWidth="1"/>
    <col min="539" max="539" width="9.25" style="488" customWidth="1"/>
    <col min="540" max="540" width="9.08203125" style="488" customWidth="1"/>
    <col min="541" max="542" width="7.25" style="488" customWidth="1"/>
    <col min="543" max="543" width="3.08203125" style="488" customWidth="1"/>
    <col min="544" max="544" width="8.08203125" style="488" customWidth="1"/>
    <col min="545" max="546" width="7.25" style="488" customWidth="1"/>
    <col min="547" max="547" width="7.5" style="488" customWidth="1"/>
    <col min="548" max="548" width="8.08203125" style="488" customWidth="1"/>
    <col min="549" max="549" width="7.75" style="488" customWidth="1"/>
    <col min="550" max="552" width="7.25" style="488" customWidth="1"/>
    <col min="553" max="553" width="9" style="488" customWidth="1"/>
    <col min="554" max="554" width="7.25" style="488" bestFit="1" customWidth="1"/>
    <col min="555" max="768" width="8.75" style="488"/>
    <col min="769" max="769" width="5.75" style="488" customWidth="1"/>
    <col min="770" max="770" width="56.33203125" style="488" customWidth="1"/>
    <col min="771" max="773" width="16.25" style="488" customWidth="1"/>
    <col min="774" max="774" width="8.75" style="488" customWidth="1"/>
    <col min="775" max="775" width="8" style="488" customWidth="1"/>
    <col min="776" max="776" width="8.25" style="488" customWidth="1"/>
    <col min="777" max="777" width="7.75" style="488" customWidth="1"/>
    <col min="778" max="778" width="8.33203125" style="488" customWidth="1"/>
    <col min="779" max="779" width="9.08203125" style="488" customWidth="1"/>
    <col min="780" max="780" width="9.33203125" style="488" customWidth="1"/>
    <col min="781" max="781" width="9.08203125" style="488" customWidth="1"/>
    <col min="782" max="782" width="9.33203125" style="488" customWidth="1"/>
    <col min="783" max="783" width="9" style="488" customWidth="1"/>
    <col min="784" max="784" width="8.25" style="488" customWidth="1"/>
    <col min="785" max="785" width="6.58203125" style="488" customWidth="1"/>
    <col min="786" max="787" width="7.25" style="488" customWidth="1"/>
    <col min="788" max="788" width="9.25" style="488" customWidth="1"/>
    <col min="789" max="789" width="8.08203125" style="488" customWidth="1"/>
    <col min="790" max="790" width="9.33203125" style="488" customWidth="1"/>
    <col min="791" max="791" width="8.5" style="488" customWidth="1"/>
    <col min="792" max="792" width="7.75" style="488" customWidth="1"/>
    <col min="793" max="793" width="3.08203125" style="488" customWidth="1"/>
    <col min="794" max="794" width="9.33203125" style="488" customWidth="1"/>
    <col min="795" max="795" width="9.25" style="488" customWidth="1"/>
    <col min="796" max="796" width="9.08203125" style="488" customWidth="1"/>
    <col min="797" max="798" width="7.25" style="488" customWidth="1"/>
    <col min="799" max="799" width="3.08203125" style="488" customWidth="1"/>
    <col min="800" max="800" width="8.08203125" style="488" customWidth="1"/>
    <col min="801" max="802" width="7.25" style="488" customWidth="1"/>
    <col min="803" max="803" width="7.5" style="488" customWidth="1"/>
    <col min="804" max="804" width="8.08203125" style="488" customWidth="1"/>
    <col min="805" max="805" width="7.75" style="488" customWidth="1"/>
    <col min="806" max="808" width="7.25" style="488" customWidth="1"/>
    <col min="809" max="809" width="9" style="488" customWidth="1"/>
    <col min="810" max="810" width="7.25" style="488" bestFit="1" customWidth="1"/>
    <col min="811" max="1024" width="8.75" style="488"/>
    <col min="1025" max="1025" width="5.75" style="488" customWidth="1"/>
    <col min="1026" max="1026" width="56.33203125" style="488" customWidth="1"/>
    <col min="1027" max="1029" width="16.25" style="488" customWidth="1"/>
    <col min="1030" max="1030" width="8.75" style="488" customWidth="1"/>
    <col min="1031" max="1031" width="8" style="488" customWidth="1"/>
    <col min="1032" max="1032" width="8.25" style="488" customWidth="1"/>
    <col min="1033" max="1033" width="7.75" style="488" customWidth="1"/>
    <col min="1034" max="1034" width="8.33203125" style="488" customWidth="1"/>
    <col min="1035" max="1035" width="9.08203125" style="488" customWidth="1"/>
    <col min="1036" max="1036" width="9.33203125" style="488" customWidth="1"/>
    <col min="1037" max="1037" width="9.08203125" style="488" customWidth="1"/>
    <col min="1038" max="1038" width="9.33203125" style="488" customWidth="1"/>
    <col min="1039" max="1039" width="9" style="488" customWidth="1"/>
    <col min="1040" max="1040" width="8.25" style="488" customWidth="1"/>
    <col min="1041" max="1041" width="6.58203125" style="488" customWidth="1"/>
    <col min="1042" max="1043" width="7.25" style="488" customWidth="1"/>
    <col min="1044" max="1044" width="9.25" style="488" customWidth="1"/>
    <col min="1045" max="1045" width="8.08203125" style="488" customWidth="1"/>
    <col min="1046" max="1046" width="9.33203125" style="488" customWidth="1"/>
    <col min="1047" max="1047" width="8.5" style="488" customWidth="1"/>
    <col min="1048" max="1048" width="7.75" style="488" customWidth="1"/>
    <col min="1049" max="1049" width="3.08203125" style="488" customWidth="1"/>
    <col min="1050" max="1050" width="9.33203125" style="488" customWidth="1"/>
    <col min="1051" max="1051" width="9.25" style="488" customWidth="1"/>
    <col min="1052" max="1052" width="9.08203125" style="488" customWidth="1"/>
    <col min="1053" max="1054" width="7.25" style="488" customWidth="1"/>
    <col min="1055" max="1055" width="3.08203125" style="488" customWidth="1"/>
    <col min="1056" max="1056" width="8.08203125" style="488" customWidth="1"/>
    <col min="1057" max="1058" width="7.25" style="488" customWidth="1"/>
    <col min="1059" max="1059" width="7.5" style="488" customWidth="1"/>
    <col min="1060" max="1060" width="8.08203125" style="488" customWidth="1"/>
    <col min="1061" max="1061" width="7.75" style="488" customWidth="1"/>
    <col min="1062" max="1064" width="7.25" style="488" customWidth="1"/>
    <col min="1065" max="1065" width="9" style="488" customWidth="1"/>
    <col min="1066" max="1066" width="7.25" style="488" bestFit="1" customWidth="1"/>
    <col min="1067" max="1280" width="8.75" style="488"/>
    <col min="1281" max="1281" width="5.75" style="488" customWidth="1"/>
    <col min="1282" max="1282" width="56.33203125" style="488" customWidth="1"/>
    <col min="1283" max="1285" width="16.25" style="488" customWidth="1"/>
    <col min="1286" max="1286" width="8.75" style="488" customWidth="1"/>
    <col min="1287" max="1287" width="8" style="488" customWidth="1"/>
    <col min="1288" max="1288" width="8.25" style="488" customWidth="1"/>
    <col min="1289" max="1289" width="7.75" style="488" customWidth="1"/>
    <col min="1290" max="1290" width="8.33203125" style="488" customWidth="1"/>
    <col min="1291" max="1291" width="9.08203125" style="488" customWidth="1"/>
    <col min="1292" max="1292" width="9.33203125" style="488" customWidth="1"/>
    <col min="1293" max="1293" width="9.08203125" style="488" customWidth="1"/>
    <col min="1294" max="1294" width="9.33203125" style="488" customWidth="1"/>
    <col min="1295" max="1295" width="9" style="488" customWidth="1"/>
    <col min="1296" max="1296" width="8.25" style="488" customWidth="1"/>
    <col min="1297" max="1297" width="6.58203125" style="488" customWidth="1"/>
    <col min="1298" max="1299" width="7.25" style="488" customWidth="1"/>
    <col min="1300" max="1300" width="9.25" style="488" customWidth="1"/>
    <col min="1301" max="1301" width="8.08203125" style="488" customWidth="1"/>
    <col min="1302" max="1302" width="9.33203125" style="488" customWidth="1"/>
    <col min="1303" max="1303" width="8.5" style="488" customWidth="1"/>
    <col min="1304" max="1304" width="7.75" style="488" customWidth="1"/>
    <col min="1305" max="1305" width="3.08203125" style="488" customWidth="1"/>
    <col min="1306" max="1306" width="9.33203125" style="488" customWidth="1"/>
    <col min="1307" max="1307" width="9.25" style="488" customWidth="1"/>
    <col min="1308" max="1308" width="9.08203125" style="488" customWidth="1"/>
    <col min="1309" max="1310" width="7.25" style="488" customWidth="1"/>
    <col min="1311" max="1311" width="3.08203125" style="488" customWidth="1"/>
    <col min="1312" max="1312" width="8.08203125" style="488" customWidth="1"/>
    <col min="1313" max="1314" width="7.25" style="488" customWidth="1"/>
    <col min="1315" max="1315" width="7.5" style="488" customWidth="1"/>
    <col min="1316" max="1316" width="8.08203125" style="488" customWidth="1"/>
    <col min="1317" max="1317" width="7.75" style="488" customWidth="1"/>
    <col min="1318" max="1320" width="7.25" style="488" customWidth="1"/>
    <col min="1321" max="1321" width="9" style="488" customWidth="1"/>
    <col min="1322" max="1322" width="7.25" style="488" bestFit="1" customWidth="1"/>
    <col min="1323" max="1536" width="8.75" style="488"/>
    <col min="1537" max="1537" width="5.75" style="488" customWidth="1"/>
    <col min="1538" max="1538" width="56.33203125" style="488" customWidth="1"/>
    <col min="1539" max="1541" width="16.25" style="488" customWidth="1"/>
    <col min="1542" max="1542" width="8.75" style="488" customWidth="1"/>
    <col min="1543" max="1543" width="8" style="488" customWidth="1"/>
    <col min="1544" max="1544" width="8.25" style="488" customWidth="1"/>
    <col min="1545" max="1545" width="7.75" style="488" customWidth="1"/>
    <col min="1546" max="1546" width="8.33203125" style="488" customWidth="1"/>
    <col min="1547" max="1547" width="9.08203125" style="488" customWidth="1"/>
    <col min="1548" max="1548" width="9.33203125" style="488" customWidth="1"/>
    <col min="1549" max="1549" width="9.08203125" style="488" customWidth="1"/>
    <col min="1550" max="1550" width="9.33203125" style="488" customWidth="1"/>
    <col min="1551" max="1551" width="9" style="488" customWidth="1"/>
    <col min="1552" max="1552" width="8.25" style="488" customWidth="1"/>
    <col min="1553" max="1553" width="6.58203125" style="488" customWidth="1"/>
    <col min="1554" max="1555" width="7.25" style="488" customWidth="1"/>
    <col min="1556" max="1556" width="9.25" style="488" customWidth="1"/>
    <col min="1557" max="1557" width="8.08203125" style="488" customWidth="1"/>
    <col min="1558" max="1558" width="9.33203125" style="488" customWidth="1"/>
    <col min="1559" max="1559" width="8.5" style="488" customWidth="1"/>
    <col min="1560" max="1560" width="7.75" style="488" customWidth="1"/>
    <col min="1561" max="1561" width="3.08203125" style="488" customWidth="1"/>
    <col min="1562" max="1562" width="9.33203125" style="488" customWidth="1"/>
    <col min="1563" max="1563" width="9.25" style="488" customWidth="1"/>
    <col min="1564" max="1564" width="9.08203125" style="488" customWidth="1"/>
    <col min="1565" max="1566" width="7.25" style="488" customWidth="1"/>
    <col min="1567" max="1567" width="3.08203125" style="488" customWidth="1"/>
    <col min="1568" max="1568" width="8.08203125" style="488" customWidth="1"/>
    <col min="1569" max="1570" width="7.25" style="488" customWidth="1"/>
    <col min="1571" max="1571" width="7.5" style="488" customWidth="1"/>
    <col min="1572" max="1572" width="8.08203125" style="488" customWidth="1"/>
    <col min="1573" max="1573" width="7.75" style="488" customWidth="1"/>
    <col min="1574" max="1576" width="7.25" style="488" customWidth="1"/>
    <col min="1577" max="1577" width="9" style="488" customWidth="1"/>
    <col min="1578" max="1578" width="7.25" style="488" bestFit="1" customWidth="1"/>
    <col min="1579" max="1792" width="8.75" style="488"/>
    <col min="1793" max="1793" width="5.75" style="488" customWidth="1"/>
    <col min="1794" max="1794" width="56.33203125" style="488" customWidth="1"/>
    <col min="1795" max="1797" width="16.25" style="488" customWidth="1"/>
    <col min="1798" max="1798" width="8.75" style="488" customWidth="1"/>
    <col min="1799" max="1799" width="8" style="488" customWidth="1"/>
    <col min="1800" max="1800" width="8.25" style="488" customWidth="1"/>
    <col min="1801" max="1801" width="7.75" style="488" customWidth="1"/>
    <col min="1802" max="1802" width="8.33203125" style="488" customWidth="1"/>
    <col min="1803" max="1803" width="9.08203125" style="488" customWidth="1"/>
    <col min="1804" max="1804" width="9.33203125" style="488" customWidth="1"/>
    <col min="1805" max="1805" width="9.08203125" style="488" customWidth="1"/>
    <col min="1806" max="1806" width="9.33203125" style="488" customWidth="1"/>
    <col min="1807" max="1807" width="9" style="488" customWidth="1"/>
    <col min="1808" max="1808" width="8.25" style="488" customWidth="1"/>
    <col min="1809" max="1809" width="6.58203125" style="488" customWidth="1"/>
    <col min="1810" max="1811" width="7.25" style="488" customWidth="1"/>
    <col min="1812" max="1812" width="9.25" style="488" customWidth="1"/>
    <col min="1813" max="1813" width="8.08203125" style="488" customWidth="1"/>
    <col min="1814" max="1814" width="9.33203125" style="488" customWidth="1"/>
    <col min="1815" max="1815" width="8.5" style="488" customWidth="1"/>
    <col min="1816" max="1816" width="7.75" style="488" customWidth="1"/>
    <col min="1817" max="1817" width="3.08203125" style="488" customWidth="1"/>
    <col min="1818" max="1818" width="9.33203125" style="488" customWidth="1"/>
    <col min="1819" max="1819" width="9.25" style="488" customWidth="1"/>
    <col min="1820" max="1820" width="9.08203125" style="488" customWidth="1"/>
    <col min="1821" max="1822" width="7.25" style="488" customWidth="1"/>
    <col min="1823" max="1823" width="3.08203125" style="488" customWidth="1"/>
    <col min="1824" max="1824" width="8.08203125" style="488" customWidth="1"/>
    <col min="1825" max="1826" width="7.25" style="488" customWidth="1"/>
    <col min="1827" max="1827" width="7.5" style="488" customWidth="1"/>
    <col min="1828" max="1828" width="8.08203125" style="488" customWidth="1"/>
    <col min="1829" max="1829" width="7.75" style="488" customWidth="1"/>
    <col min="1830" max="1832" width="7.25" style="488" customWidth="1"/>
    <col min="1833" max="1833" width="9" style="488" customWidth="1"/>
    <col min="1834" max="1834" width="7.25" style="488" bestFit="1" customWidth="1"/>
    <col min="1835" max="2048" width="8.75" style="488"/>
    <col min="2049" max="2049" width="5.75" style="488" customWidth="1"/>
    <col min="2050" max="2050" width="56.33203125" style="488" customWidth="1"/>
    <col min="2051" max="2053" width="16.25" style="488" customWidth="1"/>
    <col min="2054" max="2054" width="8.75" style="488" customWidth="1"/>
    <col min="2055" max="2055" width="8" style="488" customWidth="1"/>
    <col min="2056" max="2056" width="8.25" style="488" customWidth="1"/>
    <col min="2057" max="2057" width="7.75" style="488" customWidth="1"/>
    <col min="2058" max="2058" width="8.33203125" style="488" customWidth="1"/>
    <col min="2059" max="2059" width="9.08203125" style="488" customWidth="1"/>
    <col min="2060" max="2060" width="9.33203125" style="488" customWidth="1"/>
    <col min="2061" max="2061" width="9.08203125" style="488" customWidth="1"/>
    <col min="2062" max="2062" width="9.33203125" style="488" customWidth="1"/>
    <col min="2063" max="2063" width="9" style="488" customWidth="1"/>
    <col min="2064" max="2064" width="8.25" style="488" customWidth="1"/>
    <col min="2065" max="2065" width="6.58203125" style="488" customWidth="1"/>
    <col min="2066" max="2067" width="7.25" style="488" customWidth="1"/>
    <col min="2068" max="2068" width="9.25" style="488" customWidth="1"/>
    <col min="2069" max="2069" width="8.08203125" style="488" customWidth="1"/>
    <col min="2070" max="2070" width="9.33203125" style="488" customWidth="1"/>
    <col min="2071" max="2071" width="8.5" style="488" customWidth="1"/>
    <col min="2072" max="2072" width="7.75" style="488" customWidth="1"/>
    <col min="2073" max="2073" width="3.08203125" style="488" customWidth="1"/>
    <col min="2074" max="2074" width="9.33203125" style="488" customWidth="1"/>
    <col min="2075" max="2075" width="9.25" style="488" customWidth="1"/>
    <col min="2076" max="2076" width="9.08203125" style="488" customWidth="1"/>
    <col min="2077" max="2078" width="7.25" style="488" customWidth="1"/>
    <col min="2079" max="2079" width="3.08203125" style="488" customWidth="1"/>
    <col min="2080" max="2080" width="8.08203125" style="488" customWidth="1"/>
    <col min="2081" max="2082" width="7.25" style="488" customWidth="1"/>
    <col min="2083" max="2083" width="7.5" style="488" customWidth="1"/>
    <col min="2084" max="2084" width="8.08203125" style="488" customWidth="1"/>
    <col min="2085" max="2085" width="7.75" style="488" customWidth="1"/>
    <col min="2086" max="2088" width="7.25" style="488" customWidth="1"/>
    <col min="2089" max="2089" width="9" style="488" customWidth="1"/>
    <col min="2090" max="2090" width="7.25" style="488" bestFit="1" customWidth="1"/>
    <col min="2091" max="2304" width="8.75" style="488"/>
    <col min="2305" max="2305" width="5.75" style="488" customWidth="1"/>
    <col min="2306" max="2306" width="56.33203125" style="488" customWidth="1"/>
    <col min="2307" max="2309" width="16.25" style="488" customWidth="1"/>
    <col min="2310" max="2310" width="8.75" style="488" customWidth="1"/>
    <col min="2311" max="2311" width="8" style="488" customWidth="1"/>
    <col min="2312" max="2312" width="8.25" style="488" customWidth="1"/>
    <col min="2313" max="2313" width="7.75" style="488" customWidth="1"/>
    <col min="2314" max="2314" width="8.33203125" style="488" customWidth="1"/>
    <col min="2315" max="2315" width="9.08203125" style="488" customWidth="1"/>
    <col min="2316" max="2316" width="9.33203125" style="488" customWidth="1"/>
    <col min="2317" max="2317" width="9.08203125" style="488" customWidth="1"/>
    <col min="2318" max="2318" width="9.33203125" style="488" customWidth="1"/>
    <col min="2319" max="2319" width="9" style="488" customWidth="1"/>
    <col min="2320" max="2320" width="8.25" style="488" customWidth="1"/>
    <col min="2321" max="2321" width="6.58203125" style="488" customWidth="1"/>
    <col min="2322" max="2323" width="7.25" style="488" customWidth="1"/>
    <col min="2324" max="2324" width="9.25" style="488" customWidth="1"/>
    <col min="2325" max="2325" width="8.08203125" style="488" customWidth="1"/>
    <col min="2326" max="2326" width="9.33203125" style="488" customWidth="1"/>
    <col min="2327" max="2327" width="8.5" style="488" customWidth="1"/>
    <col min="2328" max="2328" width="7.75" style="488" customWidth="1"/>
    <col min="2329" max="2329" width="3.08203125" style="488" customWidth="1"/>
    <col min="2330" max="2330" width="9.33203125" style="488" customWidth="1"/>
    <col min="2331" max="2331" width="9.25" style="488" customWidth="1"/>
    <col min="2332" max="2332" width="9.08203125" style="488" customWidth="1"/>
    <col min="2333" max="2334" width="7.25" style="488" customWidth="1"/>
    <col min="2335" max="2335" width="3.08203125" style="488" customWidth="1"/>
    <col min="2336" max="2336" width="8.08203125" style="488" customWidth="1"/>
    <col min="2337" max="2338" width="7.25" style="488" customWidth="1"/>
    <col min="2339" max="2339" width="7.5" style="488" customWidth="1"/>
    <col min="2340" max="2340" width="8.08203125" style="488" customWidth="1"/>
    <col min="2341" max="2341" width="7.75" style="488" customWidth="1"/>
    <col min="2342" max="2344" width="7.25" style="488" customWidth="1"/>
    <col min="2345" max="2345" width="9" style="488" customWidth="1"/>
    <col min="2346" max="2346" width="7.25" style="488" bestFit="1" customWidth="1"/>
    <col min="2347" max="2560" width="8.75" style="488"/>
    <col min="2561" max="2561" width="5.75" style="488" customWidth="1"/>
    <col min="2562" max="2562" width="56.33203125" style="488" customWidth="1"/>
    <col min="2563" max="2565" width="16.25" style="488" customWidth="1"/>
    <col min="2566" max="2566" width="8.75" style="488" customWidth="1"/>
    <col min="2567" max="2567" width="8" style="488" customWidth="1"/>
    <col min="2568" max="2568" width="8.25" style="488" customWidth="1"/>
    <col min="2569" max="2569" width="7.75" style="488" customWidth="1"/>
    <col min="2570" max="2570" width="8.33203125" style="488" customWidth="1"/>
    <col min="2571" max="2571" width="9.08203125" style="488" customWidth="1"/>
    <col min="2572" max="2572" width="9.33203125" style="488" customWidth="1"/>
    <col min="2573" max="2573" width="9.08203125" style="488" customWidth="1"/>
    <col min="2574" max="2574" width="9.33203125" style="488" customWidth="1"/>
    <col min="2575" max="2575" width="9" style="488" customWidth="1"/>
    <col min="2576" max="2576" width="8.25" style="488" customWidth="1"/>
    <col min="2577" max="2577" width="6.58203125" style="488" customWidth="1"/>
    <col min="2578" max="2579" width="7.25" style="488" customWidth="1"/>
    <col min="2580" max="2580" width="9.25" style="488" customWidth="1"/>
    <col min="2581" max="2581" width="8.08203125" style="488" customWidth="1"/>
    <col min="2582" max="2582" width="9.33203125" style="488" customWidth="1"/>
    <col min="2583" max="2583" width="8.5" style="488" customWidth="1"/>
    <col min="2584" max="2584" width="7.75" style="488" customWidth="1"/>
    <col min="2585" max="2585" width="3.08203125" style="488" customWidth="1"/>
    <col min="2586" max="2586" width="9.33203125" style="488" customWidth="1"/>
    <col min="2587" max="2587" width="9.25" style="488" customWidth="1"/>
    <col min="2588" max="2588" width="9.08203125" style="488" customWidth="1"/>
    <col min="2589" max="2590" width="7.25" style="488" customWidth="1"/>
    <col min="2591" max="2591" width="3.08203125" style="488" customWidth="1"/>
    <col min="2592" max="2592" width="8.08203125" style="488" customWidth="1"/>
    <col min="2593" max="2594" width="7.25" style="488" customWidth="1"/>
    <col min="2595" max="2595" width="7.5" style="488" customWidth="1"/>
    <col min="2596" max="2596" width="8.08203125" style="488" customWidth="1"/>
    <col min="2597" max="2597" width="7.75" style="488" customWidth="1"/>
    <col min="2598" max="2600" width="7.25" style="488" customWidth="1"/>
    <col min="2601" max="2601" width="9" style="488" customWidth="1"/>
    <col min="2602" max="2602" width="7.25" style="488" bestFit="1" customWidth="1"/>
    <col min="2603" max="2816" width="8.75" style="488"/>
    <col min="2817" max="2817" width="5.75" style="488" customWidth="1"/>
    <col min="2818" max="2818" width="56.33203125" style="488" customWidth="1"/>
    <col min="2819" max="2821" width="16.25" style="488" customWidth="1"/>
    <col min="2822" max="2822" width="8.75" style="488" customWidth="1"/>
    <col min="2823" max="2823" width="8" style="488" customWidth="1"/>
    <col min="2824" max="2824" width="8.25" style="488" customWidth="1"/>
    <col min="2825" max="2825" width="7.75" style="488" customWidth="1"/>
    <col min="2826" max="2826" width="8.33203125" style="488" customWidth="1"/>
    <col min="2827" max="2827" width="9.08203125" style="488" customWidth="1"/>
    <col min="2828" max="2828" width="9.33203125" style="488" customWidth="1"/>
    <col min="2829" max="2829" width="9.08203125" style="488" customWidth="1"/>
    <col min="2830" max="2830" width="9.33203125" style="488" customWidth="1"/>
    <col min="2831" max="2831" width="9" style="488" customWidth="1"/>
    <col min="2832" max="2832" width="8.25" style="488" customWidth="1"/>
    <col min="2833" max="2833" width="6.58203125" style="488" customWidth="1"/>
    <col min="2834" max="2835" width="7.25" style="488" customWidth="1"/>
    <col min="2836" max="2836" width="9.25" style="488" customWidth="1"/>
    <col min="2837" max="2837" width="8.08203125" style="488" customWidth="1"/>
    <col min="2838" max="2838" width="9.33203125" style="488" customWidth="1"/>
    <col min="2839" max="2839" width="8.5" style="488" customWidth="1"/>
    <col min="2840" max="2840" width="7.75" style="488" customWidth="1"/>
    <col min="2841" max="2841" width="3.08203125" style="488" customWidth="1"/>
    <col min="2842" max="2842" width="9.33203125" style="488" customWidth="1"/>
    <col min="2843" max="2843" width="9.25" style="488" customWidth="1"/>
    <col min="2844" max="2844" width="9.08203125" style="488" customWidth="1"/>
    <col min="2845" max="2846" width="7.25" style="488" customWidth="1"/>
    <col min="2847" max="2847" width="3.08203125" style="488" customWidth="1"/>
    <col min="2848" max="2848" width="8.08203125" style="488" customWidth="1"/>
    <col min="2849" max="2850" width="7.25" style="488" customWidth="1"/>
    <col min="2851" max="2851" width="7.5" style="488" customWidth="1"/>
    <col min="2852" max="2852" width="8.08203125" style="488" customWidth="1"/>
    <col min="2853" max="2853" width="7.75" style="488" customWidth="1"/>
    <col min="2854" max="2856" width="7.25" style="488" customWidth="1"/>
    <col min="2857" max="2857" width="9" style="488" customWidth="1"/>
    <col min="2858" max="2858" width="7.25" style="488" bestFit="1" customWidth="1"/>
    <col min="2859" max="3072" width="8.75" style="488"/>
    <col min="3073" max="3073" width="5.75" style="488" customWidth="1"/>
    <col min="3074" max="3074" width="56.33203125" style="488" customWidth="1"/>
    <col min="3075" max="3077" width="16.25" style="488" customWidth="1"/>
    <col min="3078" max="3078" width="8.75" style="488" customWidth="1"/>
    <col min="3079" max="3079" width="8" style="488" customWidth="1"/>
    <col min="3080" max="3080" width="8.25" style="488" customWidth="1"/>
    <col min="3081" max="3081" width="7.75" style="488" customWidth="1"/>
    <col min="3082" max="3082" width="8.33203125" style="488" customWidth="1"/>
    <col min="3083" max="3083" width="9.08203125" style="488" customWidth="1"/>
    <col min="3084" max="3084" width="9.33203125" style="488" customWidth="1"/>
    <col min="3085" max="3085" width="9.08203125" style="488" customWidth="1"/>
    <col min="3086" max="3086" width="9.33203125" style="488" customWidth="1"/>
    <col min="3087" max="3087" width="9" style="488" customWidth="1"/>
    <col min="3088" max="3088" width="8.25" style="488" customWidth="1"/>
    <col min="3089" max="3089" width="6.58203125" style="488" customWidth="1"/>
    <col min="3090" max="3091" width="7.25" style="488" customWidth="1"/>
    <col min="3092" max="3092" width="9.25" style="488" customWidth="1"/>
    <col min="3093" max="3093" width="8.08203125" style="488" customWidth="1"/>
    <col min="3094" max="3094" width="9.33203125" style="488" customWidth="1"/>
    <col min="3095" max="3095" width="8.5" style="488" customWidth="1"/>
    <col min="3096" max="3096" width="7.75" style="488" customWidth="1"/>
    <col min="3097" max="3097" width="3.08203125" style="488" customWidth="1"/>
    <col min="3098" max="3098" width="9.33203125" style="488" customWidth="1"/>
    <col min="3099" max="3099" width="9.25" style="488" customWidth="1"/>
    <col min="3100" max="3100" width="9.08203125" style="488" customWidth="1"/>
    <col min="3101" max="3102" width="7.25" style="488" customWidth="1"/>
    <col min="3103" max="3103" width="3.08203125" style="488" customWidth="1"/>
    <col min="3104" max="3104" width="8.08203125" style="488" customWidth="1"/>
    <col min="3105" max="3106" width="7.25" style="488" customWidth="1"/>
    <col min="3107" max="3107" width="7.5" style="488" customWidth="1"/>
    <col min="3108" max="3108" width="8.08203125" style="488" customWidth="1"/>
    <col min="3109" max="3109" width="7.75" style="488" customWidth="1"/>
    <col min="3110" max="3112" width="7.25" style="488" customWidth="1"/>
    <col min="3113" max="3113" width="9" style="488" customWidth="1"/>
    <col min="3114" max="3114" width="7.25" style="488" bestFit="1" customWidth="1"/>
    <col min="3115" max="3328" width="8.75" style="488"/>
    <col min="3329" max="3329" width="5.75" style="488" customWidth="1"/>
    <col min="3330" max="3330" width="56.33203125" style="488" customWidth="1"/>
    <col min="3331" max="3333" width="16.25" style="488" customWidth="1"/>
    <col min="3334" max="3334" width="8.75" style="488" customWidth="1"/>
    <col min="3335" max="3335" width="8" style="488" customWidth="1"/>
    <col min="3336" max="3336" width="8.25" style="488" customWidth="1"/>
    <col min="3337" max="3337" width="7.75" style="488" customWidth="1"/>
    <col min="3338" max="3338" width="8.33203125" style="488" customWidth="1"/>
    <col min="3339" max="3339" width="9.08203125" style="488" customWidth="1"/>
    <col min="3340" max="3340" width="9.33203125" style="488" customWidth="1"/>
    <col min="3341" max="3341" width="9.08203125" style="488" customWidth="1"/>
    <col min="3342" max="3342" width="9.33203125" style="488" customWidth="1"/>
    <col min="3343" max="3343" width="9" style="488" customWidth="1"/>
    <col min="3344" max="3344" width="8.25" style="488" customWidth="1"/>
    <col min="3345" max="3345" width="6.58203125" style="488" customWidth="1"/>
    <col min="3346" max="3347" width="7.25" style="488" customWidth="1"/>
    <col min="3348" max="3348" width="9.25" style="488" customWidth="1"/>
    <col min="3349" max="3349" width="8.08203125" style="488" customWidth="1"/>
    <col min="3350" max="3350" width="9.33203125" style="488" customWidth="1"/>
    <col min="3351" max="3351" width="8.5" style="488" customWidth="1"/>
    <col min="3352" max="3352" width="7.75" style="488" customWidth="1"/>
    <col min="3353" max="3353" width="3.08203125" style="488" customWidth="1"/>
    <col min="3354" max="3354" width="9.33203125" style="488" customWidth="1"/>
    <col min="3355" max="3355" width="9.25" style="488" customWidth="1"/>
    <col min="3356" max="3356" width="9.08203125" style="488" customWidth="1"/>
    <col min="3357" max="3358" width="7.25" style="488" customWidth="1"/>
    <col min="3359" max="3359" width="3.08203125" style="488" customWidth="1"/>
    <col min="3360" max="3360" width="8.08203125" style="488" customWidth="1"/>
    <col min="3361" max="3362" width="7.25" style="488" customWidth="1"/>
    <col min="3363" max="3363" width="7.5" style="488" customWidth="1"/>
    <col min="3364" max="3364" width="8.08203125" style="488" customWidth="1"/>
    <col min="3365" max="3365" width="7.75" style="488" customWidth="1"/>
    <col min="3366" max="3368" width="7.25" style="488" customWidth="1"/>
    <col min="3369" max="3369" width="9" style="488" customWidth="1"/>
    <col min="3370" max="3370" width="7.25" style="488" bestFit="1" customWidth="1"/>
    <col min="3371" max="3584" width="8.75" style="488"/>
    <col min="3585" max="3585" width="5.75" style="488" customWidth="1"/>
    <col min="3586" max="3586" width="56.33203125" style="488" customWidth="1"/>
    <col min="3587" max="3589" width="16.25" style="488" customWidth="1"/>
    <col min="3590" max="3590" width="8.75" style="488" customWidth="1"/>
    <col min="3591" max="3591" width="8" style="488" customWidth="1"/>
    <col min="3592" max="3592" width="8.25" style="488" customWidth="1"/>
    <col min="3593" max="3593" width="7.75" style="488" customWidth="1"/>
    <col min="3594" max="3594" width="8.33203125" style="488" customWidth="1"/>
    <col min="3595" max="3595" width="9.08203125" style="488" customWidth="1"/>
    <col min="3596" max="3596" width="9.33203125" style="488" customWidth="1"/>
    <col min="3597" max="3597" width="9.08203125" style="488" customWidth="1"/>
    <col min="3598" max="3598" width="9.33203125" style="488" customWidth="1"/>
    <col min="3599" max="3599" width="9" style="488" customWidth="1"/>
    <col min="3600" max="3600" width="8.25" style="488" customWidth="1"/>
    <col min="3601" max="3601" width="6.58203125" style="488" customWidth="1"/>
    <col min="3602" max="3603" width="7.25" style="488" customWidth="1"/>
    <col min="3604" max="3604" width="9.25" style="488" customWidth="1"/>
    <col min="3605" max="3605" width="8.08203125" style="488" customWidth="1"/>
    <col min="3606" max="3606" width="9.33203125" style="488" customWidth="1"/>
    <col min="3607" max="3607" width="8.5" style="488" customWidth="1"/>
    <col min="3608" max="3608" width="7.75" style="488" customWidth="1"/>
    <col min="3609" max="3609" width="3.08203125" style="488" customWidth="1"/>
    <col min="3610" max="3610" width="9.33203125" style="488" customWidth="1"/>
    <col min="3611" max="3611" width="9.25" style="488" customWidth="1"/>
    <col min="3612" max="3612" width="9.08203125" style="488" customWidth="1"/>
    <col min="3613" max="3614" width="7.25" style="488" customWidth="1"/>
    <col min="3615" max="3615" width="3.08203125" style="488" customWidth="1"/>
    <col min="3616" max="3616" width="8.08203125" style="488" customWidth="1"/>
    <col min="3617" max="3618" width="7.25" style="488" customWidth="1"/>
    <col min="3619" max="3619" width="7.5" style="488" customWidth="1"/>
    <col min="3620" max="3620" width="8.08203125" style="488" customWidth="1"/>
    <col min="3621" max="3621" width="7.75" style="488" customWidth="1"/>
    <col min="3622" max="3624" width="7.25" style="488" customWidth="1"/>
    <col min="3625" max="3625" width="9" style="488" customWidth="1"/>
    <col min="3626" max="3626" width="7.25" style="488" bestFit="1" customWidth="1"/>
    <col min="3627" max="3840" width="8.75" style="488"/>
    <col min="3841" max="3841" width="5.75" style="488" customWidth="1"/>
    <col min="3842" max="3842" width="56.33203125" style="488" customWidth="1"/>
    <col min="3843" max="3845" width="16.25" style="488" customWidth="1"/>
    <col min="3846" max="3846" width="8.75" style="488" customWidth="1"/>
    <col min="3847" max="3847" width="8" style="488" customWidth="1"/>
    <col min="3848" max="3848" width="8.25" style="488" customWidth="1"/>
    <col min="3849" max="3849" width="7.75" style="488" customWidth="1"/>
    <col min="3850" max="3850" width="8.33203125" style="488" customWidth="1"/>
    <col min="3851" max="3851" width="9.08203125" style="488" customWidth="1"/>
    <col min="3852" max="3852" width="9.33203125" style="488" customWidth="1"/>
    <col min="3853" max="3853" width="9.08203125" style="488" customWidth="1"/>
    <col min="3854" max="3854" width="9.33203125" style="488" customWidth="1"/>
    <col min="3855" max="3855" width="9" style="488" customWidth="1"/>
    <col min="3856" max="3856" width="8.25" style="488" customWidth="1"/>
    <col min="3857" max="3857" width="6.58203125" style="488" customWidth="1"/>
    <col min="3858" max="3859" width="7.25" style="488" customWidth="1"/>
    <col min="3860" max="3860" width="9.25" style="488" customWidth="1"/>
    <col min="3861" max="3861" width="8.08203125" style="488" customWidth="1"/>
    <col min="3862" max="3862" width="9.33203125" style="488" customWidth="1"/>
    <col min="3863" max="3863" width="8.5" style="488" customWidth="1"/>
    <col min="3864" max="3864" width="7.75" style="488" customWidth="1"/>
    <col min="3865" max="3865" width="3.08203125" style="488" customWidth="1"/>
    <col min="3866" max="3866" width="9.33203125" style="488" customWidth="1"/>
    <col min="3867" max="3867" width="9.25" style="488" customWidth="1"/>
    <col min="3868" max="3868" width="9.08203125" style="488" customWidth="1"/>
    <col min="3869" max="3870" width="7.25" style="488" customWidth="1"/>
    <col min="3871" max="3871" width="3.08203125" style="488" customWidth="1"/>
    <col min="3872" max="3872" width="8.08203125" style="488" customWidth="1"/>
    <col min="3873" max="3874" width="7.25" style="488" customWidth="1"/>
    <col min="3875" max="3875" width="7.5" style="488" customWidth="1"/>
    <col min="3876" max="3876" width="8.08203125" style="488" customWidth="1"/>
    <col min="3877" max="3877" width="7.75" style="488" customWidth="1"/>
    <col min="3878" max="3880" width="7.25" style="488" customWidth="1"/>
    <col min="3881" max="3881" width="9" style="488" customWidth="1"/>
    <col min="3882" max="3882" width="7.25" style="488" bestFit="1" customWidth="1"/>
    <col min="3883" max="4096" width="8.75" style="488"/>
    <col min="4097" max="4097" width="5.75" style="488" customWidth="1"/>
    <col min="4098" max="4098" width="56.33203125" style="488" customWidth="1"/>
    <col min="4099" max="4101" width="16.25" style="488" customWidth="1"/>
    <col min="4102" max="4102" width="8.75" style="488" customWidth="1"/>
    <col min="4103" max="4103" width="8" style="488" customWidth="1"/>
    <col min="4104" max="4104" width="8.25" style="488" customWidth="1"/>
    <col min="4105" max="4105" width="7.75" style="488" customWidth="1"/>
    <col min="4106" max="4106" width="8.33203125" style="488" customWidth="1"/>
    <col min="4107" max="4107" width="9.08203125" style="488" customWidth="1"/>
    <col min="4108" max="4108" width="9.33203125" style="488" customWidth="1"/>
    <col min="4109" max="4109" width="9.08203125" style="488" customWidth="1"/>
    <col min="4110" max="4110" width="9.33203125" style="488" customWidth="1"/>
    <col min="4111" max="4111" width="9" style="488" customWidth="1"/>
    <col min="4112" max="4112" width="8.25" style="488" customWidth="1"/>
    <col min="4113" max="4113" width="6.58203125" style="488" customWidth="1"/>
    <col min="4114" max="4115" width="7.25" style="488" customWidth="1"/>
    <col min="4116" max="4116" width="9.25" style="488" customWidth="1"/>
    <col min="4117" max="4117" width="8.08203125" style="488" customWidth="1"/>
    <col min="4118" max="4118" width="9.33203125" style="488" customWidth="1"/>
    <col min="4119" max="4119" width="8.5" style="488" customWidth="1"/>
    <col min="4120" max="4120" width="7.75" style="488" customWidth="1"/>
    <col min="4121" max="4121" width="3.08203125" style="488" customWidth="1"/>
    <col min="4122" max="4122" width="9.33203125" style="488" customWidth="1"/>
    <col min="4123" max="4123" width="9.25" style="488" customWidth="1"/>
    <col min="4124" max="4124" width="9.08203125" style="488" customWidth="1"/>
    <col min="4125" max="4126" width="7.25" style="488" customWidth="1"/>
    <col min="4127" max="4127" width="3.08203125" style="488" customWidth="1"/>
    <col min="4128" max="4128" width="8.08203125" style="488" customWidth="1"/>
    <col min="4129" max="4130" width="7.25" style="488" customWidth="1"/>
    <col min="4131" max="4131" width="7.5" style="488" customWidth="1"/>
    <col min="4132" max="4132" width="8.08203125" style="488" customWidth="1"/>
    <col min="4133" max="4133" width="7.75" style="488" customWidth="1"/>
    <col min="4134" max="4136" width="7.25" style="488" customWidth="1"/>
    <col min="4137" max="4137" width="9" style="488" customWidth="1"/>
    <col min="4138" max="4138" width="7.25" style="488" bestFit="1" customWidth="1"/>
    <col min="4139" max="4352" width="8.75" style="488"/>
    <col min="4353" max="4353" width="5.75" style="488" customWidth="1"/>
    <col min="4354" max="4354" width="56.33203125" style="488" customWidth="1"/>
    <col min="4355" max="4357" width="16.25" style="488" customWidth="1"/>
    <col min="4358" max="4358" width="8.75" style="488" customWidth="1"/>
    <col min="4359" max="4359" width="8" style="488" customWidth="1"/>
    <col min="4360" max="4360" width="8.25" style="488" customWidth="1"/>
    <col min="4361" max="4361" width="7.75" style="488" customWidth="1"/>
    <col min="4362" max="4362" width="8.33203125" style="488" customWidth="1"/>
    <col min="4363" max="4363" width="9.08203125" style="488" customWidth="1"/>
    <col min="4364" max="4364" width="9.33203125" style="488" customWidth="1"/>
    <col min="4365" max="4365" width="9.08203125" style="488" customWidth="1"/>
    <col min="4366" max="4366" width="9.33203125" style="488" customWidth="1"/>
    <col min="4367" max="4367" width="9" style="488" customWidth="1"/>
    <col min="4368" max="4368" width="8.25" style="488" customWidth="1"/>
    <col min="4369" max="4369" width="6.58203125" style="488" customWidth="1"/>
    <col min="4370" max="4371" width="7.25" style="488" customWidth="1"/>
    <col min="4372" max="4372" width="9.25" style="488" customWidth="1"/>
    <col min="4373" max="4373" width="8.08203125" style="488" customWidth="1"/>
    <col min="4374" max="4374" width="9.33203125" style="488" customWidth="1"/>
    <col min="4375" max="4375" width="8.5" style="488" customWidth="1"/>
    <col min="4376" max="4376" width="7.75" style="488" customWidth="1"/>
    <col min="4377" max="4377" width="3.08203125" style="488" customWidth="1"/>
    <col min="4378" max="4378" width="9.33203125" style="488" customWidth="1"/>
    <col min="4379" max="4379" width="9.25" style="488" customWidth="1"/>
    <col min="4380" max="4380" width="9.08203125" style="488" customWidth="1"/>
    <col min="4381" max="4382" width="7.25" style="488" customWidth="1"/>
    <col min="4383" max="4383" width="3.08203125" style="488" customWidth="1"/>
    <col min="4384" max="4384" width="8.08203125" style="488" customWidth="1"/>
    <col min="4385" max="4386" width="7.25" style="488" customWidth="1"/>
    <col min="4387" max="4387" width="7.5" style="488" customWidth="1"/>
    <col min="4388" max="4388" width="8.08203125" style="488" customWidth="1"/>
    <col min="4389" max="4389" width="7.75" style="488" customWidth="1"/>
    <col min="4390" max="4392" width="7.25" style="488" customWidth="1"/>
    <col min="4393" max="4393" width="9" style="488" customWidth="1"/>
    <col min="4394" max="4394" width="7.25" style="488" bestFit="1" customWidth="1"/>
    <col min="4395" max="4608" width="8.75" style="488"/>
    <col min="4609" max="4609" width="5.75" style="488" customWidth="1"/>
    <col min="4610" max="4610" width="56.33203125" style="488" customWidth="1"/>
    <col min="4611" max="4613" width="16.25" style="488" customWidth="1"/>
    <col min="4614" max="4614" width="8.75" style="488" customWidth="1"/>
    <col min="4615" max="4615" width="8" style="488" customWidth="1"/>
    <col min="4616" max="4616" width="8.25" style="488" customWidth="1"/>
    <col min="4617" max="4617" width="7.75" style="488" customWidth="1"/>
    <col min="4618" max="4618" width="8.33203125" style="488" customWidth="1"/>
    <col min="4619" max="4619" width="9.08203125" style="488" customWidth="1"/>
    <col min="4620" max="4620" width="9.33203125" style="488" customWidth="1"/>
    <col min="4621" max="4621" width="9.08203125" style="488" customWidth="1"/>
    <col min="4622" max="4622" width="9.33203125" style="488" customWidth="1"/>
    <col min="4623" max="4623" width="9" style="488" customWidth="1"/>
    <col min="4624" max="4624" width="8.25" style="488" customWidth="1"/>
    <col min="4625" max="4625" width="6.58203125" style="488" customWidth="1"/>
    <col min="4626" max="4627" width="7.25" style="488" customWidth="1"/>
    <col min="4628" max="4628" width="9.25" style="488" customWidth="1"/>
    <col min="4629" max="4629" width="8.08203125" style="488" customWidth="1"/>
    <col min="4630" max="4630" width="9.33203125" style="488" customWidth="1"/>
    <col min="4631" max="4631" width="8.5" style="488" customWidth="1"/>
    <col min="4632" max="4632" width="7.75" style="488" customWidth="1"/>
    <col min="4633" max="4633" width="3.08203125" style="488" customWidth="1"/>
    <col min="4634" max="4634" width="9.33203125" style="488" customWidth="1"/>
    <col min="4635" max="4635" width="9.25" style="488" customWidth="1"/>
    <col min="4636" max="4636" width="9.08203125" style="488" customWidth="1"/>
    <col min="4637" max="4638" width="7.25" style="488" customWidth="1"/>
    <col min="4639" max="4639" width="3.08203125" style="488" customWidth="1"/>
    <col min="4640" max="4640" width="8.08203125" style="488" customWidth="1"/>
    <col min="4641" max="4642" width="7.25" style="488" customWidth="1"/>
    <col min="4643" max="4643" width="7.5" style="488" customWidth="1"/>
    <col min="4644" max="4644" width="8.08203125" style="488" customWidth="1"/>
    <col min="4645" max="4645" width="7.75" style="488" customWidth="1"/>
    <col min="4646" max="4648" width="7.25" style="488" customWidth="1"/>
    <col min="4649" max="4649" width="9" style="488" customWidth="1"/>
    <col min="4650" max="4650" width="7.25" style="488" bestFit="1" customWidth="1"/>
    <col min="4651" max="4864" width="8.75" style="488"/>
    <col min="4865" max="4865" width="5.75" style="488" customWidth="1"/>
    <col min="4866" max="4866" width="56.33203125" style="488" customWidth="1"/>
    <col min="4867" max="4869" width="16.25" style="488" customWidth="1"/>
    <col min="4870" max="4870" width="8.75" style="488" customWidth="1"/>
    <col min="4871" max="4871" width="8" style="488" customWidth="1"/>
    <col min="4872" max="4872" width="8.25" style="488" customWidth="1"/>
    <col min="4873" max="4873" width="7.75" style="488" customWidth="1"/>
    <col min="4874" max="4874" width="8.33203125" style="488" customWidth="1"/>
    <col min="4875" max="4875" width="9.08203125" style="488" customWidth="1"/>
    <col min="4876" max="4876" width="9.33203125" style="488" customWidth="1"/>
    <col min="4877" max="4877" width="9.08203125" style="488" customWidth="1"/>
    <col min="4878" max="4878" width="9.33203125" style="488" customWidth="1"/>
    <col min="4879" max="4879" width="9" style="488" customWidth="1"/>
    <col min="4880" max="4880" width="8.25" style="488" customWidth="1"/>
    <col min="4881" max="4881" width="6.58203125" style="488" customWidth="1"/>
    <col min="4882" max="4883" width="7.25" style="488" customWidth="1"/>
    <col min="4884" max="4884" width="9.25" style="488" customWidth="1"/>
    <col min="4885" max="4885" width="8.08203125" style="488" customWidth="1"/>
    <col min="4886" max="4886" width="9.33203125" style="488" customWidth="1"/>
    <col min="4887" max="4887" width="8.5" style="488" customWidth="1"/>
    <col min="4888" max="4888" width="7.75" style="488" customWidth="1"/>
    <col min="4889" max="4889" width="3.08203125" style="488" customWidth="1"/>
    <col min="4890" max="4890" width="9.33203125" style="488" customWidth="1"/>
    <col min="4891" max="4891" width="9.25" style="488" customWidth="1"/>
    <col min="4892" max="4892" width="9.08203125" style="488" customWidth="1"/>
    <col min="4893" max="4894" width="7.25" style="488" customWidth="1"/>
    <col min="4895" max="4895" width="3.08203125" style="488" customWidth="1"/>
    <col min="4896" max="4896" width="8.08203125" style="488" customWidth="1"/>
    <col min="4897" max="4898" width="7.25" style="488" customWidth="1"/>
    <col min="4899" max="4899" width="7.5" style="488" customWidth="1"/>
    <col min="4900" max="4900" width="8.08203125" style="488" customWidth="1"/>
    <col min="4901" max="4901" width="7.75" style="488" customWidth="1"/>
    <col min="4902" max="4904" width="7.25" style="488" customWidth="1"/>
    <col min="4905" max="4905" width="9" style="488" customWidth="1"/>
    <col min="4906" max="4906" width="7.25" style="488" bestFit="1" customWidth="1"/>
    <col min="4907" max="5120" width="8.75" style="488"/>
    <col min="5121" max="5121" width="5.75" style="488" customWidth="1"/>
    <col min="5122" max="5122" width="56.33203125" style="488" customWidth="1"/>
    <col min="5123" max="5125" width="16.25" style="488" customWidth="1"/>
    <col min="5126" max="5126" width="8.75" style="488" customWidth="1"/>
    <col min="5127" max="5127" width="8" style="488" customWidth="1"/>
    <col min="5128" max="5128" width="8.25" style="488" customWidth="1"/>
    <col min="5129" max="5129" width="7.75" style="488" customWidth="1"/>
    <col min="5130" max="5130" width="8.33203125" style="488" customWidth="1"/>
    <col min="5131" max="5131" width="9.08203125" style="488" customWidth="1"/>
    <col min="5132" max="5132" width="9.33203125" style="488" customWidth="1"/>
    <col min="5133" max="5133" width="9.08203125" style="488" customWidth="1"/>
    <col min="5134" max="5134" width="9.33203125" style="488" customWidth="1"/>
    <col min="5135" max="5135" width="9" style="488" customWidth="1"/>
    <col min="5136" max="5136" width="8.25" style="488" customWidth="1"/>
    <col min="5137" max="5137" width="6.58203125" style="488" customWidth="1"/>
    <col min="5138" max="5139" width="7.25" style="488" customWidth="1"/>
    <col min="5140" max="5140" width="9.25" style="488" customWidth="1"/>
    <col min="5141" max="5141" width="8.08203125" style="488" customWidth="1"/>
    <col min="5142" max="5142" width="9.33203125" style="488" customWidth="1"/>
    <col min="5143" max="5143" width="8.5" style="488" customWidth="1"/>
    <col min="5144" max="5144" width="7.75" style="488" customWidth="1"/>
    <col min="5145" max="5145" width="3.08203125" style="488" customWidth="1"/>
    <col min="5146" max="5146" width="9.33203125" style="488" customWidth="1"/>
    <col min="5147" max="5147" width="9.25" style="488" customWidth="1"/>
    <col min="5148" max="5148" width="9.08203125" style="488" customWidth="1"/>
    <col min="5149" max="5150" width="7.25" style="488" customWidth="1"/>
    <col min="5151" max="5151" width="3.08203125" style="488" customWidth="1"/>
    <col min="5152" max="5152" width="8.08203125" style="488" customWidth="1"/>
    <col min="5153" max="5154" width="7.25" style="488" customWidth="1"/>
    <col min="5155" max="5155" width="7.5" style="488" customWidth="1"/>
    <col min="5156" max="5156" width="8.08203125" style="488" customWidth="1"/>
    <col min="5157" max="5157" width="7.75" style="488" customWidth="1"/>
    <col min="5158" max="5160" width="7.25" style="488" customWidth="1"/>
    <col min="5161" max="5161" width="9" style="488" customWidth="1"/>
    <col min="5162" max="5162" width="7.25" style="488" bestFit="1" customWidth="1"/>
    <col min="5163" max="5376" width="8.75" style="488"/>
    <col min="5377" max="5377" width="5.75" style="488" customWidth="1"/>
    <col min="5378" max="5378" width="56.33203125" style="488" customWidth="1"/>
    <col min="5379" max="5381" width="16.25" style="488" customWidth="1"/>
    <col min="5382" max="5382" width="8.75" style="488" customWidth="1"/>
    <col min="5383" max="5383" width="8" style="488" customWidth="1"/>
    <col min="5384" max="5384" width="8.25" style="488" customWidth="1"/>
    <col min="5385" max="5385" width="7.75" style="488" customWidth="1"/>
    <col min="5386" max="5386" width="8.33203125" style="488" customWidth="1"/>
    <col min="5387" max="5387" width="9.08203125" style="488" customWidth="1"/>
    <col min="5388" max="5388" width="9.33203125" style="488" customWidth="1"/>
    <col min="5389" max="5389" width="9.08203125" style="488" customWidth="1"/>
    <col min="5390" max="5390" width="9.33203125" style="488" customWidth="1"/>
    <col min="5391" max="5391" width="9" style="488" customWidth="1"/>
    <col min="5392" max="5392" width="8.25" style="488" customWidth="1"/>
    <col min="5393" max="5393" width="6.58203125" style="488" customWidth="1"/>
    <col min="5394" max="5395" width="7.25" style="488" customWidth="1"/>
    <col min="5396" max="5396" width="9.25" style="488" customWidth="1"/>
    <col min="5397" max="5397" width="8.08203125" style="488" customWidth="1"/>
    <col min="5398" max="5398" width="9.33203125" style="488" customWidth="1"/>
    <col min="5399" max="5399" width="8.5" style="488" customWidth="1"/>
    <col min="5400" max="5400" width="7.75" style="488" customWidth="1"/>
    <col min="5401" max="5401" width="3.08203125" style="488" customWidth="1"/>
    <col min="5402" max="5402" width="9.33203125" style="488" customWidth="1"/>
    <col min="5403" max="5403" width="9.25" style="488" customWidth="1"/>
    <col min="5404" max="5404" width="9.08203125" style="488" customWidth="1"/>
    <col min="5405" max="5406" width="7.25" style="488" customWidth="1"/>
    <col min="5407" max="5407" width="3.08203125" style="488" customWidth="1"/>
    <col min="5408" max="5408" width="8.08203125" style="488" customWidth="1"/>
    <col min="5409" max="5410" width="7.25" style="488" customWidth="1"/>
    <col min="5411" max="5411" width="7.5" style="488" customWidth="1"/>
    <col min="5412" max="5412" width="8.08203125" style="488" customWidth="1"/>
    <col min="5413" max="5413" width="7.75" style="488" customWidth="1"/>
    <col min="5414" max="5416" width="7.25" style="488" customWidth="1"/>
    <col min="5417" max="5417" width="9" style="488" customWidth="1"/>
    <col min="5418" max="5418" width="7.25" style="488" bestFit="1" customWidth="1"/>
    <col min="5419" max="5632" width="8.75" style="488"/>
    <col min="5633" max="5633" width="5.75" style="488" customWidth="1"/>
    <col min="5634" max="5634" width="56.33203125" style="488" customWidth="1"/>
    <col min="5635" max="5637" width="16.25" style="488" customWidth="1"/>
    <col min="5638" max="5638" width="8.75" style="488" customWidth="1"/>
    <col min="5639" max="5639" width="8" style="488" customWidth="1"/>
    <col min="5640" max="5640" width="8.25" style="488" customWidth="1"/>
    <col min="5641" max="5641" width="7.75" style="488" customWidth="1"/>
    <col min="5642" max="5642" width="8.33203125" style="488" customWidth="1"/>
    <col min="5643" max="5643" width="9.08203125" style="488" customWidth="1"/>
    <col min="5644" max="5644" width="9.33203125" style="488" customWidth="1"/>
    <col min="5645" max="5645" width="9.08203125" style="488" customWidth="1"/>
    <col min="5646" max="5646" width="9.33203125" style="488" customWidth="1"/>
    <col min="5647" max="5647" width="9" style="488" customWidth="1"/>
    <col min="5648" max="5648" width="8.25" style="488" customWidth="1"/>
    <col min="5649" max="5649" width="6.58203125" style="488" customWidth="1"/>
    <col min="5650" max="5651" width="7.25" style="488" customWidth="1"/>
    <col min="5652" max="5652" width="9.25" style="488" customWidth="1"/>
    <col min="5653" max="5653" width="8.08203125" style="488" customWidth="1"/>
    <col min="5654" max="5654" width="9.33203125" style="488" customWidth="1"/>
    <col min="5655" max="5655" width="8.5" style="488" customWidth="1"/>
    <col min="5656" max="5656" width="7.75" style="488" customWidth="1"/>
    <col min="5657" max="5657" width="3.08203125" style="488" customWidth="1"/>
    <col min="5658" max="5658" width="9.33203125" style="488" customWidth="1"/>
    <col min="5659" max="5659" width="9.25" style="488" customWidth="1"/>
    <col min="5660" max="5660" width="9.08203125" style="488" customWidth="1"/>
    <col min="5661" max="5662" width="7.25" style="488" customWidth="1"/>
    <col min="5663" max="5663" width="3.08203125" style="488" customWidth="1"/>
    <col min="5664" max="5664" width="8.08203125" style="488" customWidth="1"/>
    <col min="5665" max="5666" width="7.25" style="488" customWidth="1"/>
    <col min="5667" max="5667" width="7.5" style="488" customWidth="1"/>
    <col min="5668" max="5668" width="8.08203125" style="488" customWidth="1"/>
    <col min="5669" max="5669" width="7.75" style="488" customWidth="1"/>
    <col min="5670" max="5672" width="7.25" style="488" customWidth="1"/>
    <col min="5673" max="5673" width="9" style="488" customWidth="1"/>
    <col min="5674" max="5674" width="7.25" style="488" bestFit="1" customWidth="1"/>
    <col min="5675" max="5888" width="8.75" style="488"/>
    <col min="5889" max="5889" width="5.75" style="488" customWidth="1"/>
    <col min="5890" max="5890" width="56.33203125" style="488" customWidth="1"/>
    <col min="5891" max="5893" width="16.25" style="488" customWidth="1"/>
    <col min="5894" max="5894" width="8.75" style="488" customWidth="1"/>
    <col min="5895" max="5895" width="8" style="488" customWidth="1"/>
    <col min="5896" max="5896" width="8.25" style="488" customWidth="1"/>
    <col min="5897" max="5897" width="7.75" style="488" customWidth="1"/>
    <col min="5898" max="5898" width="8.33203125" style="488" customWidth="1"/>
    <col min="5899" max="5899" width="9.08203125" style="488" customWidth="1"/>
    <col min="5900" max="5900" width="9.33203125" style="488" customWidth="1"/>
    <col min="5901" max="5901" width="9.08203125" style="488" customWidth="1"/>
    <col min="5902" max="5902" width="9.33203125" style="488" customWidth="1"/>
    <col min="5903" max="5903" width="9" style="488" customWidth="1"/>
    <col min="5904" max="5904" width="8.25" style="488" customWidth="1"/>
    <col min="5905" max="5905" width="6.58203125" style="488" customWidth="1"/>
    <col min="5906" max="5907" width="7.25" style="488" customWidth="1"/>
    <col min="5908" max="5908" width="9.25" style="488" customWidth="1"/>
    <col min="5909" max="5909" width="8.08203125" style="488" customWidth="1"/>
    <col min="5910" max="5910" width="9.33203125" style="488" customWidth="1"/>
    <col min="5911" max="5911" width="8.5" style="488" customWidth="1"/>
    <col min="5912" max="5912" width="7.75" style="488" customWidth="1"/>
    <col min="5913" max="5913" width="3.08203125" style="488" customWidth="1"/>
    <col min="5914" max="5914" width="9.33203125" style="488" customWidth="1"/>
    <col min="5915" max="5915" width="9.25" style="488" customWidth="1"/>
    <col min="5916" max="5916" width="9.08203125" style="488" customWidth="1"/>
    <col min="5917" max="5918" width="7.25" style="488" customWidth="1"/>
    <col min="5919" max="5919" width="3.08203125" style="488" customWidth="1"/>
    <col min="5920" max="5920" width="8.08203125" style="488" customWidth="1"/>
    <col min="5921" max="5922" width="7.25" style="488" customWidth="1"/>
    <col min="5923" max="5923" width="7.5" style="488" customWidth="1"/>
    <col min="5924" max="5924" width="8.08203125" style="488" customWidth="1"/>
    <col min="5925" max="5925" width="7.75" style="488" customWidth="1"/>
    <col min="5926" max="5928" width="7.25" style="488" customWidth="1"/>
    <col min="5929" max="5929" width="9" style="488" customWidth="1"/>
    <col min="5930" max="5930" width="7.25" style="488" bestFit="1" customWidth="1"/>
    <col min="5931" max="6144" width="8.75" style="488"/>
    <col min="6145" max="6145" width="5.75" style="488" customWidth="1"/>
    <col min="6146" max="6146" width="56.33203125" style="488" customWidth="1"/>
    <col min="6147" max="6149" width="16.25" style="488" customWidth="1"/>
    <col min="6150" max="6150" width="8.75" style="488" customWidth="1"/>
    <col min="6151" max="6151" width="8" style="488" customWidth="1"/>
    <col min="6152" max="6152" width="8.25" style="488" customWidth="1"/>
    <col min="6153" max="6153" width="7.75" style="488" customWidth="1"/>
    <col min="6154" max="6154" width="8.33203125" style="488" customWidth="1"/>
    <col min="6155" max="6155" width="9.08203125" style="488" customWidth="1"/>
    <col min="6156" max="6156" width="9.33203125" style="488" customWidth="1"/>
    <col min="6157" max="6157" width="9.08203125" style="488" customWidth="1"/>
    <col min="6158" max="6158" width="9.33203125" style="488" customWidth="1"/>
    <col min="6159" max="6159" width="9" style="488" customWidth="1"/>
    <col min="6160" max="6160" width="8.25" style="488" customWidth="1"/>
    <col min="6161" max="6161" width="6.58203125" style="488" customWidth="1"/>
    <col min="6162" max="6163" width="7.25" style="488" customWidth="1"/>
    <col min="6164" max="6164" width="9.25" style="488" customWidth="1"/>
    <col min="6165" max="6165" width="8.08203125" style="488" customWidth="1"/>
    <col min="6166" max="6166" width="9.33203125" style="488" customWidth="1"/>
    <col min="6167" max="6167" width="8.5" style="488" customWidth="1"/>
    <col min="6168" max="6168" width="7.75" style="488" customWidth="1"/>
    <col min="6169" max="6169" width="3.08203125" style="488" customWidth="1"/>
    <col min="6170" max="6170" width="9.33203125" style="488" customWidth="1"/>
    <col min="6171" max="6171" width="9.25" style="488" customWidth="1"/>
    <col min="6172" max="6172" width="9.08203125" style="488" customWidth="1"/>
    <col min="6173" max="6174" width="7.25" style="488" customWidth="1"/>
    <col min="6175" max="6175" width="3.08203125" style="488" customWidth="1"/>
    <col min="6176" max="6176" width="8.08203125" style="488" customWidth="1"/>
    <col min="6177" max="6178" width="7.25" style="488" customWidth="1"/>
    <col min="6179" max="6179" width="7.5" style="488" customWidth="1"/>
    <col min="6180" max="6180" width="8.08203125" style="488" customWidth="1"/>
    <col min="6181" max="6181" width="7.75" style="488" customWidth="1"/>
    <col min="6182" max="6184" width="7.25" style="488" customWidth="1"/>
    <col min="6185" max="6185" width="9" style="488" customWidth="1"/>
    <col min="6186" max="6186" width="7.25" style="488" bestFit="1" customWidth="1"/>
    <col min="6187" max="6400" width="8.75" style="488"/>
    <col min="6401" max="6401" width="5.75" style="488" customWidth="1"/>
    <col min="6402" max="6402" width="56.33203125" style="488" customWidth="1"/>
    <col min="6403" max="6405" width="16.25" style="488" customWidth="1"/>
    <col min="6406" max="6406" width="8.75" style="488" customWidth="1"/>
    <col min="6407" max="6407" width="8" style="488" customWidth="1"/>
    <col min="6408" max="6408" width="8.25" style="488" customWidth="1"/>
    <col min="6409" max="6409" width="7.75" style="488" customWidth="1"/>
    <col min="6410" max="6410" width="8.33203125" style="488" customWidth="1"/>
    <col min="6411" max="6411" width="9.08203125" style="488" customWidth="1"/>
    <col min="6412" max="6412" width="9.33203125" style="488" customWidth="1"/>
    <col min="6413" max="6413" width="9.08203125" style="488" customWidth="1"/>
    <col min="6414" max="6414" width="9.33203125" style="488" customWidth="1"/>
    <col min="6415" max="6415" width="9" style="488" customWidth="1"/>
    <col min="6416" max="6416" width="8.25" style="488" customWidth="1"/>
    <col min="6417" max="6417" width="6.58203125" style="488" customWidth="1"/>
    <col min="6418" max="6419" width="7.25" style="488" customWidth="1"/>
    <col min="6420" max="6420" width="9.25" style="488" customWidth="1"/>
    <col min="6421" max="6421" width="8.08203125" style="488" customWidth="1"/>
    <col min="6422" max="6422" width="9.33203125" style="488" customWidth="1"/>
    <col min="6423" max="6423" width="8.5" style="488" customWidth="1"/>
    <col min="6424" max="6424" width="7.75" style="488" customWidth="1"/>
    <col min="6425" max="6425" width="3.08203125" style="488" customWidth="1"/>
    <col min="6426" max="6426" width="9.33203125" style="488" customWidth="1"/>
    <col min="6427" max="6427" width="9.25" style="488" customWidth="1"/>
    <col min="6428" max="6428" width="9.08203125" style="488" customWidth="1"/>
    <col min="6429" max="6430" width="7.25" style="488" customWidth="1"/>
    <col min="6431" max="6431" width="3.08203125" style="488" customWidth="1"/>
    <col min="6432" max="6432" width="8.08203125" style="488" customWidth="1"/>
    <col min="6433" max="6434" width="7.25" style="488" customWidth="1"/>
    <col min="6435" max="6435" width="7.5" style="488" customWidth="1"/>
    <col min="6436" max="6436" width="8.08203125" style="488" customWidth="1"/>
    <col min="6437" max="6437" width="7.75" style="488" customWidth="1"/>
    <col min="6438" max="6440" width="7.25" style="488" customWidth="1"/>
    <col min="6441" max="6441" width="9" style="488" customWidth="1"/>
    <col min="6442" max="6442" width="7.25" style="488" bestFit="1" customWidth="1"/>
    <col min="6443" max="6656" width="8.75" style="488"/>
    <col min="6657" max="6657" width="5.75" style="488" customWidth="1"/>
    <col min="6658" max="6658" width="56.33203125" style="488" customWidth="1"/>
    <col min="6659" max="6661" width="16.25" style="488" customWidth="1"/>
    <col min="6662" max="6662" width="8.75" style="488" customWidth="1"/>
    <col min="6663" max="6663" width="8" style="488" customWidth="1"/>
    <col min="6664" max="6664" width="8.25" style="488" customWidth="1"/>
    <col min="6665" max="6665" width="7.75" style="488" customWidth="1"/>
    <col min="6666" max="6666" width="8.33203125" style="488" customWidth="1"/>
    <col min="6667" max="6667" width="9.08203125" style="488" customWidth="1"/>
    <col min="6668" max="6668" width="9.33203125" style="488" customWidth="1"/>
    <col min="6669" max="6669" width="9.08203125" style="488" customWidth="1"/>
    <col min="6670" max="6670" width="9.33203125" style="488" customWidth="1"/>
    <col min="6671" max="6671" width="9" style="488" customWidth="1"/>
    <col min="6672" max="6672" width="8.25" style="488" customWidth="1"/>
    <col min="6673" max="6673" width="6.58203125" style="488" customWidth="1"/>
    <col min="6674" max="6675" width="7.25" style="488" customWidth="1"/>
    <col min="6676" max="6676" width="9.25" style="488" customWidth="1"/>
    <col min="6677" max="6677" width="8.08203125" style="488" customWidth="1"/>
    <col min="6678" max="6678" width="9.33203125" style="488" customWidth="1"/>
    <col min="6679" max="6679" width="8.5" style="488" customWidth="1"/>
    <col min="6680" max="6680" width="7.75" style="488" customWidth="1"/>
    <col min="6681" max="6681" width="3.08203125" style="488" customWidth="1"/>
    <col min="6682" max="6682" width="9.33203125" style="488" customWidth="1"/>
    <col min="6683" max="6683" width="9.25" style="488" customWidth="1"/>
    <col min="6684" max="6684" width="9.08203125" style="488" customWidth="1"/>
    <col min="6685" max="6686" width="7.25" style="488" customWidth="1"/>
    <col min="6687" max="6687" width="3.08203125" style="488" customWidth="1"/>
    <col min="6688" max="6688" width="8.08203125" style="488" customWidth="1"/>
    <col min="6689" max="6690" width="7.25" style="488" customWidth="1"/>
    <col min="6691" max="6691" width="7.5" style="488" customWidth="1"/>
    <col min="6692" max="6692" width="8.08203125" style="488" customWidth="1"/>
    <col min="6693" max="6693" width="7.75" style="488" customWidth="1"/>
    <col min="6694" max="6696" width="7.25" style="488" customWidth="1"/>
    <col min="6697" max="6697" width="9" style="488" customWidth="1"/>
    <col min="6698" max="6698" width="7.25" style="488" bestFit="1" customWidth="1"/>
    <col min="6699" max="6912" width="8.75" style="488"/>
    <col min="6913" max="6913" width="5.75" style="488" customWidth="1"/>
    <col min="6914" max="6914" width="56.33203125" style="488" customWidth="1"/>
    <col min="6915" max="6917" width="16.25" style="488" customWidth="1"/>
    <col min="6918" max="6918" width="8.75" style="488" customWidth="1"/>
    <col min="6919" max="6919" width="8" style="488" customWidth="1"/>
    <col min="6920" max="6920" width="8.25" style="488" customWidth="1"/>
    <col min="6921" max="6921" width="7.75" style="488" customWidth="1"/>
    <col min="6922" max="6922" width="8.33203125" style="488" customWidth="1"/>
    <col min="6923" max="6923" width="9.08203125" style="488" customWidth="1"/>
    <col min="6924" max="6924" width="9.33203125" style="488" customWidth="1"/>
    <col min="6925" max="6925" width="9.08203125" style="488" customWidth="1"/>
    <col min="6926" max="6926" width="9.33203125" style="488" customWidth="1"/>
    <col min="6927" max="6927" width="9" style="488" customWidth="1"/>
    <col min="6928" max="6928" width="8.25" style="488" customWidth="1"/>
    <col min="6929" max="6929" width="6.58203125" style="488" customWidth="1"/>
    <col min="6930" max="6931" width="7.25" style="488" customWidth="1"/>
    <col min="6932" max="6932" width="9.25" style="488" customWidth="1"/>
    <col min="6933" max="6933" width="8.08203125" style="488" customWidth="1"/>
    <col min="6934" max="6934" width="9.33203125" style="488" customWidth="1"/>
    <col min="6935" max="6935" width="8.5" style="488" customWidth="1"/>
    <col min="6936" max="6936" width="7.75" style="488" customWidth="1"/>
    <col min="6937" max="6937" width="3.08203125" style="488" customWidth="1"/>
    <col min="6938" max="6938" width="9.33203125" style="488" customWidth="1"/>
    <col min="6939" max="6939" width="9.25" style="488" customWidth="1"/>
    <col min="6940" max="6940" width="9.08203125" style="488" customWidth="1"/>
    <col min="6941" max="6942" width="7.25" style="488" customWidth="1"/>
    <col min="6943" max="6943" width="3.08203125" style="488" customWidth="1"/>
    <col min="6944" max="6944" width="8.08203125" style="488" customWidth="1"/>
    <col min="6945" max="6946" width="7.25" style="488" customWidth="1"/>
    <col min="6947" max="6947" width="7.5" style="488" customWidth="1"/>
    <col min="6948" max="6948" width="8.08203125" style="488" customWidth="1"/>
    <col min="6949" max="6949" width="7.75" style="488" customWidth="1"/>
    <col min="6950" max="6952" width="7.25" style="488" customWidth="1"/>
    <col min="6953" max="6953" width="9" style="488" customWidth="1"/>
    <col min="6954" max="6954" width="7.25" style="488" bestFit="1" customWidth="1"/>
    <col min="6955" max="7168" width="8.75" style="488"/>
    <col min="7169" max="7169" width="5.75" style="488" customWidth="1"/>
    <col min="7170" max="7170" width="56.33203125" style="488" customWidth="1"/>
    <col min="7171" max="7173" width="16.25" style="488" customWidth="1"/>
    <col min="7174" max="7174" width="8.75" style="488" customWidth="1"/>
    <col min="7175" max="7175" width="8" style="488" customWidth="1"/>
    <col min="7176" max="7176" width="8.25" style="488" customWidth="1"/>
    <col min="7177" max="7177" width="7.75" style="488" customWidth="1"/>
    <col min="7178" max="7178" width="8.33203125" style="488" customWidth="1"/>
    <col min="7179" max="7179" width="9.08203125" style="488" customWidth="1"/>
    <col min="7180" max="7180" width="9.33203125" style="488" customWidth="1"/>
    <col min="7181" max="7181" width="9.08203125" style="488" customWidth="1"/>
    <col min="7182" max="7182" width="9.33203125" style="488" customWidth="1"/>
    <col min="7183" max="7183" width="9" style="488" customWidth="1"/>
    <col min="7184" max="7184" width="8.25" style="488" customWidth="1"/>
    <col min="7185" max="7185" width="6.58203125" style="488" customWidth="1"/>
    <col min="7186" max="7187" width="7.25" style="488" customWidth="1"/>
    <col min="7188" max="7188" width="9.25" style="488" customWidth="1"/>
    <col min="7189" max="7189" width="8.08203125" style="488" customWidth="1"/>
    <col min="7190" max="7190" width="9.33203125" style="488" customWidth="1"/>
    <col min="7191" max="7191" width="8.5" style="488" customWidth="1"/>
    <col min="7192" max="7192" width="7.75" style="488" customWidth="1"/>
    <col min="7193" max="7193" width="3.08203125" style="488" customWidth="1"/>
    <col min="7194" max="7194" width="9.33203125" style="488" customWidth="1"/>
    <col min="7195" max="7195" width="9.25" style="488" customWidth="1"/>
    <col min="7196" max="7196" width="9.08203125" style="488" customWidth="1"/>
    <col min="7197" max="7198" width="7.25" style="488" customWidth="1"/>
    <col min="7199" max="7199" width="3.08203125" style="488" customWidth="1"/>
    <col min="7200" max="7200" width="8.08203125" style="488" customWidth="1"/>
    <col min="7201" max="7202" width="7.25" style="488" customWidth="1"/>
    <col min="7203" max="7203" width="7.5" style="488" customWidth="1"/>
    <col min="7204" max="7204" width="8.08203125" style="488" customWidth="1"/>
    <col min="7205" max="7205" width="7.75" style="488" customWidth="1"/>
    <col min="7206" max="7208" width="7.25" style="488" customWidth="1"/>
    <col min="7209" max="7209" width="9" style="488" customWidth="1"/>
    <col min="7210" max="7210" width="7.25" style="488" bestFit="1" customWidth="1"/>
    <col min="7211" max="7424" width="8.75" style="488"/>
    <col min="7425" max="7425" width="5.75" style="488" customWidth="1"/>
    <col min="7426" max="7426" width="56.33203125" style="488" customWidth="1"/>
    <col min="7427" max="7429" width="16.25" style="488" customWidth="1"/>
    <col min="7430" max="7430" width="8.75" style="488" customWidth="1"/>
    <col min="7431" max="7431" width="8" style="488" customWidth="1"/>
    <col min="7432" max="7432" width="8.25" style="488" customWidth="1"/>
    <col min="7433" max="7433" width="7.75" style="488" customWidth="1"/>
    <col min="7434" max="7434" width="8.33203125" style="488" customWidth="1"/>
    <col min="7435" max="7435" width="9.08203125" style="488" customWidth="1"/>
    <col min="7436" max="7436" width="9.33203125" style="488" customWidth="1"/>
    <col min="7437" max="7437" width="9.08203125" style="488" customWidth="1"/>
    <col min="7438" max="7438" width="9.33203125" style="488" customWidth="1"/>
    <col min="7439" max="7439" width="9" style="488" customWidth="1"/>
    <col min="7440" max="7440" width="8.25" style="488" customWidth="1"/>
    <col min="7441" max="7441" width="6.58203125" style="488" customWidth="1"/>
    <col min="7442" max="7443" width="7.25" style="488" customWidth="1"/>
    <col min="7444" max="7444" width="9.25" style="488" customWidth="1"/>
    <col min="7445" max="7445" width="8.08203125" style="488" customWidth="1"/>
    <col min="7446" max="7446" width="9.33203125" style="488" customWidth="1"/>
    <col min="7447" max="7447" width="8.5" style="488" customWidth="1"/>
    <col min="7448" max="7448" width="7.75" style="488" customWidth="1"/>
    <col min="7449" max="7449" width="3.08203125" style="488" customWidth="1"/>
    <col min="7450" max="7450" width="9.33203125" style="488" customWidth="1"/>
    <col min="7451" max="7451" width="9.25" style="488" customWidth="1"/>
    <col min="7452" max="7452" width="9.08203125" style="488" customWidth="1"/>
    <col min="7453" max="7454" width="7.25" style="488" customWidth="1"/>
    <col min="7455" max="7455" width="3.08203125" style="488" customWidth="1"/>
    <col min="7456" max="7456" width="8.08203125" style="488" customWidth="1"/>
    <col min="7457" max="7458" width="7.25" style="488" customWidth="1"/>
    <col min="7459" max="7459" width="7.5" style="488" customWidth="1"/>
    <col min="7460" max="7460" width="8.08203125" style="488" customWidth="1"/>
    <col min="7461" max="7461" width="7.75" style="488" customWidth="1"/>
    <col min="7462" max="7464" width="7.25" style="488" customWidth="1"/>
    <col min="7465" max="7465" width="9" style="488" customWidth="1"/>
    <col min="7466" max="7466" width="7.25" style="488" bestFit="1" customWidth="1"/>
    <col min="7467" max="7680" width="8.75" style="488"/>
    <col min="7681" max="7681" width="5.75" style="488" customWidth="1"/>
    <col min="7682" max="7682" width="56.33203125" style="488" customWidth="1"/>
    <col min="7683" max="7685" width="16.25" style="488" customWidth="1"/>
    <col min="7686" max="7686" width="8.75" style="488" customWidth="1"/>
    <col min="7687" max="7687" width="8" style="488" customWidth="1"/>
    <col min="7688" max="7688" width="8.25" style="488" customWidth="1"/>
    <col min="7689" max="7689" width="7.75" style="488" customWidth="1"/>
    <col min="7690" max="7690" width="8.33203125" style="488" customWidth="1"/>
    <col min="7691" max="7691" width="9.08203125" style="488" customWidth="1"/>
    <col min="7692" max="7692" width="9.33203125" style="488" customWidth="1"/>
    <col min="7693" max="7693" width="9.08203125" style="488" customWidth="1"/>
    <col min="7694" max="7694" width="9.33203125" style="488" customWidth="1"/>
    <col min="7695" max="7695" width="9" style="488" customWidth="1"/>
    <col min="7696" max="7696" width="8.25" style="488" customWidth="1"/>
    <col min="7697" max="7697" width="6.58203125" style="488" customWidth="1"/>
    <col min="7698" max="7699" width="7.25" style="488" customWidth="1"/>
    <col min="7700" max="7700" width="9.25" style="488" customWidth="1"/>
    <col min="7701" max="7701" width="8.08203125" style="488" customWidth="1"/>
    <col min="7702" max="7702" width="9.33203125" style="488" customWidth="1"/>
    <col min="7703" max="7703" width="8.5" style="488" customWidth="1"/>
    <col min="7704" max="7704" width="7.75" style="488" customWidth="1"/>
    <col min="7705" max="7705" width="3.08203125" style="488" customWidth="1"/>
    <col min="7706" max="7706" width="9.33203125" style="488" customWidth="1"/>
    <col min="7707" max="7707" width="9.25" style="488" customWidth="1"/>
    <col min="7708" max="7708" width="9.08203125" style="488" customWidth="1"/>
    <col min="7709" max="7710" width="7.25" style="488" customWidth="1"/>
    <col min="7711" max="7711" width="3.08203125" style="488" customWidth="1"/>
    <col min="7712" max="7712" width="8.08203125" style="488" customWidth="1"/>
    <col min="7713" max="7714" width="7.25" style="488" customWidth="1"/>
    <col min="7715" max="7715" width="7.5" style="488" customWidth="1"/>
    <col min="7716" max="7716" width="8.08203125" style="488" customWidth="1"/>
    <col min="7717" max="7717" width="7.75" style="488" customWidth="1"/>
    <col min="7718" max="7720" width="7.25" style="488" customWidth="1"/>
    <col min="7721" max="7721" width="9" style="488" customWidth="1"/>
    <col min="7722" max="7722" width="7.25" style="488" bestFit="1" customWidth="1"/>
    <col min="7723" max="7936" width="8.75" style="488"/>
    <col min="7937" max="7937" width="5.75" style="488" customWidth="1"/>
    <col min="7938" max="7938" width="56.33203125" style="488" customWidth="1"/>
    <col min="7939" max="7941" width="16.25" style="488" customWidth="1"/>
    <col min="7942" max="7942" width="8.75" style="488" customWidth="1"/>
    <col min="7943" max="7943" width="8" style="488" customWidth="1"/>
    <col min="7944" max="7944" width="8.25" style="488" customWidth="1"/>
    <col min="7945" max="7945" width="7.75" style="488" customWidth="1"/>
    <col min="7946" max="7946" width="8.33203125" style="488" customWidth="1"/>
    <col min="7947" max="7947" width="9.08203125" style="488" customWidth="1"/>
    <col min="7948" max="7948" width="9.33203125" style="488" customWidth="1"/>
    <col min="7949" max="7949" width="9.08203125" style="488" customWidth="1"/>
    <col min="7950" max="7950" width="9.33203125" style="488" customWidth="1"/>
    <col min="7951" max="7951" width="9" style="488" customWidth="1"/>
    <col min="7952" max="7952" width="8.25" style="488" customWidth="1"/>
    <col min="7953" max="7953" width="6.58203125" style="488" customWidth="1"/>
    <col min="7954" max="7955" width="7.25" style="488" customWidth="1"/>
    <col min="7956" max="7956" width="9.25" style="488" customWidth="1"/>
    <col min="7957" max="7957" width="8.08203125" style="488" customWidth="1"/>
    <col min="7958" max="7958" width="9.33203125" style="488" customWidth="1"/>
    <col min="7959" max="7959" width="8.5" style="488" customWidth="1"/>
    <col min="7960" max="7960" width="7.75" style="488" customWidth="1"/>
    <col min="7961" max="7961" width="3.08203125" style="488" customWidth="1"/>
    <col min="7962" max="7962" width="9.33203125" style="488" customWidth="1"/>
    <col min="7963" max="7963" width="9.25" style="488" customWidth="1"/>
    <col min="7964" max="7964" width="9.08203125" style="488" customWidth="1"/>
    <col min="7965" max="7966" width="7.25" style="488" customWidth="1"/>
    <col min="7967" max="7967" width="3.08203125" style="488" customWidth="1"/>
    <col min="7968" max="7968" width="8.08203125" style="488" customWidth="1"/>
    <col min="7969" max="7970" width="7.25" style="488" customWidth="1"/>
    <col min="7971" max="7971" width="7.5" style="488" customWidth="1"/>
    <col min="7972" max="7972" width="8.08203125" style="488" customWidth="1"/>
    <col min="7973" max="7973" width="7.75" style="488" customWidth="1"/>
    <col min="7974" max="7976" width="7.25" style="488" customWidth="1"/>
    <col min="7977" max="7977" width="9" style="488" customWidth="1"/>
    <col min="7978" max="7978" width="7.25" style="488" bestFit="1" customWidth="1"/>
    <col min="7979" max="8192" width="8.75" style="488"/>
    <col min="8193" max="8193" width="5.75" style="488" customWidth="1"/>
    <col min="8194" max="8194" width="56.33203125" style="488" customWidth="1"/>
    <col min="8195" max="8197" width="16.25" style="488" customWidth="1"/>
    <col min="8198" max="8198" width="8.75" style="488" customWidth="1"/>
    <col min="8199" max="8199" width="8" style="488" customWidth="1"/>
    <col min="8200" max="8200" width="8.25" style="488" customWidth="1"/>
    <col min="8201" max="8201" width="7.75" style="488" customWidth="1"/>
    <col min="8202" max="8202" width="8.33203125" style="488" customWidth="1"/>
    <col min="8203" max="8203" width="9.08203125" style="488" customWidth="1"/>
    <col min="8204" max="8204" width="9.33203125" style="488" customWidth="1"/>
    <col min="8205" max="8205" width="9.08203125" style="488" customWidth="1"/>
    <col min="8206" max="8206" width="9.33203125" style="488" customWidth="1"/>
    <col min="8207" max="8207" width="9" style="488" customWidth="1"/>
    <col min="8208" max="8208" width="8.25" style="488" customWidth="1"/>
    <col min="8209" max="8209" width="6.58203125" style="488" customWidth="1"/>
    <col min="8210" max="8211" width="7.25" style="488" customWidth="1"/>
    <col min="8212" max="8212" width="9.25" style="488" customWidth="1"/>
    <col min="8213" max="8213" width="8.08203125" style="488" customWidth="1"/>
    <col min="8214" max="8214" width="9.33203125" style="488" customWidth="1"/>
    <col min="8215" max="8215" width="8.5" style="488" customWidth="1"/>
    <col min="8216" max="8216" width="7.75" style="488" customWidth="1"/>
    <col min="8217" max="8217" width="3.08203125" style="488" customWidth="1"/>
    <col min="8218" max="8218" width="9.33203125" style="488" customWidth="1"/>
    <col min="8219" max="8219" width="9.25" style="488" customWidth="1"/>
    <col min="8220" max="8220" width="9.08203125" style="488" customWidth="1"/>
    <col min="8221" max="8222" width="7.25" style="488" customWidth="1"/>
    <col min="8223" max="8223" width="3.08203125" style="488" customWidth="1"/>
    <col min="8224" max="8224" width="8.08203125" style="488" customWidth="1"/>
    <col min="8225" max="8226" width="7.25" style="488" customWidth="1"/>
    <col min="8227" max="8227" width="7.5" style="488" customWidth="1"/>
    <col min="8228" max="8228" width="8.08203125" style="488" customWidth="1"/>
    <col min="8229" max="8229" width="7.75" style="488" customWidth="1"/>
    <col min="8230" max="8232" width="7.25" style="488" customWidth="1"/>
    <col min="8233" max="8233" width="9" style="488" customWidth="1"/>
    <col min="8234" max="8234" width="7.25" style="488" bestFit="1" customWidth="1"/>
    <col min="8235" max="8448" width="8.75" style="488"/>
    <col min="8449" max="8449" width="5.75" style="488" customWidth="1"/>
    <col min="8450" max="8450" width="56.33203125" style="488" customWidth="1"/>
    <col min="8451" max="8453" width="16.25" style="488" customWidth="1"/>
    <col min="8454" max="8454" width="8.75" style="488" customWidth="1"/>
    <col min="8455" max="8455" width="8" style="488" customWidth="1"/>
    <col min="8456" max="8456" width="8.25" style="488" customWidth="1"/>
    <col min="8457" max="8457" width="7.75" style="488" customWidth="1"/>
    <col min="8458" max="8458" width="8.33203125" style="488" customWidth="1"/>
    <col min="8459" max="8459" width="9.08203125" style="488" customWidth="1"/>
    <col min="8460" max="8460" width="9.33203125" style="488" customWidth="1"/>
    <col min="8461" max="8461" width="9.08203125" style="488" customWidth="1"/>
    <col min="8462" max="8462" width="9.33203125" style="488" customWidth="1"/>
    <col min="8463" max="8463" width="9" style="488" customWidth="1"/>
    <col min="8464" max="8464" width="8.25" style="488" customWidth="1"/>
    <col min="8465" max="8465" width="6.58203125" style="488" customWidth="1"/>
    <col min="8466" max="8467" width="7.25" style="488" customWidth="1"/>
    <col min="8468" max="8468" width="9.25" style="488" customWidth="1"/>
    <col min="8469" max="8469" width="8.08203125" style="488" customWidth="1"/>
    <col min="8470" max="8470" width="9.33203125" style="488" customWidth="1"/>
    <col min="8471" max="8471" width="8.5" style="488" customWidth="1"/>
    <col min="8472" max="8472" width="7.75" style="488" customWidth="1"/>
    <col min="8473" max="8473" width="3.08203125" style="488" customWidth="1"/>
    <col min="8474" max="8474" width="9.33203125" style="488" customWidth="1"/>
    <col min="8475" max="8475" width="9.25" style="488" customWidth="1"/>
    <col min="8476" max="8476" width="9.08203125" style="488" customWidth="1"/>
    <col min="8477" max="8478" width="7.25" style="488" customWidth="1"/>
    <col min="8479" max="8479" width="3.08203125" style="488" customWidth="1"/>
    <col min="8480" max="8480" width="8.08203125" style="488" customWidth="1"/>
    <col min="8481" max="8482" width="7.25" style="488" customWidth="1"/>
    <col min="8483" max="8483" width="7.5" style="488" customWidth="1"/>
    <col min="8484" max="8484" width="8.08203125" style="488" customWidth="1"/>
    <col min="8485" max="8485" width="7.75" style="488" customWidth="1"/>
    <col min="8486" max="8488" width="7.25" style="488" customWidth="1"/>
    <col min="8489" max="8489" width="9" style="488" customWidth="1"/>
    <col min="8490" max="8490" width="7.25" style="488" bestFit="1" customWidth="1"/>
    <col min="8491" max="8704" width="8.75" style="488"/>
    <col min="8705" max="8705" width="5.75" style="488" customWidth="1"/>
    <col min="8706" max="8706" width="56.33203125" style="488" customWidth="1"/>
    <col min="8707" max="8709" width="16.25" style="488" customWidth="1"/>
    <col min="8710" max="8710" width="8.75" style="488" customWidth="1"/>
    <col min="8711" max="8711" width="8" style="488" customWidth="1"/>
    <col min="8712" max="8712" width="8.25" style="488" customWidth="1"/>
    <col min="8713" max="8713" width="7.75" style="488" customWidth="1"/>
    <col min="8714" max="8714" width="8.33203125" style="488" customWidth="1"/>
    <col min="8715" max="8715" width="9.08203125" style="488" customWidth="1"/>
    <col min="8716" max="8716" width="9.33203125" style="488" customWidth="1"/>
    <col min="8717" max="8717" width="9.08203125" style="488" customWidth="1"/>
    <col min="8718" max="8718" width="9.33203125" style="488" customWidth="1"/>
    <col min="8719" max="8719" width="9" style="488" customWidth="1"/>
    <col min="8720" max="8720" width="8.25" style="488" customWidth="1"/>
    <col min="8721" max="8721" width="6.58203125" style="488" customWidth="1"/>
    <col min="8722" max="8723" width="7.25" style="488" customWidth="1"/>
    <col min="8724" max="8724" width="9.25" style="488" customWidth="1"/>
    <col min="8725" max="8725" width="8.08203125" style="488" customWidth="1"/>
    <col min="8726" max="8726" width="9.33203125" style="488" customWidth="1"/>
    <col min="8727" max="8727" width="8.5" style="488" customWidth="1"/>
    <col min="8728" max="8728" width="7.75" style="488" customWidth="1"/>
    <col min="8729" max="8729" width="3.08203125" style="488" customWidth="1"/>
    <col min="8730" max="8730" width="9.33203125" style="488" customWidth="1"/>
    <col min="8731" max="8731" width="9.25" style="488" customWidth="1"/>
    <col min="8732" max="8732" width="9.08203125" style="488" customWidth="1"/>
    <col min="8733" max="8734" width="7.25" style="488" customWidth="1"/>
    <col min="8735" max="8735" width="3.08203125" style="488" customWidth="1"/>
    <col min="8736" max="8736" width="8.08203125" style="488" customWidth="1"/>
    <col min="8737" max="8738" width="7.25" style="488" customWidth="1"/>
    <col min="8739" max="8739" width="7.5" style="488" customWidth="1"/>
    <col min="8740" max="8740" width="8.08203125" style="488" customWidth="1"/>
    <col min="8741" max="8741" width="7.75" style="488" customWidth="1"/>
    <col min="8742" max="8744" width="7.25" style="488" customWidth="1"/>
    <col min="8745" max="8745" width="9" style="488" customWidth="1"/>
    <col min="8746" max="8746" width="7.25" style="488" bestFit="1" customWidth="1"/>
    <col min="8747" max="8960" width="8.75" style="488"/>
    <col min="8961" max="8961" width="5.75" style="488" customWidth="1"/>
    <col min="8962" max="8962" width="56.33203125" style="488" customWidth="1"/>
    <col min="8963" max="8965" width="16.25" style="488" customWidth="1"/>
    <col min="8966" max="8966" width="8.75" style="488" customWidth="1"/>
    <col min="8967" max="8967" width="8" style="488" customWidth="1"/>
    <col min="8968" max="8968" width="8.25" style="488" customWidth="1"/>
    <col min="8969" max="8969" width="7.75" style="488" customWidth="1"/>
    <col min="8970" max="8970" width="8.33203125" style="488" customWidth="1"/>
    <col min="8971" max="8971" width="9.08203125" style="488" customWidth="1"/>
    <col min="8972" max="8972" width="9.33203125" style="488" customWidth="1"/>
    <col min="8973" max="8973" width="9.08203125" style="488" customWidth="1"/>
    <col min="8974" max="8974" width="9.33203125" style="488" customWidth="1"/>
    <col min="8975" max="8975" width="9" style="488" customWidth="1"/>
    <col min="8976" max="8976" width="8.25" style="488" customWidth="1"/>
    <col min="8977" max="8977" width="6.58203125" style="488" customWidth="1"/>
    <col min="8978" max="8979" width="7.25" style="488" customWidth="1"/>
    <col min="8980" max="8980" width="9.25" style="488" customWidth="1"/>
    <col min="8981" max="8981" width="8.08203125" style="488" customWidth="1"/>
    <col min="8982" max="8982" width="9.33203125" style="488" customWidth="1"/>
    <col min="8983" max="8983" width="8.5" style="488" customWidth="1"/>
    <col min="8984" max="8984" width="7.75" style="488" customWidth="1"/>
    <col min="8985" max="8985" width="3.08203125" style="488" customWidth="1"/>
    <col min="8986" max="8986" width="9.33203125" style="488" customWidth="1"/>
    <col min="8987" max="8987" width="9.25" style="488" customWidth="1"/>
    <col min="8988" max="8988" width="9.08203125" style="488" customWidth="1"/>
    <col min="8989" max="8990" width="7.25" style="488" customWidth="1"/>
    <col min="8991" max="8991" width="3.08203125" style="488" customWidth="1"/>
    <col min="8992" max="8992" width="8.08203125" style="488" customWidth="1"/>
    <col min="8993" max="8994" width="7.25" style="488" customWidth="1"/>
    <col min="8995" max="8995" width="7.5" style="488" customWidth="1"/>
    <col min="8996" max="8996" width="8.08203125" style="488" customWidth="1"/>
    <col min="8997" max="8997" width="7.75" style="488" customWidth="1"/>
    <col min="8998" max="9000" width="7.25" style="488" customWidth="1"/>
    <col min="9001" max="9001" width="9" style="488" customWidth="1"/>
    <col min="9002" max="9002" width="7.25" style="488" bestFit="1" customWidth="1"/>
    <col min="9003" max="9216" width="8.75" style="488"/>
    <col min="9217" max="9217" width="5.75" style="488" customWidth="1"/>
    <col min="9218" max="9218" width="56.33203125" style="488" customWidth="1"/>
    <col min="9219" max="9221" width="16.25" style="488" customWidth="1"/>
    <col min="9222" max="9222" width="8.75" style="488" customWidth="1"/>
    <col min="9223" max="9223" width="8" style="488" customWidth="1"/>
    <col min="9224" max="9224" width="8.25" style="488" customWidth="1"/>
    <col min="9225" max="9225" width="7.75" style="488" customWidth="1"/>
    <col min="9226" max="9226" width="8.33203125" style="488" customWidth="1"/>
    <col min="9227" max="9227" width="9.08203125" style="488" customWidth="1"/>
    <col min="9228" max="9228" width="9.33203125" style="488" customWidth="1"/>
    <col min="9229" max="9229" width="9.08203125" style="488" customWidth="1"/>
    <col min="9230" max="9230" width="9.33203125" style="488" customWidth="1"/>
    <col min="9231" max="9231" width="9" style="488" customWidth="1"/>
    <col min="9232" max="9232" width="8.25" style="488" customWidth="1"/>
    <col min="9233" max="9233" width="6.58203125" style="488" customWidth="1"/>
    <col min="9234" max="9235" width="7.25" style="488" customWidth="1"/>
    <col min="9236" max="9236" width="9.25" style="488" customWidth="1"/>
    <col min="9237" max="9237" width="8.08203125" style="488" customWidth="1"/>
    <col min="9238" max="9238" width="9.33203125" style="488" customWidth="1"/>
    <col min="9239" max="9239" width="8.5" style="488" customWidth="1"/>
    <col min="9240" max="9240" width="7.75" style="488" customWidth="1"/>
    <col min="9241" max="9241" width="3.08203125" style="488" customWidth="1"/>
    <col min="9242" max="9242" width="9.33203125" style="488" customWidth="1"/>
    <col min="9243" max="9243" width="9.25" style="488" customWidth="1"/>
    <col min="9244" max="9244" width="9.08203125" style="488" customWidth="1"/>
    <col min="9245" max="9246" width="7.25" style="488" customWidth="1"/>
    <col min="9247" max="9247" width="3.08203125" style="488" customWidth="1"/>
    <col min="9248" max="9248" width="8.08203125" style="488" customWidth="1"/>
    <col min="9249" max="9250" width="7.25" style="488" customWidth="1"/>
    <col min="9251" max="9251" width="7.5" style="488" customWidth="1"/>
    <col min="9252" max="9252" width="8.08203125" style="488" customWidth="1"/>
    <col min="9253" max="9253" width="7.75" style="488" customWidth="1"/>
    <col min="9254" max="9256" width="7.25" style="488" customWidth="1"/>
    <col min="9257" max="9257" width="9" style="488" customWidth="1"/>
    <col min="9258" max="9258" width="7.25" style="488" bestFit="1" customWidth="1"/>
    <col min="9259" max="9472" width="8.75" style="488"/>
    <col min="9473" max="9473" width="5.75" style="488" customWidth="1"/>
    <col min="9474" max="9474" width="56.33203125" style="488" customWidth="1"/>
    <col min="9475" max="9477" width="16.25" style="488" customWidth="1"/>
    <col min="9478" max="9478" width="8.75" style="488" customWidth="1"/>
    <col min="9479" max="9479" width="8" style="488" customWidth="1"/>
    <col min="9480" max="9480" width="8.25" style="488" customWidth="1"/>
    <col min="9481" max="9481" width="7.75" style="488" customWidth="1"/>
    <col min="9482" max="9482" width="8.33203125" style="488" customWidth="1"/>
    <col min="9483" max="9483" width="9.08203125" style="488" customWidth="1"/>
    <col min="9484" max="9484" width="9.33203125" style="488" customWidth="1"/>
    <col min="9485" max="9485" width="9.08203125" style="488" customWidth="1"/>
    <col min="9486" max="9486" width="9.33203125" style="488" customWidth="1"/>
    <col min="9487" max="9487" width="9" style="488" customWidth="1"/>
    <col min="9488" max="9488" width="8.25" style="488" customWidth="1"/>
    <col min="9489" max="9489" width="6.58203125" style="488" customWidth="1"/>
    <col min="9490" max="9491" width="7.25" style="488" customWidth="1"/>
    <col min="9492" max="9492" width="9.25" style="488" customWidth="1"/>
    <col min="9493" max="9493" width="8.08203125" style="488" customWidth="1"/>
    <col min="9494" max="9494" width="9.33203125" style="488" customWidth="1"/>
    <col min="9495" max="9495" width="8.5" style="488" customWidth="1"/>
    <col min="9496" max="9496" width="7.75" style="488" customWidth="1"/>
    <col min="9497" max="9497" width="3.08203125" style="488" customWidth="1"/>
    <col min="9498" max="9498" width="9.33203125" style="488" customWidth="1"/>
    <col min="9499" max="9499" width="9.25" style="488" customWidth="1"/>
    <col min="9500" max="9500" width="9.08203125" style="488" customWidth="1"/>
    <col min="9501" max="9502" width="7.25" style="488" customWidth="1"/>
    <col min="9503" max="9503" width="3.08203125" style="488" customWidth="1"/>
    <col min="9504" max="9504" width="8.08203125" style="488" customWidth="1"/>
    <col min="9505" max="9506" width="7.25" style="488" customWidth="1"/>
    <col min="9507" max="9507" width="7.5" style="488" customWidth="1"/>
    <col min="9508" max="9508" width="8.08203125" style="488" customWidth="1"/>
    <col min="9509" max="9509" width="7.75" style="488" customWidth="1"/>
    <col min="9510" max="9512" width="7.25" style="488" customWidth="1"/>
    <col min="9513" max="9513" width="9" style="488" customWidth="1"/>
    <col min="9514" max="9514" width="7.25" style="488" bestFit="1" customWidth="1"/>
    <col min="9515" max="9728" width="8.75" style="488"/>
    <col min="9729" max="9729" width="5.75" style="488" customWidth="1"/>
    <col min="9730" max="9730" width="56.33203125" style="488" customWidth="1"/>
    <col min="9731" max="9733" width="16.25" style="488" customWidth="1"/>
    <col min="9734" max="9734" width="8.75" style="488" customWidth="1"/>
    <col min="9735" max="9735" width="8" style="488" customWidth="1"/>
    <col min="9736" max="9736" width="8.25" style="488" customWidth="1"/>
    <col min="9737" max="9737" width="7.75" style="488" customWidth="1"/>
    <col min="9738" max="9738" width="8.33203125" style="488" customWidth="1"/>
    <col min="9739" max="9739" width="9.08203125" style="488" customWidth="1"/>
    <col min="9740" max="9740" width="9.33203125" style="488" customWidth="1"/>
    <col min="9741" max="9741" width="9.08203125" style="488" customWidth="1"/>
    <col min="9742" max="9742" width="9.33203125" style="488" customWidth="1"/>
    <col min="9743" max="9743" width="9" style="488" customWidth="1"/>
    <col min="9744" max="9744" width="8.25" style="488" customWidth="1"/>
    <col min="9745" max="9745" width="6.58203125" style="488" customWidth="1"/>
    <col min="9746" max="9747" width="7.25" style="488" customWidth="1"/>
    <col min="9748" max="9748" width="9.25" style="488" customWidth="1"/>
    <col min="9749" max="9749" width="8.08203125" style="488" customWidth="1"/>
    <col min="9750" max="9750" width="9.33203125" style="488" customWidth="1"/>
    <col min="9751" max="9751" width="8.5" style="488" customWidth="1"/>
    <col min="9752" max="9752" width="7.75" style="488" customWidth="1"/>
    <col min="9753" max="9753" width="3.08203125" style="488" customWidth="1"/>
    <col min="9754" max="9754" width="9.33203125" style="488" customWidth="1"/>
    <col min="9755" max="9755" width="9.25" style="488" customWidth="1"/>
    <col min="9756" max="9756" width="9.08203125" style="488" customWidth="1"/>
    <col min="9757" max="9758" width="7.25" style="488" customWidth="1"/>
    <col min="9759" max="9759" width="3.08203125" style="488" customWidth="1"/>
    <col min="9760" max="9760" width="8.08203125" style="488" customWidth="1"/>
    <col min="9761" max="9762" width="7.25" style="488" customWidth="1"/>
    <col min="9763" max="9763" width="7.5" style="488" customWidth="1"/>
    <col min="9764" max="9764" width="8.08203125" style="488" customWidth="1"/>
    <col min="9765" max="9765" width="7.75" style="488" customWidth="1"/>
    <col min="9766" max="9768" width="7.25" style="488" customWidth="1"/>
    <col min="9769" max="9769" width="9" style="488" customWidth="1"/>
    <col min="9770" max="9770" width="7.25" style="488" bestFit="1" customWidth="1"/>
    <col min="9771" max="9984" width="8.75" style="488"/>
    <col min="9985" max="9985" width="5.75" style="488" customWidth="1"/>
    <col min="9986" max="9986" width="56.33203125" style="488" customWidth="1"/>
    <col min="9987" max="9989" width="16.25" style="488" customWidth="1"/>
    <col min="9990" max="9990" width="8.75" style="488" customWidth="1"/>
    <col min="9991" max="9991" width="8" style="488" customWidth="1"/>
    <col min="9992" max="9992" width="8.25" style="488" customWidth="1"/>
    <col min="9993" max="9993" width="7.75" style="488" customWidth="1"/>
    <col min="9994" max="9994" width="8.33203125" style="488" customWidth="1"/>
    <col min="9995" max="9995" width="9.08203125" style="488" customWidth="1"/>
    <col min="9996" max="9996" width="9.33203125" style="488" customWidth="1"/>
    <col min="9997" max="9997" width="9.08203125" style="488" customWidth="1"/>
    <col min="9998" max="9998" width="9.33203125" style="488" customWidth="1"/>
    <col min="9999" max="9999" width="9" style="488" customWidth="1"/>
    <col min="10000" max="10000" width="8.25" style="488" customWidth="1"/>
    <col min="10001" max="10001" width="6.58203125" style="488" customWidth="1"/>
    <col min="10002" max="10003" width="7.25" style="488" customWidth="1"/>
    <col min="10004" max="10004" width="9.25" style="488" customWidth="1"/>
    <col min="10005" max="10005" width="8.08203125" style="488" customWidth="1"/>
    <col min="10006" max="10006" width="9.33203125" style="488" customWidth="1"/>
    <col min="10007" max="10007" width="8.5" style="488" customWidth="1"/>
    <col min="10008" max="10008" width="7.75" style="488" customWidth="1"/>
    <col min="10009" max="10009" width="3.08203125" style="488" customWidth="1"/>
    <col min="10010" max="10010" width="9.33203125" style="488" customWidth="1"/>
    <col min="10011" max="10011" width="9.25" style="488" customWidth="1"/>
    <col min="10012" max="10012" width="9.08203125" style="488" customWidth="1"/>
    <col min="10013" max="10014" width="7.25" style="488" customWidth="1"/>
    <col min="10015" max="10015" width="3.08203125" style="488" customWidth="1"/>
    <col min="10016" max="10016" width="8.08203125" style="488" customWidth="1"/>
    <col min="10017" max="10018" width="7.25" style="488" customWidth="1"/>
    <col min="10019" max="10019" width="7.5" style="488" customWidth="1"/>
    <col min="10020" max="10020" width="8.08203125" style="488" customWidth="1"/>
    <col min="10021" max="10021" width="7.75" style="488" customWidth="1"/>
    <col min="10022" max="10024" width="7.25" style="488" customWidth="1"/>
    <col min="10025" max="10025" width="9" style="488" customWidth="1"/>
    <col min="10026" max="10026" width="7.25" style="488" bestFit="1" customWidth="1"/>
    <col min="10027" max="10240" width="8.75" style="488"/>
    <col min="10241" max="10241" width="5.75" style="488" customWidth="1"/>
    <col min="10242" max="10242" width="56.33203125" style="488" customWidth="1"/>
    <col min="10243" max="10245" width="16.25" style="488" customWidth="1"/>
    <col min="10246" max="10246" width="8.75" style="488" customWidth="1"/>
    <col min="10247" max="10247" width="8" style="488" customWidth="1"/>
    <col min="10248" max="10248" width="8.25" style="488" customWidth="1"/>
    <col min="10249" max="10249" width="7.75" style="488" customWidth="1"/>
    <col min="10250" max="10250" width="8.33203125" style="488" customWidth="1"/>
    <col min="10251" max="10251" width="9.08203125" style="488" customWidth="1"/>
    <col min="10252" max="10252" width="9.33203125" style="488" customWidth="1"/>
    <col min="10253" max="10253" width="9.08203125" style="488" customWidth="1"/>
    <col min="10254" max="10254" width="9.33203125" style="488" customWidth="1"/>
    <col min="10255" max="10255" width="9" style="488" customWidth="1"/>
    <col min="10256" max="10256" width="8.25" style="488" customWidth="1"/>
    <col min="10257" max="10257" width="6.58203125" style="488" customWidth="1"/>
    <col min="10258" max="10259" width="7.25" style="488" customWidth="1"/>
    <col min="10260" max="10260" width="9.25" style="488" customWidth="1"/>
    <col min="10261" max="10261" width="8.08203125" style="488" customWidth="1"/>
    <col min="10262" max="10262" width="9.33203125" style="488" customWidth="1"/>
    <col min="10263" max="10263" width="8.5" style="488" customWidth="1"/>
    <col min="10264" max="10264" width="7.75" style="488" customWidth="1"/>
    <col min="10265" max="10265" width="3.08203125" style="488" customWidth="1"/>
    <col min="10266" max="10266" width="9.33203125" style="488" customWidth="1"/>
    <col min="10267" max="10267" width="9.25" style="488" customWidth="1"/>
    <col min="10268" max="10268" width="9.08203125" style="488" customWidth="1"/>
    <col min="10269" max="10270" width="7.25" style="488" customWidth="1"/>
    <col min="10271" max="10271" width="3.08203125" style="488" customWidth="1"/>
    <col min="10272" max="10272" width="8.08203125" style="488" customWidth="1"/>
    <col min="10273" max="10274" width="7.25" style="488" customWidth="1"/>
    <col min="10275" max="10275" width="7.5" style="488" customWidth="1"/>
    <col min="10276" max="10276" width="8.08203125" style="488" customWidth="1"/>
    <col min="10277" max="10277" width="7.75" style="488" customWidth="1"/>
    <col min="10278" max="10280" width="7.25" style="488" customWidth="1"/>
    <col min="10281" max="10281" width="9" style="488" customWidth="1"/>
    <col min="10282" max="10282" width="7.25" style="488" bestFit="1" customWidth="1"/>
    <col min="10283" max="10496" width="8.75" style="488"/>
    <col min="10497" max="10497" width="5.75" style="488" customWidth="1"/>
    <col min="10498" max="10498" width="56.33203125" style="488" customWidth="1"/>
    <col min="10499" max="10501" width="16.25" style="488" customWidth="1"/>
    <col min="10502" max="10502" width="8.75" style="488" customWidth="1"/>
    <col min="10503" max="10503" width="8" style="488" customWidth="1"/>
    <col min="10504" max="10504" width="8.25" style="488" customWidth="1"/>
    <col min="10505" max="10505" width="7.75" style="488" customWidth="1"/>
    <col min="10506" max="10506" width="8.33203125" style="488" customWidth="1"/>
    <col min="10507" max="10507" width="9.08203125" style="488" customWidth="1"/>
    <col min="10508" max="10508" width="9.33203125" style="488" customWidth="1"/>
    <col min="10509" max="10509" width="9.08203125" style="488" customWidth="1"/>
    <col min="10510" max="10510" width="9.33203125" style="488" customWidth="1"/>
    <col min="10511" max="10511" width="9" style="488" customWidth="1"/>
    <col min="10512" max="10512" width="8.25" style="488" customWidth="1"/>
    <col min="10513" max="10513" width="6.58203125" style="488" customWidth="1"/>
    <col min="10514" max="10515" width="7.25" style="488" customWidth="1"/>
    <col min="10516" max="10516" width="9.25" style="488" customWidth="1"/>
    <col min="10517" max="10517" width="8.08203125" style="488" customWidth="1"/>
    <col min="10518" max="10518" width="9.33203125" style="488" customWidth="1"/>
    <col min="10519" max="10519" width="8.5" style="488" customWidth="1"/>
    <col min="10520" max="10520" width="7.75" style="488" customWidth="1"/>
    <col min="10521" max="10521" width="3.08203125" style="488" customWidth="1"/>
    <col min="10522" max="10522" width="9.33203125" style="488" customWidth="1"/>
    <col min="10523" max="10523" width="9.25" style="488" customWidth="1"/>
    <col min="10524" max="10524" width="9.08203125" style="488" customWidth="1"/>
    <col min="10525" max="10526" width="7.25" style="488" customWidth="1"/>
    <col min="10527" max="10527" width="3.08203125" style="488" customWidth="1"/>
    <col min="10528" max="10528" width="8.08203125" style="488" customWidth="1"/>
    <col min="10529" max="10530" width="7.25" style="488" customWidth="1"/>
    <col min="10531" max="10531" width="7.5" style="488" customWidth="1"/>
    <col min="10532" max="10532" width="8.08203125" style="488" customWidth="1"/>
    <col min="10533" max="10533" width="7.75" style="488" customWidth="1"/>
    <col min="10534" max="10536" width="7.25" style="488" customWidth="1"/>
    <col min="10537" max="10537" width="9" style="488" customWidth="1"/>
    <col min="10538" max="10538" width="7.25" style="488" bestFit="1" customWidth="1"/>
    <col min="10539" max="10752" width="8.75" style="488"/>
    <col min="10753" max="10753" width="5.75" style="488" customWidth="1"/>
    <col min="10754" max="10754" width="56.33203125" style="488" customWidth="1"/>
    <col min="10755" max="10757" width="16.25" style="488" customWidth="1"/>
    <col min="10758" max="10758" width="8.75" style="488" customWidth="1"/>
    <col min="10759" max="10759" width="8" style="488" customWidth="1"/>
    <col min="10760" max="10760" width="8.25" style="488" customWidth="1"/>
    <col min="10761" max="10761" width="7.75" style="488" customWidth="1"/>
    <col min="10762" max="10762" width="8.33203125" style="488" customWidth="1"/>
    <col min="10763" max="10763" width="9.08203125" style="488" customWidth="1"/>
    <col min="10764" max="10764" width="9.33203125" style="488" customWidth="1"/>
    <col min="10765" max="10765" width="9.08203125" style="488" customWidth="1"/>
    <col min="10766" max="10766" width="9.33203125" style="488" customWidth="1"/>
    <col min="10767" max="10767" width="9" style="488" customWidth="1"/>
    <col min="10768" max="10768" width="8.25" style="488" customWidth="1"/>
    <col min="10769" max="10769" width="6.58203125" style="488" customWidth="1"/>
    <col min="10770" max="10771" width="7.25" style="488" customWidth="1"/>
    <col min="10772" max="10772" width="9.25" style="488" customWidth="1"/>
    <col min="10773" max="10773" width="8.08203125" style="488" customWidth="1"/>
    <col min="10774" max="10774" width="9.33203125" style="488" customWidth="1"/>
    <col min="10775" max="10775" width="8.5" style="488" customWidth="1"/>
    <col min="10776" max="10776" width="7.75" style="488" customWidth="1"/>
    <col min="10777" max="10777" width="3.08203125" style="488" customWidth="1"/>
    <col min="10778" max="10778" width="9.33203125" style="488" customWidth="1"/>
    <col min="10779" max="10779" width="9.25" style="488" customWidth="1"/>
    <col min="10780" max="10780" width="9.08203125" style="488" customWidth="1"/>
    <col min="10781" max="10782" width="7.25" style="488" customWidth="1"/>
    <col min="10783" max="10783" width="3.08203125" style="488" customWidth="1"/>
    <col min="10784" max="10784" width="8.08203125" style="488" customWidth="1"/>
    <col min="10785" max="10786" width="7.25" style="488" customWidth="1"/>
    <col min="10787" max="10787" width="7.5" style="488" customWidth="1"/>
    <col min="10788" max="10788" width="8.08203125" style="488" customWidth="1"/>
    <col min="10789" max="10789" width="7.75" style="488" customWidth="1"/>
    <col min="10790" max="10792" width="7.25" style="488" customWidth="1"/>
    <col min="10793" max="10793" width="9" style="488" customWidth="1"/>
    <col min="10794" max="10794" width="7.25" style="488" bestFit="1" customWidth="1"/>
    <col min="10795" max="11008" width="8.75" style="488"/>
    <col min="11009" max="11009" width="5.75" style="488" customWidth="1"/>
    <col min="11010" max="11010" width="56.33203125" style="488" customWidth="1"/>
    <col min="11011" max="11013" width="16.25" style="488" customWidth="1"/>
    <col min="11014" max="11014" width="8.75" style="488" customWidth="1"/>
    <col min="11015" max="11015" width="8" style="488" customWidth="1"/>
    <col min="11016" max="11016" width="8.25" style="488" customWidth="1"/>
    <col min="11017" max="11017" width="7.75" style="488" customWidth="1"/>
    <col min="11018" max="11018" width="8.33203125" style="488" customWidth="1"/>
    <col min="11019" max="11019" width="9.08203125" style="488" customWidth="1"/>
    <col min="11020" max="11020" width="9.33203125" style="488" customWidth="1"/>
    <col min="11021" max="11021" width="9.08203125" style="488" customWidth="1"/>
    <col min="11022" max="11022" width="9.33203125" style="488" customWidth="1"/>
    <col min="11023" max="11023" width="9" style="488" customWidth="1"/>
    <col min="11024" max="11024" width="8.25" style="488" customWidth="1"/>
    <col min="11025" max="11025" width="6.58203125" style="488" customWidth="1"/>
    <col min="11026" max="11027" width="7.25" style="488" customWidth="1"/>
    <col min="11028" max="11028" width="9.25" style="488" customWidth="1"/>
    <col min="11029" max="11029" width="8.08203125" style="488" customWidth="1"/>
    <col min="11030" max="11030" width="9.33203125" style="488" customWidth="1"/>
    <col min="11031" max="11031" width="8.5" style="488" customWidth="1"/>
    <col min="11032" max="11032" width="7.75" style="488" customWidth="1"/>
    <col min="11033" max="11033" width="3.08203125" style="488" customWidth="1"/>
    <col min="11034" max="11034" width="9.33203125" style="488" customWidth="1"/>
    <col min="11035" max="11035" width="9.25" style="488" customWidth="1"/>
    <col min="11036" max="11036" width="9.08203125" style="488" customWidth="1"/>
    <col min="11037" max="11038" width="7.25" style="488" customWidth="1"/>
    <col min="11039" max="11039" width="3.08203125" style="488" customWidth="1"/>
    <col min="11040" max="11040" width="8.08203125" style="488" customWidth="1"/>
    <col min="11041" max="11042" width="7.25" style="488" customWidth="1"/>
    <col min="11043" max="11043" width="7.5" style="488" customWidth="1"/>
    <col min="11044" max="11044" width="8.08203125" style="488" customWidth="1"/>
    <col min="11045" max="11045" width="7.75" style="488" customWidth="1"/>
    <col min="11046" max="11048" width="7.25" style="488" customWidth="1"/>
    <col min="11049" max="11049" width="9" style="488" customWidth="1"/>
    <col min="11050" max="11050" width="7.25" style="488" bestFit="1" customWidth="1"/>
    <col min="11051" max="11264" width="8.75" style="488"/>
    <col min="11265" max="11265" width="5.75" style="488" customWidth="1"/>
    <col min="11266" max="11266" width="56.33203125" style="488" customWidth="1"/>
    <col min="11267" max="11269" width="16.25" style="488" customWidth="1"/>
    <col min="11270" max="11270" width="8.75" style="488" customWidth="1"/>
    <col min="11271" max="11271" width="8" style="488" customWidth="1"/>
    <col min="11272" max="11272" width="8.25" style="488" customWidth="1"/>
    <col min="11273" max="11273" width="7.75" style="488" customWidth="1"/>
    <col min="11274" max="11274" width="8.33203125" style="488" customWidth="1"/>
    <col min="11275" max="11275" width="9.08203125" style="488" customWidth="1"/>
    <col min="11276" max="11276" width="9.33203125" style="488" customWidth="1"/>
    <col min="11277" max="11277" width="9.08203125" style="488" customWidth="1"/>
    <col min="11278" max="11278" width="9.33203125" style="488" customWidth="1"/>
    <col min="11279" max="11279" width="9" style="488" customWidth="1"/>
    <col min="11280" max="11280" width="8.25" style="488" customWidth="1"/>
    <col min="11281" max="11281" width="6.58203125" style="488" customWidth="1"/>
    <col min="11282" max="11283" width="7.25" style="488" customWidth="1"/>
    <col min="11284" max="11284" width="9.25" style="488" customWidth="1"/>
    <col min="11285" max="11285" width="8.08203125" style="488" customWidth="1"/>
    <col min="11286" max="11286" width="9.33203125" style="488" customWidth="1"/>
    <col min="11287" max="11287" width="8.5" style="488" customWidth="1"/>
    <col min="11288" max="11288" width="7.75" style="488" customWidth="1"/>
    <col min="11289" max="11289" width="3.08203125" style="488" customWidth="1"/>
    <col min="11290" max="11290" width="9.33203125" style="488" customWidth="1"/>
    <col min="11291" max="11291" width="9.25" style="488" customWidth="1"/>
    <col min="11292" max="11292" width="9.08203125" style="488" customWidth="1"/>
    <col min="11293" max="11294" width="7.25" style="488" customWidth="1"/>
    <col min="11295" max="11295" width="3.08203125" style="488" customWidth="1"/>
    <col min="11296" max="11296" width="8.08203125" style="488" customWidth="1"/>
    <col min="11297" max="11298" width="7.25" style="488" customWidth="1"/>
    <col min="11299" max="11299" width="7.5" style="488" customWidth="1"/>
    <col min="11300" max="11300" width="8.08203125" style="488" customWidth="1"/>
    <col min="11301" max="11301" width="7.75" style="488" customWidth="1"/>
    <col min="11302" max="11304" width="7.25" style="488" customWidth="1"/>
    <col min="11305" max="11305" width="9" style="488" customWidth="1"/>
    <col min="11306" max="11306" width="7.25" style="488" bestFit="1" customWidth="1"/>
    <col min="11307" max="11520" width="8.75" style="488"/>
    <col min="11521" max="11521" width="5.75" style="488" customWidth="1"/>
    <col min="11522" max="11522" width="56.33203125" style="488" customWidth="1"/>
    <col min="11523" max="11525" width="16.25" style="488" customWidth="1"/>
    <col min="11526" max="11526" width="8.75" style="488" customWidth="1"/>
    <col min="11527" max="11527" width="8" style="488" customWidth="1"/>
    <col min="11528" max="11528" width="8.25" style="488" customWidth="1"/>
    <col min="11529" max="11529" width="7.75" style="488" customWidth="1"/>
    <col min="11530" max="11530" width="8.33203125" style="488" customWidth="1"/>
    <col min="11531" max="11531" width="9.08203125" style="488" customWidth="1"/>
    <col min="11532" max="11532" width="9.33203125" style="488" customWidth="1"/>
    <col min="11533" max="11533" width="9.08203125" style="488" customWidth="1"/>
    <col min="11534" max="11534" width="9.33203125" style="488" customWidth="1"/>
    <col min="11535" max="11535" width="9" style="488" customWidth="1"/>
    <col min="11536" max="11536" width="8.25" style="488" customWidth="1"/>
    <col min="11537" max="11537" width="6.58203125" style="488" customWidth="1"/>
    <col min="11538" max="11539" width="7.25" style="488" customWidth="1"/>
    <col min="11540" max="11540" width="9.25" style="488" customWidth="1"/>
    <col min="11541" max="11541" width="8.08203125" style="488" customWidth="1"/>
    <col min="11542" max="11542" width="9.33203125" style="488" customWidth="1"/>
    <col min="11543" max="11543" width="8.5" style="488" customWidth="1"/>
    <col min="11544" max="11544" width="7.75" style="488" customWidth="1"/>
    <col min="11545" max="11545" width="3.08203125" style="488" customWidth="1"/>
    <col min="11546" max="11546" width="9.33203125" style="488" customWidth="1"/>
    <col min="11547" max="11547" width="9.25" style="488" customWidth="1"/>
    <col min="11548" max="11548" width="9.08203125" style="488" customWidth="1"/>
    <col min="11549" max="11550" width="7.25" style="488" customWidth="1"/>
    <col min="11551" max="11551" width="3.08203125" style="488" customWidth="1"/>
    <col min="11552" max="11552" width="8.08203125" style="488" customWidth="1"/>
    <col min="11553" max="11554" width="7.25" style="488" customWidth="1"/>
    <col min="11555" max="11555" width="7.5" style="488" customWidth="1"/>
    <col min="11556" max="11556" width="8.08203125" style="488" customWidth="1"/>
    <col min="11557" max="11557" width="7.75" style="488" customWidth="1"/>
    <col min="11558" max="11560" width="7.25" style="488" customWidth="1"/>
    <col min="11561" max="11561" width="9" style="488" customWidth="1"/>
    <col min="11562" max="11562" width="7.25" style="488" bestFit="1" customWidth="1"/>
    <col min="11563" max="11776" width="8.75" style="488"/>
    <col min="11777" max="11777" width="5.75" style="488" customWidth="1"/>
    <col min="11778" max="11778" width="56.33203125" style="488" customWidth="1"/>
    <col min="11779" max="11781" width="16.25" style="488" customWidth="1"/>
    <col min="11782" max="11782" width="8.75" style="488" customWidth="1"/>
    <col min="11783" max="11783" width="8" style="488" customWidth="1"/>
    <col min="11784" max="11784" width="8.25" style="488" customWidth="1"/>
    <col min="11785" max="11785" width="7.75" style="488" customWidth="1"/>
    <col min="11786" max="11786" width="8.33203125" style="488" customWidth="1"/>
    <col min="11787" max="11787" width="9.08203125" style="488" customWidth="1"/>
    <col min="11788" max="11788" width="9.33203125" style="488" customWidth="1"/>
    <col min="11789" max="11789" width="9.08203125" style="488" customWidth="1"/>
    <col min="11790" max="11790" width="9.33203125" style="488" customWidth="1"/>
    <col min="11791" max="11791" width="9" style="488" customWidth="1"/>
    <col min="11792" max="11792" width="8.25" style="488" customWidth="1"/>
    <col min="11793" max="11793" width="6.58203125" style="488" customWidth="1"/>
    <col min="11794" max="11795" width="7.25" style="488" customWidth="1"/>
    <col min="11796" max="11796" width="9.25" style="488" customWidth="1"/>
    <col min="11797" max="11797" width="8.08203125" style="488" customWidth="1"/>
    <col min="11798" max="11798" width="9.33203125" style="488" customWidth="1"/>
    <col min="11799" max="11799" width="8.5" style="488" customWidth="1"/>
    <col min="11800" max="11800" width="7.75" style="488" customWidth="1"/>
    <col min="11801" max="11801" width="3.08203125" style="488" customWidth="1"/>
    <col min="11802" max="11802" width="9.33203125" style="488" customWidth="1"/>
    <col min="11803" max="11803" width="9.25" style="488" customWidth="1"/>
    <col min="11804" max="11804" width="9.08203125" style="488" customWidth="1"/>
    <col min="11805" max="11806" width="7.25" style="488" customWidth="1"/>
    <col min="11807" max="11807" width="3.08203125" style="488" customWidth="1"/>
    <col min="11808" max="11808" width="8.08203125" style="488" customWidth="1"/>
    <col min="11809" max="11810" width="7.25" style="488" customWidth="1"/>
    <col min="11811" max="11811" width="7.5" style="488" customWidth="1"/>
    <col min="11812" max="11812" width="8.08203125" style="488" customWidth="1"/>
    <col min="11813" max="11813" width="7.75" style="488" customWidth="1"/>
    <col min="11814" max="11816" width="7.25" style="488" customWidth="1"/>
    <col min="11817" max="11817" width="9" style="488" customWidth="1"/>
    <col min="11818" max="11818" width="7.25" style="488" bestFit="1" customWidth="1"/>
    <col min="11819" max="12032" width="8.75" style="488"/>
    <col min="12033" max="12033" width="5.75" style="488" customWidth="1"/>
    <col min="12034" max="12034" width="56.33203125" style="488" customWidth="1"/>
    <col min="12035" max="12037" width="16.25" style="488" customWidth="1"/>
    <col min="12038" max="12038" width="8.75" style="488" customWidth="1"/>
    <col min="12039" max="12039" width="8" style="488" customWidth="1"/>
    <col min="12040" max="12040" width="8.25" style="488" customWidth="1"/>
    <col min="12041" max="12041" width="7.75" style="488" customWidth="1"/>
    <col min="12042" max="12042" width="8.33203125" style="488" customWidth="1"/>
    <col min="12043" max="12043" width="9.08203125" style="488" customWidth="1"/>
    <col min="12044" max="12044" width="9.33203125" style="488" customWidth="1"/>
    <col min="12045" max="12045" width="9.08203125" style="488" customWidth="1"/>
    <col min="12046" max="12046" width="9.33203125" style="488" customWidth="1"/>
    <col min="12047" max="12047" width="9" style="488" customWidth="1"/>
    <col min="12048" max="12048" width="8.25" style="488" customWidth="1"/>
    <col min="12049" max="12049" width="6.58203125" style="488" customWidth="1"/>
    <col min="12050" max="12051" width="7.25" style="488" customWidth="1"/>
    <col min="12052" max="12052" width="9.25" style="488" customWidth="1"/>
    <col min="12053" max="12053" width="8.08203125" style="488" customWidth="1"/>
    <col min="12054" max="12054" width="9.33203125" style="488" customWidth="1"/>
    <col min="12055" max="12055" width="8.5" style="488" customWidth="1"/>
    <col min="12056" max="12056" width="7.75" style="488" customWidth="1"/>
    <col min="12057" max="12057" width="3.08203125" style="488" customWidth="1"/>
    <col min="12058" max="12058" width="9.33203125" style="488" customWidth="1"/>
    <col min="12059" max="12059" width="9.25" style="488" customWidth="1"/>
    <col min="12060" max="12060" width="9.08203125" style="488" customWidth="1"/>
    <col min="12061" max="12062" width="7.25" style="488" customWidth="1"/>
    <col min="12063" max="12063" width="3.08203125" style="488" customWidth="1"/>
    <col min="12064" max="12064" width="8.08203125" style="488" customWidth="1"/>
    <col min="12065" max="12066" width="7.25" style="488" customWidth="1"/>
    <col min="12067" max="12067" width="7.5" style="488" customWidth="1"/>
    <col min="12068" max="12068" width="8.08203125" style="488" customWidth="1"/>
    <col min="12069" max="12069" width="7.75" style="488" customWidth="1"/>
    <col min="12070" max="12072" width="7.25" style="488" customWidth="1"/>
    <col min="12073" max="12073" width="9" style="488" customWidth="1"/>
    <col min="12074" max="12074" width="7.25" style="488" bestFit="1" customWidth="1"/>
    <col min="12075" max="12288" width="8.75" style="488"/>
    <col min="12289" max="12289" width="5.75" style="488" customWidth="1"/>
    <col min="12290" max="12290" width="56.33203125" style="488" customWidth="1"/>
    <col min="12291" max="12293" width="16.25" style="488" customWidth="1"/>
    <col min="12294" max="12294" width="8.75" style="488" customWidth="1"/>
    <col min="12295" max="12295" width="8" style="488" customWidth="1"/>
    <col min="12296" max="12296" width="8.25" style="488" customWidth="1"/>
    <col min="12297" max="12297" width="7.75" style="488" customWidth="1"/>
    <col min="12298" max="12298" width="8.33203125" style="488" customWidth="1"/>
    <col min="12299" max="12299" width="9.08203125" style="488" customWidth="1"/>
    <col min="12300" max="12300" width="9.33203125" style="488" customWidth="1"/>
    <col min="12301" max="12301" width="9.08203125" style="488" customWidth="1"/>
    <col min="12302" max="12302" width="9.33203125" style="488" customWidth="1"/>
    <col min="12303" max="12303" width="9" style="488" customWidth="1"/>
    <col min="12304" max="12304" width="8.25" style="488" customWidth="1"/>
    <col min="12305" max="12305" width="6.58203125" style="488" customWidth="1"/>
    <col min="12306" max="12307" width="7.25" style="488" customWidth="1"/>
    <col min="12308" max="12308" width="9.25" style="488" customWidth="1"/>
    <col min="12309" max="12309" width="8.08203125" style="488" customWidth="1"/>
    <col min="12310" max="12310" width="9.33203125" style="488" customWidth="1"/>
    <col min="12311" max="12311" width="8.5" style="488" customWidth="1"/>
    <col min="12312" max="12312" width="7.75" style="488" customWidth="1"/>
    <col min="12313" max="12313" width="3.08203125" style="488" customWidth="1"/>
    <col min="12314" max="12314" width="9.33203125" style="488" customWidth="1"/>
    <col min="12315" max="12315" width="9.25" style="488" customWidth="1"/>
    <col min="12316" max="12316" width="9.08203125" style="488" customWidth="1"/>
    <col min="12317" max="12318" width="7.25" style="488" customWidth="1"/>
    <col min="12319" max="12319" width="3.08203125" style="488" customWidth="1"/>
    <col min="12320" max="12320" width="8.08203125" style="488" customWidth="1"/>
    <col min="12321" max="12322" width="7.25" style="488" customWidth="1"/>
    <col min="12323" max="12323" width="7.5" style="488" customWidth="1"/>
    <col min="12324" max="12324" width="8.08203125" style="488" customWidth="1"/>
    <col min="12325" max="12325" width="7.75" style="488" customWidth="1"/>
    <col min="12326" max="12328" width="7.25" style="488" customWidth="1"/>
    <col min="12329" max="12329" width="9" style="488" customWidth="1"/>
    <col min="12330" max="12330" width="7.25" style="488" bestFit="1" customWidth="1"/>
    <col min="12331" max="12544" width="8.75" style="488"/>
    <col min="12545" max="12545" width="5.75" style="488" customWidth="1"/>
    <col min="12546" max="12546" width="56.33203125" style="488" customWidth="1"/>
    <col min="12547" max="12549" width="16.25" style="488" customWidth="1"/>
    <col min="12550" max="12550" width="8.75" style="488" customWidth="1"/>
    <col min="12551" max="12551" width="8" style="488" customWidth="1"/>
    <col min="12552" max="12552" width="8.25" style="488" customWidth="1"/>
    <col min="12553" max="12553" width="7.75" style="488" customWidth="1"/>
    <col min="12554" max="12554" width="8.33203125" style="488" customWidth="1"/>
    <col min="12555" max="12555" width="9.08203125" style="488" customWidth="1"/>
    <col min="12556" max="12556" width="9.33203125" style="488" customWidth="1"/>
    <col min="12557" max="12557" width="9.08203125" style="488" customWidth="1"/>
    <col min="12558" max="12558" width="9.33203125" style="488" customWidth="1"/>
    <col min="12559" max="12559" width="9" style="488" customWidth="1"/>
    <col min="12560" max="12560" width="8.25" style="488" customWidth="1"/>
    <col min="12561" max="12561" width="6.58203125" style="488" customWidth="1"/>
    <col min="12562" max="12563" width="7.25" style="488" customWidth="1"/>
    <col min="12564" max="12564" width="9.25" style="488" customWidth="1"/>
    <col min="12565" max="12565" width="8.08203125" style="488" customWidth="1"/>
    <col min="12566" max="12566" width="9.33203125" style="488" customWidth="1"/>
    <col min="12567" max="12567" width="8.5" style="488" customWidth="1"/>
    <col min="12568" max="12568" width="7.75" style="488" customWidth="1"/>
    <col min="12569" max="12569" width="3.08203125" style="488" customWidth="1"/>
    <col min="12570" max="12570" width="9.33203125" style="488" customWidth="1"/>
    <col min="12571" max="12571" width="9.25" style="488" customWidth="1"/>
    <col min="12572" max="12572" width="9.08203125" style="488" customWidth="1"/>
    <col min="12573" max="12574" width="7.25" style="488" customWidth="1"/>
    <col min="12575" max="12575" width="3.08203125" style="488" customWidth="1"/>
    <col min="12576" max="12576" width="8.08203125" style="488" customWidth="1"/>
    <col min="12577" max="12578" width="7.25" style="488" customWidth="1"/>
    <col min="12579" max="12579" width="7.5" style="488" customWidth="1"/>
    <col min="12580" max="12580" width="8.08203125" style="488" customWidth="1"/>
    <col min="12581" max="12581" width="7.75" style="488" customWidth="1"/>
    <col min="12582" max="12584" width="7.25" style="488" customWidth="1"/>
    <col min="12585" max="12585" width="9" style="488" customWidth="1"/>
    <col min="12586" max="12586" width="7.25" style="488" bestFit="1" customWidth="1"/>
    <col min="12587" max="12800" width="8.75" style="488"/>
    <col min="12801" max="12801" width="5.75" style="488" customWidth="1"/>
    <col min="12802" max="12802" width="56.33203125" style="488" customWidth="1"/>
    <col min="12803" max="12805" width="16.25" style="488" customWidth="1"/>
    <col min="12806" max="12806" width="8.75" style="488" customWidth="1"/>
    <col min="12807" max="12807" width="8" style="488" customWidth="1"/>
    <col min="12808" max="12808" width="8.25" style="488" customWidth="1"/>
    <col min="12809" max="12809" width="7.75" style="488" customWidth="1"/>
    <col min="12810" max="12810" width="8.33203125" style="488" customWidth="1"/>
    <col min="12811" max="12811" width="9.08203125" style="488" customWidth="1"/>
    <col min="12812" max="12812" width="9.33203125" style="488" customWidth="1"/>
    <col min="12813" max="12813" width="9.08203125" style="488" customWidth="1"/>
    <col min="12814" max="12814" width="9.33203125" style="488" customWidth="1"/>
    <col min="12815" max="12815" width="9" style="488" customWidth="1"/>
    <col min="12816" max="12816" width="8.25" style="488" customWidth="1"/>
    <col min="12817" max="12817" width="6.58203125" style="488" customWidth="1"/>
    <col min="12818" max="12819" width="7.25" style="488" customWidth="1"/>
    <col min="12820" max="12820" width="9.25" style="488" customWidth="1"/>
    <col min="12821" max="12821" width="8.08203125" style="488" customWidth="1"/>
    <col min="12822" max="12822" width="9.33203125" style="488" customWidth="1"/>
    <col min="12823" max="12823" width="8.5" style="488" customWidth="1"/>
    <col min="12824" max="12824" width="7.75" style="488" customWidth="1"/>
    <col min="12825" max="12825" width="3.08203125" style="488" customWidth="1"/>
    <col min="12826" max="12826" width="9.33203125" style="488" customWidth="1"/>
    <col min="12827" max="12827" width="9.25" style="488" customWidth="1"/>
    <col min="12828" max="12828" width="9.08203125" style="488" customWidth="1"/>
    <col min="12829" max="12830" width="7.25" style="488" customWidth="1"/>
    <col min="12831" max="12831" width="3.08203125" style="488" customWidth="1"/>
    <col min="12832" max="12832" width="8.08203125" style="488" customWidth="1"/>
    <col min="12833" max="12834" width="7.25" style="488" customWidth="1"/>
    <col min="12835" max="12835" width="7.5" style="488" customWidth="1"/>
    <col min="12836" max="12836" width="8.08203125" style="488" customWidth="1"/>
    <col min="12837" max="12837" width="7.75" style="488" customWidth="1"/>
    <col min="12838" max="12840" width="7.25" style="488" customWidth="1"/>
    <col min="12841" max="12841" width="9" style="488" customWidth="1"/>
    <col min="12842" max="12842" width="7.25" style="488" bestFit="1" customWidth="1"/>
    <col min="12843" max="13056" width="8.75" style="488"/>
    <col min="13057" max="13057" width="5.75" style="488" customWidth="1"/>
    <col min="13058" max="13058" width="56.33203125" style="488" customWidth="1"/>
    <col min="13059" max="13061" width="16.25" style="488" customWidth="1"/>
    <col min="13062" max="13062" width="8.75" style="488" customWidth="1"/>
    <col min="13063" max="13063" width="8" style="488" customWidth="1"/>
    <col min="13064" max="13064" width="8.25" style="488" customWidth="1"/>
    <col min="13065" max="13065" width="7.75" style="488" customWidth="1"/>
    <col min="13066" max="13066" width="8.33203125" style="488" customWidth="1"/>
    <col min="13067" max="13067" width="9.08203125" style="488" customWidth="1"/>
    <col min="13068" max="13068" width="9.33203125" style="488" customWidth="1"/>
    <col min="13069" max="13069" width="9.08203125" style="488" customWidth="1"/>
    <col min="13070" max="13070" width="9.33203125" style="488" customWidth="1"/>
    <col min="13071" max="13071" width="9" style="488" customWidth="1"/>
    <col min="13072" max="13072" width="8.25" style="488" customWidth="1"/>
    <col min="13073" max="13073" width="6.58203125" style="488" customWidth="1"/>
    <col min="13074" max="13075" width="7.25" style="488" customWidth="1"/>
    <col min="13076" max="13076" width="9.25" style="488" customWidth="1"/>
    <col min="13077" max="13077" width="8.08203125" style="488" customWidth="1"/>
    <col min="13078" max="13078" width="9.33203125" style="488" customWidth="1"/>
    <col min="13079" max="13079" width="8.5" style="488" customWidth="1"/>
    <col min="13080" max="13080" width="7.75" style="488" customWidth="1"/>
    <col min="13081" max="13081" width="3.08203125" style="488" customWidth="1"/>
    <col min="13082" max="13082" width="9.33203125" style="488" customWidth="1"/>
    <col min="13083" max="13083" width="9.25" style="488" customWidth="1"/>
    <col min="13084" max="13084" width="9.08203125" style="488" customWidth="1"/>
    <col min="13085" max="13086" width="7.25" style="488" customWidth="1"/>
    <col min="13087" max="13087" width="3.08203125" style="488" customWidth="1"/>
    <col min="13088" max="13088" width="8.08203125" style="488" customWidth="1"/>
    <col min="13089" max="13090" width="7.25" style="488" customWidth="1"/>
    <col min="13091" max="13091" width="7.5" style="488" customWidth="1"/>
    <col min="13092" max="13092" width="8.08203125" style="488" customWidth="1"/>
    <col min="13093" max="13093" width="7.75" style="488" customWidth="1"/>
    <col min="13094" max="13096" width="7.25" style="488" customWidth="1"/>
    <col min="13097" max="13097" width="9" style="488" customWidth="1"/>
    <col min="13098" max="13098" width="7.25" style="488" bestFit="1" customWidth="1"/>
    <col min="13099" max="13312" width="8.75" style="488"/>
    <col min="13313" max="13313" width="5.75" style="488" customWidth="1"/>
    <col min="13314" max="13314" width="56.33203125" style="488" customWidth="1"/>
    <col min="13315" max="13317" width="16.25" style="488" customWidth="1"/>
    <col min="13318" max="13318" width="8.75" style="488" customWidth="1"/>
    <col min="13319" max="13319" width="8" style="488" customWidth="1"/>
    <col min="13320" max="13320" width="8.25" style="488" customWidth="1"/>
    <col min="13321" max="13321" width="7.75" style="488" customWidth="1"/>
    <col min="13322" max="13322" width="8.33203125" style="488" customWidth="1"/>
    <col min="13323" max="13323" width="9.08203125" style="488" customWidth="1"/>
    <col min="13324" max="13324" width="9.33203125" style="488" customWidth="1"/>
    <col min="13325" max="13325" width="9.08203125" style="488" customWidth="1"/>
    <col min="13326" max="13326" width="9.33203125" style="488" customWidth="1"/>
    <col min="13327" max="13327" width="9" style="488" customWidth="1"/>
    <col min="13328" max="13328" width="8.25" style="488" customWidth="1"/>
    <col min="13329" max="13329" width="6.58203125" style="488" customWidth="1"/>
    <col min="13330" max="13331" width="7.25" style="488" customWidth="1"/>
    <col min="13332" max="13332" width="9.25" style="488" customWidth="1"/>
    <col min="13333" max="13333" width="8.08203125" style="488" customWidth="1"/>
    <col min="13334" max="13334" width="9.33203125" style="488" customWidth="1"/>
    <col min="13335" max="13335" width="8.5" style="488" customWidth="1"/>
    <col min="13336" max="13336" width="7.75" style="488" customWidth="1"/>
    <col min="13337" max="13337" width="3.08203125" style="488" customWidth="1"/>
    <col min="13338" max="13338" width="9.33203125" style="488" customWidth="1"/>
    <col min="13339" max="13339" width="9.25" style="488" customWidth="1"/>
    <col min="13340" max="13340" width="9.08203125" style="488" customWidth="1"/>
    <col min="13341" max="13342" width="7.25" style="488" customWidth="1"/>
    <col min="13343" max="13343" width="3.08203125" style="488" customWidth="1"/>
    <col min="13344" max="13344" width="8.08203125" style="488" customWidth="1"/>
    <col min="13345" max="13346" width="7.25" style="488" customWidth="1"/>
    <col min="13347" max="13347" width="7.5" style="488" customWidth="1"/>
    <col min="13348" max="13348" width="8.08203125" style="488" customWidth="1"/>
    <col min="13349" max="13349" width="7.75" style="488" customWidth="1"/>
    <col min="13350" max="13352" width="7.25" style="488" customWidth="1"/>
    <col min="13353" max="13353" width="9" style="488" customWidth="1"/>
    <col min="13354" max="13354" width="7.25" style="488" bestFit="1" customWidth="1"/>
    <col min="13355" max="13568" width="8.75" style="488"/>
    <col min="13569" max="13569" width="5.75" style="488" customWidth="1"/>
    <col min="13570" max="13570" width="56.33203125" style="488" customWidth="1"/>
    <col min="13571" max="13573" width="16.25" style="488" customWidth="1"/>
    <col min="13574" max="13574" width="8.75" style="488" customWidth="1"/>
    <col min="13575" max="13575" width="8" style="488" customWidth="1"/>
    <col min="13576" max="13576" width="8.25" style="488" customWidth="1"/>
    <col min="13577" max="13577" width="7.75" style="488" customWidth="1"/>
    <col min="13578" max="13578" width="8.33203125" style="488" customWidth="1"/>
    <col min="13579" max="13579" width="9.08203125" style="488" customWidth="1"/>
    <col min="13580" max="13580" width="9.33203125" style="488" customWidth="1"/>
    <col min="13581" max="13581" width="9.08203125" style="488" customWidth="1"/>
    <col min="13582" max="13582" width="9.33203125" style="488" customWidth="1"/>
    <col min="13583" max="13583" width="9" style="488" customWidth="1"/>
    <col min="13584" max="13584" width="8.25" style="488" customWidth="1"/>
    <col min="13585" max="13585" width="6.58203125" style="488" customWidth="1"/>
    <col min="13586" max="13587" width="7.25" style="488" customWidth="1"/>
    <col min="13588" max="13588" width="9.25" style="488" customWidth="1"/>
    <col min="13589" max="13589" width="8.08203125" style="488" customWidth="1"/>
    <col min="13590" max="13590" width="9.33203125" style="488" customWidth="1"/>
    <col min="13591" max="13591" width="8.5" style="488" customWidth="1"/>
    <col min="13592" max="13592" width="7.75" style="488" customWidth="1"/>
    <col min="13593" max="13593" width="3.08203125" style="488" customWidth="1"/>
    <col min="13594" max="13594" width="9.33203125" style="488" customWidth="1"/>
    <col min="13595" max="13595" width="9.25" style="488" customWidth="1"/>
    <col min="13596" max="13596" width="9.08203125" style="488" customWidth="1"/>
    <col min="13597" max="13598" width="7.25" style="488" customWidth="1"/>
    <col min="13599" max="13599" width="3.08203125" style="488" customWidth="1"/>
    <col min="13600" max="13600" width="8.08203125" style="488" customWidth="1"/>
    <col min="13601" max="13602" width="7.25" style="488" customWidth="1"/>
    <col min="13603" max="13603" width="7.5" style="488" customWidth="1"/>
    <col min="13604" max="13604" width="8.08203125" style="488" customWidth="1"/>
    <col min="13605" max="13605" width="7.75" style="488" customWidth="1"/>
    <col min="13606" max="13608" width="7.25" style="488" customWidth="1"/>
    <col min="13609" max="13609" width="9" style="488" customWidth="1"/>
    <col min="13610" max="13610" width="7.25" style="488" bestFit="1" customWidth="1"/>
    <col min="13611" max="13824" width="8.75" style="488"/>
    <col min="13825" max="13825" width="5.75" style="488" customWidth="1"/>
    <col min="13826" max="13826" width="56.33203125" style="488" customWidth="1"/>
    <col min="13827" max="13829" width="16.25" style="488" customWidth="1"/>
    <col min="13830" max="13830" width="8.75" style="488" customWidth="1"/>
    <col min="13831" max="13831" width="8" style="488" customWidth="1"/>
    <col min="13832" max="13832" width="8.25" style="488" customWidth="1"/>
    <col min="13833" max="13833" width="7.75" style="488" customWidth="1"/>
    <col min="13834" max="13834" width="8.33203125" style="488" customWidth="1"/>
    <col min="13835" max="13835" width="9.08203125" style="488" customWidth="1"/>
    <col min="13836" max="13836" width="9.33203125" style="488" customWidth="1"/>
    <col min="13837" max="13837" width="9.08203125" style="488" customWidth="1"/>
    <col min="13838" max="13838" width="9.33203125" style="488" customWidth="1"/>
    <col min="13839" max="13839" width="9" style="488" customWidth="1"/>
    <col min="13840" max="13840" width="8.25" style="488" customWidth="1"/>
    <col min="13841" max="13841" width="6.58203125" style="488" customWidth="1"/>
    <col min="13842" max="13843" width="7.25" style="488" customWidth="1"/>
    <col min="13844" max="13844" width="9.25" style="488" customWidth="1"/>
    <col min="13845" max="13845" width="8.08203125" style="488" customWidth="1"/>
    <col min="13846" max="13846" width="9.33203125" style="488" customWidth="1"/>
    <col min="13847" max="13847" width="8.5" style="488" customWidth="1"/>
    <col min="13848" max="13848" width="7.75" style="488" customWidth="1"/>
    <col min="13849" max="13849" width="3.08203125" style="488" customWidth="1"/>
    <col min="13850" max="13850" width="9.33203125" style="488" customWidth="1"/>
    <col min="13851" max="13851" width="9.25" style="488" customWidth="1"/>
    <col min="13852" max="13852" width="9.08203125" style="488" customWidth="1"/>
    <col min="13853" max="13854" width="7.25" style="488" customWidth="1"/>
    <col min="13855" max="13855" width="3.08203125" style="488" customWidth="1"/>
    <col min="13856" max="13856" width="8.08203125" style="488" customWidth="1"/>
    <col min="13857" max="13858" width="7.25" style="488" customWidth="1"/>
    <col min="13859" max="13859" width="7.5" style="488" customWidth="1"/>
    <col min="13860" max="13860" width="8.08203125" style="488" customWidth="1"/>
    <col min="13861" max="13861" width="7.75" style="488" customWidth="1"/>
    <col min="13862" max="13864" width="7.25" style="488" customWidth="1"/>
    <col min="13865" max="13865" width="9" style="488" customWidth="1"/>
    <col min="13866" max="13866" width="7.25" style="488" bestFit="1" customWidth="1"/>
    <col min="13867" max="14080" width="8.75" style="488"/>
    <col min="14081" max="14081" width="5.75" style="488" customWidth="1"/>
    <col min="14082" max="14082" width="56.33203125" style="488" customWidth="1"/>
    <col min="14083" max="14085" width="16.25" style="488" customWidth="1"/>
    <col min="14086" max="14086" width="8.75" style="488" customWidth="1"/>
    <col min="14087" max="14087" width="8" style="488" customWidth="1"/>
    <col min="14088" max="14088" width="8.25" style="488" customWidth="1"/>
    <col min="14089" max="14089" width="7.75" style="488" customWidth="1"/>
    <col min="14090" max="14090" width="8.33203125" style="488" customWidth="1"/>
    <col min="14091" max="14091" width="9.08203125" style="488" customWidth="1"/>
    <col min="14092" max="14092" width="9.33203125" style="488" customWidth="1"/>
    <col min="14093" max="14093" width="9.08203125" style="488" customWidth="1"/>
    <col min="14094" max="14094" width="9.33203125" style="488" customWidth="1"/>
    <col min="14095" max="14095" width="9" style="488" customWidth="1"/>
    <col min="14096" max="14096" width="8.25" style="488" customWidth="1"/>
    <col min="14097" max="14097" width="6.58203125" style="488" customWidth="1"/>
    <col min="14098" max="14099" width="7.25" style="488" customWidth="1"/>
    <col min="14100" max="14100" width="9.25" style="488" customWidth="1"/>
    <col min="14101" max="14101" width="8.08203125" style="488" customWidth="1"/>
    <col min="14102" max="14102" width="9.33203125" style="488" customWidth="1"/>
    <col min="14103" max="14103" width="8.5" style="488" customWidth="1"/>
    <col min="14104" max="14104" width="7.75" style="488" customWidth="1"/>
    <col min="14105" max="14105" width="3.08203125" style="488" customWidth="1"/>
    <col min="14106" max="14106" width="9.33203125" style="488" customWidth="1"/>
    <col min="14107" max="14107" width="9.25" style="488" customWidth="1"/>
    <col min="14108" max="14108" width="9.08203125" style="488" customWidth="1"/>
    <col min="14109" max="14110" width="7.25" style="488" customWidth="1"/>
    <col min="14111" max="14111" width="3.08203125" style="488" customWidth="1"/>
    <col min="14112" max="14112" width="8.08203125" style="488" customWidth="1"/>
    <col min="14113" max="14114" width="7.25" style="488" customWidth="1"/>
    <col min="14115" max="14115" width="7.5" style="488" customWidth="1"/>
    <col min="14116" max="14116" width="8.08203125" style="488" customWidth="1"/>
    <col min="14117" max="14117" width="7.75" style="488" customWidth="1"/>
    <col min="14118" max="14120" width="7.25" style="488" customWidth="1"/>
    <col min="14121" max="14121" width="9" style="488" customWidth="1"/>
    <col min="14122" max="14122" width="7.25" style="488" bestFit="1" customWidth="1"/>
    <col min="14123" max="14336" width="8.75" style="488"/>
    <col min="14337" max="14337" width="5.75" style="488" customWidth="1"/>
    <col min="14338" max="14338" width="56.33203125" style="488" customWidth="1"/>
    <col min="14339" max="14341" width="16.25" style="488" customWidth="1"/>
    <col min="14342" max="14342" width="8.75" style="488" customWidth="1"/>
    <col min="14343" max="14343" width="8" style="488" customWidth="1"/>
    <col min="14344" max="14344" width="8.25" style="488" customWidth="1"/>
    <col min="14345" max="14345" width="7.75" style="488" customWidth="1"/>
    <col min="14346" max="14346" width="8.33203125" style="488" customWidth="1"/>
    <col min="14347" max="14347" width="9.08203125" style="488" customWidth="1"/>
    <col min="14348" max="14348" width="9.33203125" style="488" customWidth="1"/>
    <col min="14349" max="14349" width="9.08203125" style="488" customWidth="1"/>
    <col min="14350" max="14350" width="9.33203125" style="488" customWidth="1"/>
    <col min="14351" max="14351" width="9" style="488" customWidth="1"/>
    <col min="14352" max="14352" width="8.25" style="488" customWidth="1"/>
    <col min="14353" max="14353" width="6.58203125" style="488" customWidth="1"/>
    <col min="14354" max="14355" width="7.25" style="488" customWidth="1"/>
    <col min="14356" max="14356" width="9.25" style="488" customWidth="1"/>
    <col min="14357" max="14357" width="8.08203125" style="488" customWidth="1"/>
    <col min="14358" max="14358" width="9.33203125" style="488" customWidth="1"/>
    <col min="14359" max="14359" width="8.5" style="488" customWidth="1"/>
    <col min="14360" max="14360" width="7.75" style="488" customWidth="1"/>
    <col min="14361" max="14361" width="3.08203125" style="488" customWidth="1"/>
    <col min="14362" max="14362" width="9.33203125" style="488" customWidth="1"/>
    <col min="14363" max="14363" width="9.25" style="488" customWidth="1"/>
    <col min="14364" max="14364" width="9.08203125" style="488" customWidth="1"/>
    <col min="14365" max="14366" width="7.25" style="488" customWidth="1"/>
    <col min="14367" max="14367" width="3.08203125" style="488" customWidth="1"/>
    <col min="14368" max="14368" width="8.08203125" style="488" customWidth="1"/>
    <col min="14369" max="14370" width="7.25" style="488" customWidth="1"/>
    <col min="14371" max="14371" width="7.5" style="488" customWidth="1"/>
    <col min="14372" max="14372" width="8.08203125" style="488" customWidth="1"/>
    <col min="14373" max="14373" width="7.75" style="488" customWidth="1"/>
    <col min="14374" max="14376" width="7.25" style="488" customWidth="1"/>
    <col min="14377" max="14377" width="9" style="488" customWidth="1"/>
    <col min="14378" max="14378" width="7.25" style="488" bestFit="1" customWidth="1"/>
    <col min="14379" max="14592" width="8.75" style="488"/>
    <col min="14593" max="14593" width="5.75" style="488" customWidth="1"/>
    <col min="14594" max="14594" width="56.33203125" style="488" customWidth="1"/>
    <col min="14595" max="14597" width="16.25" style="488" customWidth="1"/>
    <col min="14598" max="14598" width="8.75" style="488" customWidth="1"/>
    <col min="14599" max="14599" width="8" style="488" customWidth="1"/>
    <col min="14600" max="14600" width="8.25" style="488" customWidth="1"/>
    <col min="14601" max="14601" width="7.75" style="488" customWidth="1"/>
    <col min="14602" max="14602" width="8.33203125" style="488" customWidth="1"/>
    <col min="14603" max="14603" width="9.08203125" style="488" customWidth="1"/>
    <col min="14604" max="14604" width="9.33203125" style="488" customWidth="1"/>
    <col min="14605" max="14605" width="9.08203125" style="488" customWidth="1"/>
    <col min="14606" max="14606" width="9.33203125" style="488" customWidth="1"/>
    <col min="14607" max="14607" width="9" style="488" customWidth="1"/>
    <col min="14608" max="14608" width="8.25" style="488" customWidth="1"/>
    <col min="14609" max="14609" width="6.58203125" style="488" customWidth="1"/>
    <col min="14610" max="14611" width="7.25" style="488" customWidth="1"/>
    <col min="14612" max="14612" width="9.25" style="488" customWidth="1"/>
    <col min="14613" max="14613" width="8.08203125" style="488" customWidth="1"/>
    <col min="14614" max="14614" width="9.33203125" style="488" customWidth="1"/>
    <col min="14615" max="14615" width="8.5" style="488" customWidth="1"/>
    <col min="14616" max="14616" width="7.75" style="488" customWidth="1"/>
    <col min="14617" max="14617" width="3.08203125" style="488" customWidth="1"/>
    <col min="14618" max="14618" width="9.33203125" style="488" customWidth="1"/>
    <col min="14619" max="14619" width="9.25" style="488" customWidth="1"/>
    <col min="14620" max="14620" width="9.08203125" style="488" customWidth="1"/>
    <col min="14621" max="14622" width="7.25" style="488" customWidth="1"/>
    <col min="14623" max="14623" width="3.08203125" style="488" customWidth="1"/>
    <col min="14624" max="14624" width="8.08203125" style="488" customWidth="1"/>
    <col min="14625" max="14626" width="7.25" style="488" customWidth="1"/>
    <col min="14627" max="14627" width="7.5" style="488" customWidth="1"/>
    <col min="14628" max="14628" width="8.08203125" style="488" customWidth="1"/>
    <col min="14629" max="14629" width="7.75" style="488" customWidth="1"/>
    <col min="14630" max="14632" width="7.25" style="488" customWidth="1"/>
    <col min="14633" max="14633" width="9" style="488" customWidth="1"/>
    <col min="14634" max="14634" width="7.25" style="488" bestFit="1" customWidth="1"/>
    <col min="14635" max="14848" width="8.75" style="488"/>
    <col min="14849" max="14849" width="5.75" style="488" customWidth="1"/>
    <col min="14850" max="14850" width="56.33203125" style="488" customWidth="1"/>
    <col min="14851" max="14853" width="16.25" style="488" customWidth="1"/>
    <col min="14854" max="14854" width="8.75" style="488" customWidth="1"/>
    <col min="14855" max="14855" width="8" style="488" customWidth="1"/>
    <col min="14856" max="14856" width="8.25" style="488" customWidth="1"/>
    <col min="14857" max="14857" width="7.75" style="488" customWidth="1"/>
    <col min="14858" max="14858" width="8.33203125" style="488" customWidth="1"/>
    <col min="14859" max="14859" width="9.08203125" style="488" customWidth="1"/>
    <col min="14860" max="14860" width="9.33203125" style="488" customWidth="1"/>
    <col min="14861" max="14861" width="9.08203125" style="488" customWidth="1"/>
    <col min="14862" max="14862" width="9.33203125" style="488" customWidth="1"/>
    <col min="14863" max="14863" width="9" style="488" customWidth="1"/>
    <col min="14864" max="14864" width="8.25" style="488" customWidth="1"/>
    <col min="14865" max="14865" width="6.58203125" style="488" customWidth="1"/>
    <col min="14866" max="14867" width="7.25" style="488" customWidth="1"/>
    <col min="14868" max="14868" width="9.25" style="488" customWidth="1"/>
    <col min="14869" max="14869" width="8.08203125" style="488" customWidth="1"/>
    <col min="14870" max="14870" width="9.33203125" style="488" customWidth="1"/>
    <col min="14871" max="14871" width="8.5" style="488" customWidth="1"/>
    <col min="14872" max="14872" width="7.75" style="488" customWidth="1"/>
    <col min="14873" max="14873" width="3.08203125" style="488" customWidth="1"/>
    <col min="14874" max="14874" width="9.33203125" style="488" customWidth="1"/>
    <col min="14875" max="14875" width="9.25" style="488" customWidth="1"/>
    <col min="14876" max="14876" width="9.08203125" style="488" customWidth="1"/>
    <col min="14877" max="14878" width="7.25" style="488" customWidth="1"/>
    <col min="14879" max="14879" width="3.08203125" style="488" customWidth="1"/>
    <col min="14880" max="14880" width="8.08203125" style="488" customWidth="1"/>
    <col min="14881" max="14882" width="7.25" style="488" customWidth="1"/>
    <col min="14883" max="14883" width="7.5" style="488" customWidth="1"/>
    <col min="14884" max="14884" width="8.08203125" style="488" customWidth="1"/>
    <col min="14885" max="14885" width="7.75" style="488" customWidth="1"/>
    <col min="14886" max="14888" width="7.25" style="488" customWidth="1"/>
    <col min="14889" max="14889" width="9" style="488" customWidth="1"/>
    <col min="14890" max="14890" width="7.25" style="488" bestFit="1" customWidth="1"/>
    <col min="14891" max="15104" width="8.75" style="488"/>
    <col min="15105" max="15105" width="5.75" style="488" customWidth="1"/>
    <col min="15106" max="15106" width="56.33203125" style="488" customWidth="1"/>
    <col min="15107" max="15109" width="16.25" style="488" customWidth="1"/>
    <col min="15110" max="15110" width="8.75" style="488" customWidth="1"/>
    <col min="15111" max="15111" width="8" style="488" customWidth="1"/>
    <col min="15112" max="15112" width="8.25" style="488" customWidth="1"/>
    <col min="15113" max="15113" width="7.75" style="488" customWidth="1"/>
    <col min="15114" max="15114" width="8.33203125" style="488" customWidth="1"/>
    <col min="15115" max="15115" width="9.08203125" style="488" customWidth="1"/>
    <col min="15116" max="15116" width="9.33203125" style="488" customWidth="1"/>
    <col min="15117" max="15117" width="9.08203125" style="488" customWidth="1"/>
    <col min="15118" max="15118" width="9.33203125" style="488" customWidth="1"/>
    <col min="15119" max="15119" width="9" style="488" customWidth="1"/>
    <col min="15120" max="15120" width="8.25" style="488" customWidth="1"/>
    <col min="15121" max="15121" width="6.58203125" style="488" customWidth="1"/>
    <col min="15122" max="15123" width="7.25" style="488" customWidth="1"/>
    <col min="15124" max="15124" width="9.25" style="488" customWidth="1"/>
    <col min="15125" max="15125" width="8.08203125" style="488" customWidth="1"/>
    <col min="15126" max="15126" width="9.33203125" style="488" customWidth="1"/>
    <col min="15127" max="15127" width="8.5" style="488" customWidth="1"/>
    <col min="15128" max="15128" width="7.75" style="488" customWidth="1"/>
    <col min="15129" max="15129" width="3.08203125" style="488" customWidth="1"/>
    <col min="15130" max="15130" width="9.33203125" style="488" customWidth="1"/>
    <col min="15131" max="15131" width="9.25" style="488" customWidth="1"/>
    <col min="15132" max="15132" width="9.08203125" style="488" customWidth="1"/>
    <col min="15133" max="15134" width="7.25" style="488" customWidth="1"/>
    <col min="15135" max="15135" width="3.08203125" style="488" customWidth="1"/>
    <col min="15136" max="15136" width="8.08203125" style="488" customWidth="1"/>
    <col min="15137" max="15138" width="7.25" style="488" customWidth="1"/>
    <col min="15139" max="15139" width="7.5" style="488" customWidth="1"/>
    <col min="15140" max="15140" width="8.08203125" style="488" customWidth="1"/>
    <col min="15141" max="15141" width="7.75" style="488" customWidth="1"/>
    <col min="15142" max="15144" width="7.25" style="488" customWidth="1"/>
    <col min="15145" max="15145" width="9" style="488" customWidth="1"/>
    <col min="15146" max="15146" width="7.25" style="488" bestFit="1" customWidth="1"/>
    <col min="15147" max="15360" width="8.75" style="488"/>
    <col min="15361" max="15361" width="5.75" style="488" customWidth="1"/>
    <col min="15362" max="15362" width="56.33203125" style="488" customWidth="1"/>
    <col min="15363" max="15365" width="16.25" style="488" customWidth="1"/>
    <col min="15366" max="15366" width="8.75" style="488" customWidth="1"/>
    <col min="15367" max="15367" width="8" style="488" customWidth="1"/>
    <col min="15368" max="15368" width="8.25" style="488" customWidth="1"/>
    <col min="15369" max="15369" width="7.75" style="488" customWidth="1"/>
    <col min="15370" max="15370" width="8.33203125" style="488" customWidth="1"/>
    <col min="15371" max="15371" width="9.08203125" style="488" customWidth="1"/>
    <col min="15372" max="15372" width="9.33203125" style="488" customWidth="1"/>
    <col min="15373" max="15373" width="9.08203125" style="488" customWidth="1"/>
    <col min="15374" max="15374" width="9.33203125" style="488" customWidth="1"/>
    <col min="15375" max="15375" width="9" style="488" customWidth="1"/>
    <col min="15376" max="15376" width="8.25" style="488" customWidth="1"/>
    <col min="15377" max="15377" width="6.58203125" style="488" customWidth="1"/>
    <col min="15378" max="15379" width="7.25" style="488" customWidth="1"/>
    <col min="15380" max="15380" width="9.25" style="488" customWidth="1"/>
    <col min="15381" max="15381" width="8.08203125" style="488" customWidth="1"/>
    <col min="15382" max="15382" width="9.33203125" style="488" customWidth="1"/>
    <col min="15383" max="15383" width="8.5" style="488" customWidth="1"/>
    <col min="15384" max="15384" width="7.75" style="488" customWidth="1"/>
    <col min="15385" max="15385" width="3.08203125" style="488" customWidth="1"/>
    <col min="15386" max="15386" width="9.33203125" style="488" customWidth="1"/>
    <col min="15387" max="15387" width="9.25" style="488" customWidth="1"/>
    <col min="15388" max="15388" width="9.08203125" style="488" customWidth="1"/>
    <col min="15389" max="15390" width="7.25" style="488" customWidth="1"/>
    <col min="15391" max="15391" width="3.08203125" style="488" customWidth="1"/>
    <col min="15392" max="15392" width="8.08203125" style="488" customWidth="1"/>
    <col min="15393" max="15394" width="7.25" style="488" customWidth="1"/>
    <col min="15395" max="15395" width="7.5" style="488" customWidth="1"/>
    <col min="15396" max="15396" width="8.08203125" style="488" customWidth="1"/>
    <col min="15397" max="15397" width="7.75" style="488" customWidth="1"/>
    <col min="15398" max="15400" width="7.25" style="488" customWidth="1"/>
    <col min="15401" max="15401" width="9" style="488" customWidth="1"/>
    <col min="15402" max="15402" width="7.25" style="488" bestFit="1" customWidth="1"/>
    <col min="15403" max="15616" width="8.75" style="488"/>
    <col min="15617" max="15617" width="5.75" style="488" customWidth="1"/>
    <col min="15618" max="15618" width="56.33203125" style="488" customWidth="1"/>
    <col min="15619" max="15621" width="16.25" style="488" customWidth="1"/>
    <col min="15622" max="15622" width="8.75" style="488" customWidth="1"/>
    <col min="15623" max="15623" width="8" style="488" customWidth="1"/>
    <col min="15624" max="15624" width="8.25" style="488" customWidth="1"/>
    <col min="15625" max="15625" width="7.75" style="488" customWidth="1"/>
    <col min="15626" max="15626" width="8.33203125" style="488" customWidth="1"/>
    <col min="15627" max="15627" width="9.08203125" style="488" customWidth="1"/>
    <col min="15628" max="15628" width="9.33203125" style="488" customWidth="1"/>
    <col min="15629" max="15629" width="9.08203125" style="488" customWidth="1"/>
    <col min="15630" max="15630" width="9.33203125" style="488" customWidth="1"/>
    <col min="15631" max="15631" width="9" style="488" customWidth="1"/>
    <col min="15632" max="15632" width="8.25" style="488" customWidth="1"/>
    <col min="15633" max="15633" width="6.58203125" style="488" customWidth="1"/>
    <col min="15634" max="15635" width="7.25" style="488" customWidth="1"/>
    <col min="15636" max="15636" width="9.25" style="488" customWidth="1"/>
    <col min="15637" max="15637" width="8.08203125" style="488" customWidth="1"/>
    <col min="15638" max="15638" width="9.33203125" style="488" customWidth="1"/>
    <col min="15639" max="15639" width="8.5" style="488" customWidth="1"/>
    <col min="15640" max="15640" width="7.75" style="488" customWidth="1"/>
    <col min="15641" max="15641" width="3.08203125" style="488" customWidth="1"/>
    <col min="15642" max="15642" width="9.33203125" style="488" customWidth="1"/>
    <col min="15643" max="15643" width="9.25" style="488" customWidth="1"/>
    <col min="15644" max="15644" width="9.08203125" style="488" customWidth="1"/>
    <col min="15645" max="15646" width="7.25" style="488" customWidth="1"/>
    <col min="15647" max="15647" width="3.08203125" style="488" customWidth="1"/>
    <col min="15648" max="15648" width="8.08203125" style="488" customWidth="1"/>
    <col min="15649" max="15650" width="7.25" style="488" customWidth="1"/>
    <col min="15651" max="15651" width="7.5" style="488" customWidth="1"/>
    <col min="15652" max="15652" width="8.08203125" style="488" customWidth="1"/>
    <col min="15653" max="15653" width="7.75" style="488" customWidth="1"/>
    <col min="15654" max="15656" width="7.25" style="488" customWidth="1"/>
    <col min="15657" max="15657" width="9" style="488" customWidth="1"/>
    <col min="15658" max="15658" width="7.25" style="488" bestFit="1" customWidth="1"/>
    <col min="15659" max="15872" width="8.75" style="488"/>
    <col min="15873" max="15873" width="5.75" style="488" customWidth="1"/>
    <col min="15874" max="15874" width="56.33203125" style="488" customWidth="1"/>
    <col min="15875" max="15877" width="16.25" style="488" customWidth="1"/>
    <col min="15878" max="15878" width="8.75" style="488" customWidth="1"/>
    <col min="15879" max="15879" width="8" style="488" customWidth="1"/>
    <col min="15880" max="15880" width="8.25" style="488" customWidth="1"/>
    <col min="15881" max="15881" width="7.75" style="488" customWidth="1"/>
    <col min="15882" max="15882" width="8.33203125" style="488" customWidth="1"/>
    <col min="15883" max="15883" width="9.08203125" style="488" customWidth="1"/>
    <col min="15884" max="15884" width="9.33203125" style="488" customWidth="1"/>
    <col min="15885" max="15885" width="9.08203125" style="488" customWidth="1"/>
    <col min="15886" max="15886" width="9.33203125" style="488" customWidth="1"/>
    <col min="15887" max="15887" width="9" style="488" customWidth="1"/>
    <col min="15888" max="15888" width="8.25" style="488" customWidth="1"/>
    <col min="15889" max="15889" width="6.58203125" style="488" customWidth="1"/>
    <col min="15890" max="15891" width="7.25" style="488" customWidth="1"/>
    <col min="15892" max="15892" width="9.25" style="488" customWidth="1"/>
    <col min="15893" max="15893" width="8.08203125" style="488" customWidth="1"/>
    <col min="15894" max="15894" width="9.33203125" style="488" customWidth="1"/>
    <col min="15895" max="15895" width="8.5" style="488" customWidth="1"/>
    <col min="15896" max="15896" width="7.75" style="488" customWidth="1"/>
    <col min="15897" max="15897" width="3.08203125" style="488" customWidth="1"/>
    <col min="15898" max="15898" width="9.33203125" style="488" customWidth="1"/>
    <col min="15899" max="15899" width="9.25" style="488" customWidth="1"/>
    <col min="15900" max="15900" width="9.08203125" style="488" customWidth="1"/>
    <col min="15901" max="15902" width="7.25" style="488" customWidth="1"/>
    <col min="15903" max="15903" width="3.08203125" style="488" customWidth="1"/>
    <col min="15904" max="15904" width="8.08203125" style="488" customWidth="1"/>
    <col min="15905" max="15906" width="7.25" style="488" customWidth="1"/>
    <col min="15907" max="15907" width="7.5" style="488" customWidth="1"/>
    <col min="15908" max="15908" width="8.08203125" style="488" customWidth="1"/>
    <col min="15909" max="15909" width="7.75" style="488" customWidth="1"/>
    <col min="15910" max="15912" width="7.25" style="488" customWidth="1"/>
    <col min="15913" max="15913" width="9" style="488" customWidth="1"/>
    <col min="15914" max="15914" width="7.25" style="488" bestFit="1" customWidth="1"/>
    <col min="15915" max="16128" width="8.75" style="488"/>
    <col min="16129" max="16129" width="5.75" style="488" customWidth="1"/>
    <col min="16130" max="16130" width="56.33203125" style="488" customWidth="1"/>
    <col min="16131" max="16133" width="16.25" style="488" customWidth="1"/>
    <col min="16134" max="16134" width="8.75" style="488" customWidth="1"/>
    <col min="16135" max="16135" width="8" style="488" customWidth="1"/>
    <col min="16136" max="16136" width="8.25" style="488" customWidth="1"/>
    <col min="16137" max="16137" width="7.75" style="488" customWidth="1"/>
    <col min="16138" max="16138" width="8.33203125" style="488" customWidth="1"/>
    <col min="16139" max="16139" width="9.08203125" style="488" customWidth="1"/>
    <col min="16140" max="16140" width="9.33203125" style="488" customWidth="1"/>
    <col min="16141" max="16141" width="9.08203125" style="488" customWidth="1"/>
    <col min="16142" max="16142" width="9.33203125" style="488" customWidth="1"/>
    <col min="16143" max="16143" width="9" style="488" customWidth="1"/>
    <col min="16144" max="16144" width="8.25" style="488" customWidth="1"/>
    <col min="16145" max="16145" width="6.58203125" style="488" customWidth="1"/>
    <col min="16146" max="16147" width="7.25" style="488" customWidth="1"/>
    <col min="16148" max="16148" width="9.25" style="488" customWidth="1"/>
    <col min="16149" max="16149" width="8.08203125" style="488" customWidth="1"/>
    <col min="16150" max="16150" width="9.33203125" style="488" customWidth="1"/>
    <col min="16151" max="16151" width="8.5" style="488" customWidth="1"/>
    <col min="16152" max="16152" width="7.75" style="488" customWidth="1"/>
    <col min="16153" max="16153" width="3.08203125" style="488" customWidth="1"/>
    <col min="16154" max="16154" width="9.33203125" style="488" customWidth="1"/>
    <col min="16155" max="16155" width="9.25" style="488" customWidth="1"/>
    <col min="16156" max="16156" width="9.08203125" style="488" customWidth="1"/>
    <col min="16157" max="16158" width="7.25" style="488" customWidth="1"/>
    <col min="16159" max="16159" width="3.08203125" style="488" customWidth="1"/>
    <col min="16160" max="16160" width="8.08203125" style="488" customWidth="1"/>
    <col min="16161" max="16162" width="7.25" style="488" customWidth="1"/>
    <col min="16163" max="16163" width="7.5" style="488" customWidth="1"/>
    <col min="16164" max="16164" width="8.08203125" style="488" customWidth="1"/>
    <col min="16165" max="16165" width="7.75" style="488" customWidth="1"/>
    <col min="16166" max="16168" width="7.25" style="488" customWidth="1"/>
    <col min="16169" max="16169" width="9" style="488" customWidth="1"/>
    <col min="16170" max="16170" width="7.25" style="488" bestFit="1" customWidth="1"/>
    <col min="16171" max="16384" width="8.75" style="488"/>
  </cols>
  <sheetData>
    <row r="1" spans="1:236" x14ac:dyDescent="0.3">
      <c r="A1" s="849" t="s">
        <v>658</v>
      </c>
      <c r="B1" s="849"/>
      <c r="C1" s="849"/>
      <c r="D1" s="849"/>
      <c r="E1" s="849"/>
    </row>
    <row r="2" spans="1:236" x14ac:dyDescent="0.3">
      <c r="A2" s="849"/>
      <c r="B2" s="849"/>
      <c r="C2" s="849"/>
      <c r="D2" s="849"/>
      <c r="E2" s="849"/>
    </row>
    <row r="3" spans="1:236" ht="46.9" customHeight="1" x14ac:dyDescent="0.3">
      <c r="A3" s="850"/>
      <c r="B3" s="850"/>
      <c r="C3" s="850"/>
      <c r="D3" s="850"/>
      <c r="E3" s="850"/>
    </row>
    <row r="4" spans="1:236" ht="35.15" customHeight="1" x14ac:dyDescent="0.3">
      <c r="A4" s="465" t="s">
        <v>415</v>
      </c>
      <c r="B4" s="465" t="s">
        <v>1</v>
      </c>
      <c r="C4" s="466" t="s">
        <v>416</v>
      </c>
      <c r="D4" s="466" t="s">
        <v>417</v>
      </c>
      <c r="E4" s="467" t="s">
        <v>418</v>
      </c>
    </row>
    <row r="5" spans="1:236" ht="35.15" customHeight="1" x14ac:dyDescent="0.3">
      <c r="A5" s="468">
        <v>1</v>
      </c>
      <c r="B5" s="469" t="s">
        <v>552</v>
      </c>
      <c r="C5" s="470"/>
      <c r="D5" s="470"/>
      <c r="E5" s="470"/>
      <c r="G5" s="489"/>
      <c r="H5" s="489"/>
      <c r="I5" s="489"/>
      <c r="J5" s="489"/>
      <c r="K5" s="489"/>
      <c r="L5" s="489"/>
      <c r="M5" s="489"/>
      <c r="N5" s="489"/>
      <c r="O5" s="489"/>
      <c r="P5" s="489"/>
      <c r="Q5" s="489"/>
      <c r="R5" s="489"/>
      <c r="S5" s="489"/>
      <c r="T5" s="489"/>
      <c r="U5" s="489"/>
      <c r="V5" s="489"/>
      <c r="W5" s="489"/>
      <c r="X5" s="490"/>
      <c r="Y5" s="491"/>
      <c r="Z5" s="489"/>
      <c r="AA5" s="489"/>
      <c r="AB5" s="489"/>
      <c r="AC5" s="489"/>
      <c r="AD5" s="490"/>
      <c r="AE5" s="491"/>
      <c r="AF5" s="489"/>
    </row>
    <row r="6" spans="1:236" ht="35.15" customHeight="1" x14ac:dyDescent="0.3">
      <c r="A6" s="471">
        <v>2</v>
      </c>
      <c r="B6" s="469" t="s">
        <v>553</v>
      </c>
      <c r="C6" s="472"/>
      <c r="D6" s="472"/>
      <c r="E6" s="472"/>
      <c r="G6" s="489"/>
      <c r="H6" s="489"/>
      <c r="I6" s="489"/>
      <c r="J6" s="489"/>
      <c r="K6" s="489"/>
      <c r="L6" s="489"/>
      <c r="M6" s="489"/>
      <c r="N6" s="489"/>
      <c r="O6" s="489"/>
      <c r="P6" s="489"/>
      <c r="Q6" s="489"/>
      <c r="R6" s="489"/>
      <c r="S6" s="489"/>
      <c r="T6" s="489"/>
      <c r="U6" s="489"/>
      <c r="V6" s="489"/>
      <c r="W6" s="489"/>
      <c r="X6" s="490"/>
      <c r="Y6" s="491"/>
      <c r="Z6" s="489"/>
      <c r="AA6" s="489"/>
      <c r="AB6" s="489"/>
      <c r="AC6" s="489"/>
      <c r="AD6" s="490"/>
      <c r="AE6" s="491"/>
      <c r="AF6" s="489"/>
    </row>
    <row r="7" spans="1:236" ht="35.15" customHeight="1" x14ac:dyDescent="0.3">
      <c r="A7" s="468">
        <v>3</v>
      </c>
      <c r="B7" s="469" t="s">
        <v>554</v>
      </c>
      <c r="C7" s="470"/>
      <c r="D7" s="470"/>
      <c r="E7" s="470"/>
      <c r="G7" s="489"/>
      <c r="H7" s="489"/>
      <c r="I7" s="489"/>
      <c r="J7" s="489"/>
      <c r="K7" s="489"/>
      <c r="L7" s="489"/>
      <c r="M7" s="489"/>
      <c r="N7" s="489"/>
      <c r="O7" s="489"/>
      <c r="P7" s="489"/>
      <c r="Q7" s="489"/>
      <c r="R7" s="489"/>
      <c r="S7" s="489"/>
      <c r="T7" s="489"/>
      <c r="U7" s="489"/>
      <c r="V7" s="489"/>
      <c r="W7" s="489"/>
      <c r="X7" s="490"/>
      <c r="Y7" s="491"/>
      <c r="Z7" s="489"/>
      <c r="AA7" s="489"/>
      <c r="AB7" s="489"/>
      <c r="AC7" s="489"/>
      <c r="AD7" s="490"/>
      <c r="AE7" s="491"/>
      <c r="AF7" s="489"/>
    </row>
    <row r="8" spans="1:236" ht="35.15" customHeight="1" x14ac:dyDescent="0.3">
      <c r="A8" s="468">
        <v>4</v>
      </c>
      <c r="B8" s="469" t="s">
        <v>555</v>
      </c>
      <c r="C8" s="470"/>
      <c r="D8" s="470"/>
      <c r="E8" s="470"/>
      <c r="G8" s="489"/>
      <c r="H8" s="489"/>
      <c r="I8" s="489"/>
      <c r="J8" s="489"/>
      <c r="K8" s="489"/>
      <c r="L8" s="489"/>
      <c r="M8" s="489"/>
      <c r="N8" s="489"/>
      <c r="O8" s="489"/>
      <c r="P8" s="489"/>
      <c r="Q8" s="489"/>
      <c r="R8" s="489"/>
      <c r="S8" s="489"/>
      <c r="T8" s="489"/>
      <c r="U8" s="489"/>
      <c r="V8" s="489"/>
      <c r="W8" s="489"/>
      <c r="X8" s="490"/>
      <c r="Y8" s="491"/>
      <c r="Z8" s="489"/>
      <c r="AA8" s="489"/>
      <c r="AB8" s="489"/>
      <c r="AC8" s="489"/>
      <c r="AD8" s="490"/>
      <c r="AE8" s="491"/>
      <c r="AF8" s="489"/>
    </row>
    <row r="9" spans="1:236" ht="35.15" customHeight="1" x14ac:dyDescent="0.3">
      <c r="A9" s="471">
        <v>5</v>
      </c>
      <c r="B9" s="469" t="s">
        <v>556</v>
      </c>
      <c r="C9" s="470"/>
      <c r="D9" s="470"/>
      <c r="E9" s="470"/>
      <c r="F9" s="492"/>
      <c r="G9" s="489"/>
      <c r="H9" s="489"/>
      <c r="I9" s="489"/>
      <c r="J9" s="489"/>
      <c r="K9" s="489"/>
      <c r="L9" s="489"/>
      <c r="M9" s="489"/>
      <c r="N9" s="489"/>
      <c r="O9" s="489"/>
      <c r="P9" s="489"/>
      <c r="Q9" s="489"/>
      <c r="R9" s="489"/>
      <c r="S9" s="489"/>
      <c r="T9" s="489"/>
      <c r="U9" s="489"/>
      <c r="V9" s="489"/>
      <c r="W9" s="489"/>
      <c r="X9" s="490"/>
      <c r="Y9" s="491"/>
      <c r="Z9" s="489"/>
      <c r="AA9" s="489"/>
      <c r="AB9" s="489"/>
      <c r="AC9" s="489"/>
      <c r="AD9" s="490"/>
      <c r="AE9" s="491"/>
      <c r="AF9" s="489"/>
      <c r="AG9" s="493"/>
      <c r="AH9" s="493"/>
      <c r="AI9" s="493"/>
      <c r="AJ9" s="494"/>
      <c r="AK9" s="493"/>
      <c r="AL9" s="493"/>
      <c r="AM9" s="493"/>
      <c r="AN9" s="494"/>
      <c r="AO9" s="493"/>
      <c r="AP9" s="493"/>
      <c r="AQ9" s="493"/>
      <c r="AR9" s="494"/>
      <c r="AS9" s="493"/>
      <c r="AT9" s="493"/>
      <c r="AU9" s="493"/>
      <c r="AV9" s="494"/>
      <c r="AW9" s="493"/>
      <c r="AX9" s="493"/>
      <c r="AY9" s="493"/>
      <c r="AZ9" s="494"/>
      <c r="BA9" s="493"/>
      <c r="BB9" s="493"/>
      <c r="BC9" s="493"/>
      <c r="BD9" s="494"/>
      <c r="BE9" s="493"/>
      <c r="BF9" s="493"/>
      <c r="BG9" s="493"/>
      <c r="BH9" s="494"/>
      <c r="BI9" s="493"/>
      <c r="BJ9" s="493"/>
      <c r="BK9" s="493"/>
      <c r="BL9" s="494"/>
      <c r="BM9" s="493"/>
      <c r="BN9" s="493"/>
      <c r="BO9" s="493"/>
      <c r="BP9" s="494"/>
      <c r="BQ9" s="493"/>
      <c r="BR9" s="493"/>
      <c r="BS9" s="493"/>
      <c r="BT9" s="494"/>
      <c r="BU9" s="493"/>
      <c r="BV9" s="493"/>
      <c r="BW9" s="493"/>
      <c r="BX9" s="494"/>
      <c r="BY9" s="493"/>
      <c r="BZ9" s="493"/>
      <c r="CA9" s="493"/>
      <c r="CB9" s="494"/>
      <c r="CC9" s="493"/>
      <c r="CD9" s="493"/>
      <c r="CE9" s="493"/>
      <c r="CF9" s="494"/>
      <c r="CG9" s="493"/>
      <c r="CH9" s="493"/>
      <c r="CI9" s="493"/>
      <c r="CJ9" s="494"/>
      <c r="CK9" s="493"/>
      <c r="CL9" s="493"/>
      <c r="CM9" s="493"/>
      <c r="CN9" s="494"/>
      <c r="CO9" s="493"/>
      <c r="CP9" s="493"/>
      <c r="CQ9" s="493"/>
      <c r="CR9" s="494"/>
      <c r="CS9" s="493"/>
      <c r="CT9" s="493"/>
      <c r="CU9" s="493"/>
      <c r="CV9" s="494"/>
      <c r="CW9" s="493"/>
      <c r="CX9" s="493"/>
      <c r="CY9" s="493"/>
      <c r="CZ9" s="494"/>
      <c r="DA9" s="493"/>
      <c r="DB9" s="493"/>
      <c r="DC9" s="493"/>
      <c r="DD9" s="494"/>
      <c r="DE9" s="493"/>
      <c r="DF9" s="493"/>
      <c r="DG9" s="493"/>
      <c r="DH9" s="494"/>
      <c r="DI9" s="493"/>
      <c r="DJ9" s="493"/>
      <c r="DK9" s="493"/>
      <c r="DL9" s="494"/>
      <c r="DM9" s="493"/>
      <c r="DN9" s="493"/>
      <c r="DO9" s="493"/>
      <c r="DP9" s="494"/>
      <c r="DQ9" s="493"/>
      <c r="DR9" s="493"/>
      <c r="DS9" s="493"/>
      <c r="DT9" s="494"/>
      <c r="DU9" s="493"/>
      <c r="DV9" s="493"/>
      <c r="DW9" s="493"/>
      <c r="DX9" s="494"/>
      <c r="DY9" s="493"/>
      <c r="DZ9" s="493"/>
      <c r="EA9" s="493"/>
      <c r="EB9" s="494"/>
      <c r="EC9" s="493"/>
      <c r="ED9" s="493"/>
      <c r="EE9" s="493"/>
      <c r="EF9" s="494"/>
      <c r="EG9" s="493"/>
      <c r="EH9" s="493"/>
      <c r="EI9" s="493"/>
      <c r="EJ9" s="494"/>
      <c r="EK9" s="493"/>
      <c r="EL9" s="493"/>
      <c r="EM9" s="493"/>
      <c r="EN9" s="494"/>
      <c r="EO9" s="493"/>
      <c r="EP9" s="493"/>
      <c r="EQ9" s="493"/>
      <c r="ER9" s="494" t="s">
        <v>419</v>
      </c>
      <c r="ES9" s="493"/>
      <c r="ET9" s="493"/>
      <c r="EU9" s="493"/>
      <c r="EV9" s="494" t="s">
        <v>419</v>
      </c>
      <c r="EW9" s="493"/>
      <c r="EX9" s="493"/>
      <c r="EY9" s="493"/>
      <c r="EZ9" s="494" t="s">
        <v>419</v>
      </c>
      <c r="FA9" s="493"/>
      <c r="FB9" s="493"/>
      <c r="FC9" s="493"/>
      <c r="FD9" s="494" t="s">
        <v>419</v>
      </c>
      <c r="FE9" s="493"/>
      <c r="FF9" s="493"/>
      <c r="FG9" s="493"/>
      <c r="FH9" s="494" t="s">
        <v>419</v>
      </c>
      <c r="FI9" s="493"/>
      <c r="FJ9" s="493"/>
      <c r="FK9" s="493"/>
      <c r="FL9" s="494" t="s">
        <v>419</v>
      </c>
      <c r="FM9" s="493"/>
      <c r="FN9" s="493"/>
      <c r="FO9" s="493"/>
      <c r="FP9" s="494" t="s">
        <v>419</v>
      </c>
      <c r="FQ9" s="493"/>
      <c r="FR9" s="493"/>
      <c r="FS9" s="493"/>
      <c r="FT9" s="494" t="s">
        <v>419</v>
      </c>
      <c r="FU9" s="493"/>
      <c r="FV9" s="493"/>
      <c r="FW9" s="493"/>
      <c r="FX9" s="494" t="s">
        <v>419</v>
      </c>
      <c r="FY9" s="493"/>
      <c r="FZ9" s="493"/>
      <c r="GA9" s="493"/>
      <c r="GB9" s="494" t="s">
        <v>419</v>
      </c>
      <c r="GC9" s="493"/>
      <c r="GD9" s="493"/>
      <c r="GE9" s="493"/>
      <c r="GF9" s="494" t="s">
        <v>419</v>
      </c>
      <c r="GG9" s="493"/>
      <c r="GH9" s="493"/>
      <c r="GI9" s="493"/>
      <c r="GJ9" s="494" t="s">
        <v>419</v>
      </c>
      <c r="GK9" s="493"/>
      <c r="GL9" s="493"/>
      <c r="GM9" s="493"/>
      <c r="GN9" s="494" t="s">
        <v>419</v>
      </c>
      <c r="GO9" s="493"/>
      <c r="GP9" s="493"/>
      <c r="GQ9" s="493"/>
      <c r="GR9" s="494" t="s">
        <v>419</v>
      </c>
      <c r="GS9" s="493"/>
      <c r="GT9" s="493"/>
      <c r="GU9" s="493"/>
      <c r="GV9" s="494" t="s">
        <v>419</v>
      </c>
      <c r="GW9" s="493"/>
      <c r="GX9" s="493"/>
      <c r="GY9" s="493"/>
      <c r="GZ9" s="494" t="s">
        <v>419</v>
      </c>
      <c r="HA9" s="493"/>
      <c r="HB9" s="493"/>
      <c r="HC9" s="493"/>
      <c r="HD9" s="494" t="s">
        <v>419</v>
      </c>
      <c r="HE9" s="493"/>
      <c r="HF9" s="493"/>
      <c r="HG9" s="493"/>
      <c r="HH9" s="494" t="s">
        <v>419</v>
      </c>
      <c r="HI9" s="493"/>
      <c r="HJ9" s="493"/>
      <c r="HK9" s="493"/>
      <c r="HL9" s="494" t="s">
        <v>419</v>
      </c>
      <c r="HM9" s="493"/>
      <c r="HN9" s="493"/>
      <c r="HO9" s="493"/>
      <c r="HP9" s="494" t="s">
        <v>419</v>
      </c>
      <c r="HQ9" s="493"/>
      <c r="HR9" s="493"/>
      <c r="HS9" s="493"/>
      <c r="HT9" s="494" t="s">
        <v>419</v>
      </c>
      <c r="HU9" s="493"/>
      <c r="HV9" s="493"/>
      <c r="HW9" s="493"/>
      <c r="HX9" s="494" t="s">
        <v>419</v>
      </c>
      <c r="HY9" s="493"/>
      <c r="HZ9" s="493"/>
      <c r="IA9" s="493"/>
      <c r="IB9" s="494" t="s">
        <v>419</v>
      </c>
    </row>
    <row r="10" spans="1:236" ht="35.15" customHeight="1" x14ac:dyDescent="0.3">
      <c r="A10" s="468">
        <v>6</v>
      </c>
      <c r="B10" s="469" t="s">
        <v>557</v>
      </c>
      <c r="C10" s="470"/>
      <c r="D10" s="470"/>
      <c r="E10" s="470"/>
      <c r="G10" s="489"/>
      <c r="H10" s="489"/>
      <c r="I10" s="489"/>
      <c r="J10" s="489"/>
      <c r="K10" s="489"/>
      <c r="L10" s="489"/>
      <c r="M10" s="489"/>
      <c r="N10" s="489"/>
      <c r="O10" s="489"/>
      <c r="P10" s="489"/>
      <c r="Q10" s="489"/>
      <c r="R10" s="489"/>
      <c r="S10" s="489"/>
      <c r="T10" s="489"/>
      <c r="U10" s="489"/>
      <c r="V10" s="489"/>
      <c r="W10" s="489"/>
      <c r="X10" s="490"/>
      <c r="Y10" s="491"/>
      <c r="Z10" s="489"/>
      <c r="AA10" s="489"/>
      <c r="AB10" s="489"/>
      <c r="AC10" s="489"/>
      <c r="AD10" s="490"/>
      <c r="AE10" s="491"/>
      <c r="AF10" s="489"/>
    </row>
    <row r="11" spans="1:236" ht="35.15" customHeight="1" x14ac:dyDescent="0.3">
      <c r="A11" s="468">
        <v>7</v>
      </c>
      <c r="B11" s="469" t="s">
        <v>558</v>
      </c>
      <c r="C11" s="472"/>
      <c r="D11" s="472"/>
      <c r="E11" s="472"/>
      <c r="G11" s="489"/>
      <c r="H11" s="489"/>
      <c r="I11" s="489"/>
      <c r="J11" s="489"/>
      <c r="K11" s="489"/>
      <c r="L11" s="489"/>
      <c r="M11" s="489"/>
      <c r="N11" s="489"/>
      <c r="O11" s="489"/>
      <c r="P11" s="489"/>
      <c r="Q11" s="489"/>
      <c r="R11" s="489"/>
      <c r="S11" s="489"/>
      <c r="T11" s="489"/>
      <c r="U11" s="489"/>
      <c r="V11" s="489"/>
      <c r="W11" s="489"/>
      <c r="X11" s="490"/>
      <c r="Y11" s="491"/>
      <c r="Z11" s="489"/>
      <c r="AA11" s="489"/>
      <c r="AB11" s="489"/>
      <c r="AC11" s="489"/>
      <c r="AD11" s="490"/>
      <c r="AE11" s="491"/>
      <c r="AF11" s="489"/>
    </row>
    <row r="12" spans="1:236" ht="35.15" customHeight="1" x14ac:dyDescent="0.3">
      <c r="A12" s="471">
        <v>8</v>
      </c>
      <c r="B12" s="473" t="s">
        <v>559</v>
      </c>
      <c r="C12" s="474"/>
      <c r="D12" s="474"/>
      <c r="E12" s="474"/>
      <c r="F12" s="495"/>
      <c r="G12" s="489"/>
      <c r="H12" s="489"/>
      <c r="I12" s="489"/>
      <c r="J12" s="489"/>
      <c r="K12" s="489"/>
      <c r="L12" s="489"/>
      <c r="M12" s="489"/>
      <c r="N12" s="489"/>
      <c r="O12" s="489"/>
      <c r="P12" s="490"/>
      <c r="Q12" s="491"/>
      <c r="R12" s="489"/>
      <c r="S12" s="489"/>
      <c r="T12" s="489"/>
      <c r="U12" s="489"/>
      <c r="V12" s="490"/>
      <c r="W12" s="491"/>
      <c r="X12" s="489"/>
    </row>
    <row r="13" spans="1:236" ht="35.15" customHeight="1" x14ac:dyDescent="0.3">
      <c r="A13" s="468">
        <v>9</v>
      </c>
      <c r="B13" s="475" t="s">
        <v>560</v>
      </c>
      <c r="C13" s="470"/>
      <c r="D13" s="470"/>
      <c r="E13" s="470"/>
      <c r="F13" s="494"/>
      <c r="G13" s="489"/>
      <c r="H13" s="489"/>
      <c r="I13" s="489"/>
      <c r="J13" s="489"/>
      <c r="K13" s="489"/>
      <c r="L13" s="489"/>
      <c r="M13" s="489"/>
      <c r="N13" s="489"/>
      <c r="O13" s="489"/>
      <c r="P13" s="489"/>
      <c r="Q13" s="489"/>
      <c r="R13" s="489"/>
      <c r="S13" s="489"/>
      <c r="T13" s="489"/>
      <c r="U13" s="489"/>
      <c r="V13" s="489"/>
      <c r="W13" s="489"/>
      <c r="X13" s="490"/>
      <c r="Y13" s="491"/>
      <c r="Z13" s="489"/>
      <c r="AA13" s="489"/>
      <c r="AB13" s="489"/>
      <c r="AC13" s="489"/>
      <c r="AD13" s="490"/>
      <c r="AE13" s="491"/>
      <c r="AF13" s="489"/>
      <c r="AG13" s="491"/>
      <c r="AH13" s="491"/>
      <c r="AI13" s="490"/>
      <c r="AJ13" s="491"/>
      <c r="AK13" s="491"/>
      <c r="AL13" s="491"/>
      <c r="AM13" s="490"/>
      <c r="AN13" s="491"/>
      <c r="AO13" s="491"/>
      <c r="AP13" s="491"/>
      <c r="AQ13" s="490"/>
      <c r="AR13" s="491"/>
      <c r="AS13" s="491"/>
      <c r="AT13" s="491"/>
      <c r="AU13" s="490"/>
      <c r="AV13" s="491"/>
      <c r="AW13" s="491"/>
      <c r="AX13" s="491"/>
      <c r="AY13" s="490"/>
      <c r="AZ13" s="491"/>
      <c r="BA13" s="491"/>
      <c r="BB13" s="491"/>
      <c r="BC13" s="490"/>
      <c r="BD13" s="491"/>
      <c r="BE13" s="491"/>
      <c r="BF13" s="491"/>
      <c r="BG13" s="490"/>
      <c r="BH13" s="491"/>
      <c r="BI13" s="491"/>
      <c r="BJ13" s="491"/>
      <c r="BK13" s="490"/>
      <c r="BL13" s="491"/>
      <c r="BM13" s="491"/>
      <c r="BN13" s="491"/>
      <c r="BO13" s="490"/>
      <c r="BP13" s="491"/>
      <c r="BQ13" s="491"/>
      <c r="BR13" s="491"/>
      <c r="BS13" s="490"/>
      <c r="BT13" s="491"/>
      <c r="BU13" s="491"/>
      <c r="BV13" s="491"/>
      <c r="BW13" s="490"/>
      <c r="BX13" s="491"/>
      <c r="BY13" s="491"/>
      <c r="BZ13" s="491"/>
      <c r="CA13" s="490"/>
      <c r="CB13" s="491"/>
      <c r="CC13" s="491"/>
      <c r="CD13" s="491"/>
      <c r="CE13" s="490"/>
      <c r="CF13" s="491"/>
      <c r="CG13" s="491"/>
      <c r="CH13" s="491"/>
      <c r="CI13" s="490"/>
      <c r="CJ13" s="491"/>
      <c r="CK13" s="491"/>
      <c r="CL13" s="491"/>
      <c r="CM13" s="490"/>
      <c r="CN13" s="491"/>
      <c r="CO13" s="491"/>
      <c r="CP13" s="491"/>
      <c r="CQ13" s="490"/>
      <c r="CR13" s="491"/>
      <c r="CS13" s="491"/>
      <c r="CT13" s="491"/>
      <c r="CU13" s="490"/>
      <c r="CV13" s="491"/>
      <c r="CW13" s="491"/>
      <c r="CX13" s="491"/>
      <c r="CY13" s="490"/>
      <c r="CZ13" s="491"/>
      <c r="DA13" s="491"/>
      <c r="DB13" s="491"/>
      <c r="DC13" s="490"/>
      <c r="DD13" s="491"/>
      <c r="DE13" s="491"/>
      <c r="DF13" s="491"/>
      <c r="DG13" s="490"/>
      <c r="DH13" s="491"/>
      <c r="DI13" s="491"/>
      <c r="DJ13" s="491"/>
      <c r="DK13" s="490"/>
      <c r="DL13" s="491"/>
      <c r="DM13" s="491"/>
      <c r="DN13" s="491"/>
      <c r="DO13" s="490"/>
      <c r="DP13" s="491"/>
      <c r="DQ13" s="491"/>
      <c r="DR13" s="491"/>
      <c r="DS13" s="490"/>
      <c r="DT13" s="491"/>
      <c r="DU13" s="491"/>
      <c r="DV13" s="491"/>
      <c r="DW13" s="490"/>
      <c r="DX13" s="491"/>
      <c r="DY13" s="491"/>
      <c r="DZ13" s="491"/>
      <c r="EA13" s="490"/>
      <c r="EB13" s="491"/>
      <c r="EC13" s="491"/>
      <c r="ED13" s="491"/>
      <c r="EE13" s="490"/>
      <c r="EF13" s="491"/>
      <c r="EG13" s="491"/>
      <c r="EH13" s="491"/>
      <c r="EI13" s="490"/>
      <c r="EJ13" s="491"/>
      <c r="EK13" s="491"/>
      <c r="EL13" s="491"/>
      <c r="EM13" s="490"/>
      <c r="EN13" s="491"/>
      <c r="EO13" s="491"/>
      <c r="EP13" s="491"/>
      <c r="EQ13" s="490"/>
      <c r="ER13" s="491"/>
      <c r="ES13" s="491"/>
      <c r="ET13" s="491"/>
      <c r="EU13" s="490"/>
      <c r="EV13" s="491"/>
      <c r="EW13" s="491"/>
      <c r="EX13" s="491"/>
      <c r="EY13" s="490"/>
      <c r="EZ13" s="491"/>
      <c r="FA13" s="491"/>
      <c r="FB13" s="491"/>
      <c r="FC13" s="490"/>
      <c r="FD13" s="491"/>
      <c r="FE13" s="491"/>
      <c r="FF13" s="491"/>
      <c r="FG13" s="490"/>
      <c r="FH13" s="491"/>
      <c r="FI13" s="491"/>
      <c r="FJ13" s="491"/>
      <c r="FK13" s="490"/>
      <c r="FL13" s="491"/>
      <c r="FM13" s="491"/>
      <c r="FN13" s="491"/>
      <c r="FO13" s="490"/>
      <c r="FP13" s="491"/>
      <c r="FQ13" s="491"/>
      <c r="FR13" s="491"/>
      <c r="FS13" s="490"/>
      <c r="FT13" s="491"/>
      <c r="FU13" s="491"/>
      <c r="FV13" s="491"/>
      <c r="FW13" s="490"/>
      <c r="FX13" s="491"/>
      <c r="FY13" s="491"/>
      <c r="FZ13" s="491"/>
      <c r="GA13" s="490"/>
      <c r="GB13" s="491"/>
      <c r="GC13" s="491"/>
      <c r="GD13" s="491"/>
      <c r="GE13" s="490"/>
      <c r="GF13" s="491"/>
      <c r="GG13" s="491"/>
      <c r="GH13" s="491"/>
      <c r="GI13" s="490"/>
      <c r="GJ13" s="491"/>
      <c r="GK13" s="491"/>
      <c r="GL13" s="491"/>
      <c r="GM13" s="490"/>
      <c r="GN13" s="491"/>
      <c r="GO13" s="491"/>
      <c r="GP13" s="491"/>
      <c r="GQ13" s="490"/>
      <c r="GR13" s="491"/>
      <c r="GS13" s="491"/>
      <c r="GT13" s="491"/>
      <c r="GU13" s="490"/>
      <c r="GV13" s="491"/>
      <c r="GW13" s="491"/>
      <c r="GX13" s="491"/>
      <c r="GY13" s="490"/>
      <c r="GZ13" s="491"/>
      <c r="HA13" s="491"/>
      <c r="HB13" s="491"/>
      <c r="HC13" s="490"/>
      <c r="HD13" s="491"/>
      <c r="HE13" s="491"/>
      <c r="HF13" s="491"/>
      <c r="HG13" s="490"/>
      <c r="HH13" s="491"/>
      <c r="HI13" s="491"/>
    </row>
    <row r="14" spans="1:236" ht="33.75" customHeight="1" x14ac:dyDescent="0.3">
      <c r="A14" s="468">
        <v>10</v>
      </c>
      <c r="B14" s="473" t="s">
        <v>561</v>
      </c>
      <c r="C14" s="476"/>
      <c r="D14" s="476"/>
      <c r="E14" s="476"/>
    </row>
    <row r="15" spans="1:236" ht="33.75" customHeight="1" x14ac:dyDescent="0.3">
      <c r="A15" s="471">
        <v>11</v>
      </c>
      <c r="B15" s="473" t="s">
        <v>562</v>
      </c>
      <c r="C15" s="476"/>
      <c r="D15" s="476"/>
      <c r="E15" s="476"/>
    </row>
    <row r="16" spans="1:236" ht="33.75" customHeight="1" x14ac:dyDescent="0.3">
      <c r="A16" s="468">
        <v>12</v>
      </c>
      <c r="B16" s="473" t="s">
        <v>563</v>
      </c>
      <c r="C16" s="476"/>
      <c r="D16" s="476"/>
      <c r="E16" s="476"/>
    </row>
    <row r="17" spans="1:8" ht="35.15" customHeight="1" x14ac:dyDescent="0.3">
      <c r="A17" s="477"/>
      <c r="B17" s="478" t="s">
        <v>420</v>
      </c>
      <c r="C17" s="479">
        <f>SUM(C5:C16)</f>
        <v>0</v>
      </c>
      <c r="D17" s="479">
        <f t="shared" ref="D17:E17" si="0">SUM(D5:D16)</f>
        <v>0</v>
      </c>
      <c r="E17" s="479">
        <f t="shared" si="0"/>
        <v>0</v>
      </c>
    </row>
    <row r="18" spans="1:8" ht="35.15" customHeight="1" x14ac:dyDescent="0.3">
      <c r="A18" s="477"/>
      <c r="B18" s="478" t="s">
        <v>421</v>
      </c>
      <c r="C18" s="479"/>
      <c r="D18" s="479"/>
      <c r="E18" s="479"/>
    </row>
    <row r="19" spans="1:8" ht="35.15" customHeight="1" x14ac:dyDescent="0.3">
      <c r="A19" s="477"/>
      <c r="B19" s="478" t="s">
        <v>422</v>
      </c>
      <c r="C19" s="479"/>
      <c r="D19" s="479"/>
      <c r="E19" s="479"/>
    </row>
    <row r="20" spans="1:8" ht="35.15" customHeight="1" x14ac:dyDescent="0.3">
      <c r="A20" s="477"/>
      <c r="B20" s="478" t="s">
        <v>423</v>
      </c>
      <c r="C20" s="479"/>
      <c r="D20" s="479"/>
      <c r="E20" s="479"/>
    </row>
    <row r="21" spans="1:8" s="481" customFormat="1" ht="345.75" customHeight="1" x14ac:dyDescent="0.3">
      <c r="A21" s="848" t="s">
        <v>564</v>
      </c>
      <c r="B21" s="848"/>
      <c r="C21" s="848"/>
      <c r="D21" s="848"/>
      <c r="E21" s="848"/>
      <c r="F21" s="480"/>
      <c r="H21" s="496"/>
    </row>
    <row r="22" spans="1:8" ht="21" customHeight="1" x14ac:dyDescent="0.3"/>
    <row r="108" spans="2:2" ht="29" x14ac:dyDescent="0.3">
      <c r="B108" s="483" t="s">
        <v>424</v>
      </c>
    </row>
    <row r="136" spans="2:2" ht="29" x14ac:dyDescent="0.3">
      <c r="B136" s="484" t="s">
        <v>565</v>
      </c>
    </row>
    <row r="137" spans="2:2" ht="29" x14ac:dyDescent="0.3">
      <c r="B137" s="483" t="s">
        <v>425</v>
      </c>
    </row>
    <row r="145" spans="2:2" ht="29" x14ac:dyDescent="0.3">
      <c r="B145" s="484" t="s">
        <v>566</v>
      </c>
    </row>
    <row r="146" spans="2:2" ht="29" x14ac:dyDescent="0.3">
      <c r="B146" s="483" t="s">
        <v>426</v>
      </c>
    </row>
    <row r="149" spans="2:2" ht="72.75" customHeight="1" x14ac:dyDescent="0.3">
      <c r="B149" s="485" t="s">
        <v>567</v>
      </c>
    </row>
    <row r="159" spans="2:2" ht="29" x14ac:dyDescent="0.3">
      <c r="B159" s="484" t="s">
        <v>568</v>
      </c>
    </row>
    <row r="160" spans="2:2" ht="29" x14ac:dyDescent="0.3">
      <c r="B160" s="483" t="s">
        <v>427</v>
      </c>
    </row>
    <row r="171" spans="2:2" ht="29" x14ac:dyDescent="0.3">
      <c r="B171" s="484" t="s">
        <v>569</v>
      </c>
    </row>
    <row r="172" spans="2:2" ht="29" x14ac:dyDescent="0.3">
      <c r="B172" s="483" t="s">
        <v>428</v>
      </c>
    </row>
    <row r="175" spans="2:2" x14ac:dyDescent="0.3">
      <c r="B175" s="486" t="s">
        <v>570</v>
      </c>
    </row>
    <row r="181" spans="1:4" ht="29" x14ac:dyDescent="0.3">
      <c r="B181" s="484" t="s">
        <v>571</v>
      </c>
    </row>
    <row r="182" spans="1:4" ht="29" x14ac:dyDescent="0.3">
      <c r="B182" s="483" t="s">
        <v>429</v>
      </c>
    </row>
    <row r="185" spans="1:4" x14ac:dyDescent="0.35">
      <c r="A185" s="566"/>
      <c r="B185" s="567"/>
      <c r="C185" s="482">
        <v>1</v>
      </c>
      <c r="D185" s="482" t="s">
        <v>290</v>
      </c>
    </row>
    <row r="186" spans="1:4" x14ac:dyDescent="0.35">
      <c r="A186" s="566"/>
      <c r="B186" s="567"/>
      <c r="C186" s="482">
        <v>10</v>
      </c>
      <c r="D186" s="482" t="s">
        <v>290</v>
      </c>
    </row>
    <row r="187" spans="1:4" ht="44.25" customHeight="1" x14ac:dyDescent="0.35">
      <c r="A187" s="566"/>
      <c r="B187" s="567"/>
      <c r="C187" s="482">
        <v>10</v>
      </c>
      <c r="D187" s="482" t="s">
        <v>290</v>
      </c>
    </row>
    <row r="188" spans="1:4" ht="44.25" customHeight="1" x14ac:dyDescent="0.35">
      <c r="A188" s="566"/>
      <c r="B188" s="567"/>
      <c r="C188" s="482">
        <v>10</v>
      </c>
      <c r="D188" s="482" t="s">
        <v>290</v>
      </c>
    </row>
    <row r="189" spans="1:4" ht="63" customHeight="1" x14ac:dyDescent="0.35">
      <c r="A189" s="566"/>
      <c r="B189" s="567"/>
      <c r="C189" s="482">
        <v>20</v>
      </c>
      <c r="D189" s="482" t="s">
        <v>290</v>
      </c>
    </row>
    <row r="190" spans="1:4" ht="63" customHeight="1" x14ac:dyDescent="0.35">
      <c r="A190" s="566">
        <v>6</v>
      </c>
      <c r="B190" s="567"/>
      <c r="C190" s="482">
        <v>8</v>
      </c>
      <c r="D190" s="482" t="s">
        <v>290</v>
      </c>
    </row>
    <row r="191" spans="1:4" ht="118.5" customHeight="1" x14ac:dyDescent="0.35">
      <c r="A191" s="566">
        <v>7</v>
      </c>
      <c r="B191" s="567"/>
      <c r="C191" s="482">
        <v>1</v>
      </c>
      <c r="D191" s="482" t="s">
        <v>212</v>
      </c>
    </row>
    <row r="192" spans="1:4" x14ac:dyDescent="0.3">
      <c r="A192" s="480">
        <v>8</v>
      </c>
    </row>
    <row r="195" spans="2:2" ht="29" x14ac:dyDescent="0.3">
      <c r="B195" s="484" t="s">
        <v>572</v>
      </c>
    </row>
    <row r="196" spans="2:2" ht="29" x14ac:dyDescent="0.3">
      <c r="B196" s="483" t="s">
        <v>430</v>
      </c>
    </row>
    <row r="200" spans="2:2" ht="29" x14ac:dyDescent="0.3">
      <c r="B200" s="484" t="s">
        <v>573</v>
      </c>
    </row>
    <row r="201" spans="2:2" ht="29" x14ac:dyDescent="0.3">
      <c r="B201" s="483" t="s">
        <v>431</v>
      </c>
    </row>
    <row r="205" spans="2:2" ht="29" x14ac:dyDescent="0.3">
      <c r="B205" s="484" t="s">
        <v>574</v>
      </c>
    </row>
  </sheetData>
  <mergeCells count="2">
    <mergeCell ref="A21:E21"/>
    <mergeCell ref="A1:E3"/>
  </mergeCells>
  <printOptions horizontalCentered="1"/>
  <pageMargins left="0.43307086614173201" right="0.23622047244094499" top="1.2204724409448799" bottom="0.39370078740157499" header="0.511811023622047" footer="0.196850393700787"/>
  <pageSetup scale="65" orientation="portrait" r:id="rId1"/>
  <headerFooter>
    <oddHeader xml:space="preserve">&amp;L&amp;"Century Gothic,Bold"&amp;11BILL OF QUANTITIES
ELECTRICAL &amp;&amp; ALLIED WORKS&amp;C&amp;"Century Gothic,Bold"&amp;11&amp;UEY OFFICE
NAVEENA TOWER, LAHORE
SUMMARY OF AMOUNT&amp;R&amp;"Century Gothic,Bold"&amp;11 04th Floor </oddHeader>
    <oddFooter>&amp;L&amp;"Century Gothic,Bold Italic"ElekEn Associates&amp;C&amp;"Century Gothic,Regular"&amp;11Page &amp;P of &amp;N&amp;RSeptember , 2023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AA4C70-BBBD-432D-8C9B-75161CA6900A}">
  <ds:schemaRefs>
    <ds:schemaRef ds:uri="http://schemas.microsoft.com/sharepoint/v3/contenttype/forms"/>
  </ds:schemaRefs>
</ds:datastoreItem>
</file>

<file path=customXml/itemProps2.xml><?xml version="1.0" encoding="utf-8"?>
<ds:datastoreItem xmlns:ds="http://schemas.openxmlformats.org/officeDocument/2006/customXml" ds:itemID="{D1E4B313-941A-4E73-A46C-6C599E7EA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TITLE</vt:lpstr>
      <vt:lpstr>Grand Summary</vt:lpstr>
      <vt:lpstr>Summary Civil ID</vt:lpstr>
      <vt:lpstr>A-CIVIL</vt:lpstr>
      <vt:lpstr>B - Furniture</vt:lpstr>
      <vt:lpstr>HVAC</vt:lpstr>
      <vt:lpstr>PLUMBING</vt:lpstr>
      <vt:lpstr>FIRE</vt:lpstr>
      <vt:lpstr>Elect Summary</vt:lpstr>
      <vt:lpstr>Elect BOQ</vt:lpstr>
      <vt:lpstr>'A-CIVIL'!Print_Area</vt:lpstr>
      <vt:lpstr>'B - Furniture'!Print_Area</vt:lpstr>
      <vt:lpstr>'Elect BOQ'!Print_Area</vt:lpstr>
      <vt:lpstr>'Elect Summary'!Print_Area</vt:lpstr>
      <vt:lpstr>FIRE!Print_Area</vt:lpstr>
      <vt:lpstr>'Grand Summary'!Print_Area</vt:lpstr>
      <vt:lpstr>HVAC!Print_Area</vt:lpstr>
      <vt:lpstr>PLUMBING!Print_Area</vt:lpstr>
      <vt:lpstr>'Summary Civil ID'!Print_Area</vt:lpstr>
      <vt:lpstr>TITLE!Print_Area</vt:lpstr>
      <vt:lpstr>'A-CIVIL'!Print_Titles</vt:lpstr>
      <vt:lpstr>'B - Furniture'!Print_Titles</vt:lpstr>
      <vt:lpstr>'Elect BOQ'!Print_Titles</vt:lpstr>
      <vt:lpstr>'Elect Summary'!Print_Titles</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Zain Makhdumi</cp:lastModifiedBy>
  <cp:lastPrinted>2023-09-28T14:04:52Z</cp:lastPrinted>
  <dcterms:created xsi:type="dcterms:W3CDTF">2001-08-24T09:20:00Z</dcterms:created>
  <dcterms:modified xsi:type="dcterms:W3CDTF">2023-09-28T19:42:32Z</dcterms:modified>
</cp:coreProperties>
</file>