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re" sheetId="2" r:id="rId1"/>
    <sheet name="Sheet1" sheetId="3" r:id="rId2"/>
  </sheets>
  <definedNames>
    <definedName name="_xlnm.Print_Area" localSheetId="0">Fire!$A$1:$F$41</definedName>
  </definedNames>
  <calcPr calcId="152511"/>
</workbook>
</file>

<file path=xl/calcChain.xml><?xml version="1.0" encoding="utf-8"?>
<calcChain xmlns="http://schemas.openxmlformats.org/spreadsheetml/2006/main">
  <c r="J42" i="2" l="1"/>
  <c r="J43" i="2" l="1"/>
  <c r="J44" i="2" s="1"/>
  <c r="F22" i="2"/>
  <c r="F23" i="2"/>
  <c r="F24" i="2"/>
  <c r="F25" i="2"/>
  <c r="F26" i="2"/>
  <c r="F27" i="2"/>
  <c r="F28" i="2"/>
  <c r="F29" i="2"/>
  <c r="F21" i="2"/>
  <c r="F30" i="2" l="1"/>
  <c r="F31" i="2" s="1"/>
  <c r="F32" i="2" l="1"/>
</calcChain>
</file>

<file path=xl/sharedStrings.xml><?xml version="1.0" encoding="utf-8"?>
<sst xmlns="http://schemas.openxmlformats.org/spreadsheetml/2006/main" count="49" uniqueCount="42">
  <si>
    <t>S. #</t>
  </si>
  <si>
    <t>Description</t>
  </si>
  <si>
    <t>Unit</t>
  </si>
  <si>
    <t>Qty</t>
  </si>
  <si>
    <t>Total Amount Rs</t>
  </si>
  <si>
    <t>Nos</t>
  </si>
  <si>
    <t>Rft</t>
  </si>
  <si>
    <t>M/S Dawat-e-Hadiyah Burhani Mahal</t>
  </si>
  <si>
    <t>Mciver Road, Karachi</t>
  </si>
  <si>
    <t>For PIONEER SERVICES.</t>
  </si>
  <si>
    <t>Advance</t>
  </si>
  <si>
    <t>Less Tax</t>
  </si>
  <si>
    <t>25 mm (1 inch) Diameter</t>
  </si>
  <si>
    <t>32 mm (1-1/4 inch) Diameter</t>
  </si>
  <si>
    <t>38 mm (1-1/2 inch) Diameter</t>
  </si>
  <si>
    <t>50 mm (2 inch) Diameter</t>
  </si>
  <si>
    <t>i</t>
  </si>
  <si>
    <t>ii</t>
  </si>
  <si>
    <t>iii</t>
  </si>
  <si>
    <t>iv</t>
  </si>
  <si>
    <t>Material Rate</t>
  </si>
  <si>
    <t>Labour Amount</t>
  </si>
  <si>
    <t>Grand Total Amount Rs</t>
  </si>
  <si>
    <t>PS/TNW/317/10/22</t>
  </si>
  <si>
    <t>Attn: Mr. Hussain Bharmal</t>
  </si>
  <si>
    <t>Invoice for supply of Fire Fighting Material at Food Court - The North Walk Shopping Mall</t>
  </si>
  <si>
    <t>NTN 4312149-7</t>
  </si>
  <si>
    <t>Advance Bill Amount 70%</t>
  </si>
  <si>
    <t xml:space="preserve">Supply of Gate Valve 1-1/4" dia </t>
  </si>
  <si>
    <t>Supply of Fire hose cabinet (Single door, surface mounted type, complete mild steel)</t>
  </si>
  <si>
    <t>Supply of (UL/FM) upright sprinkler</t>
  </si>
  <si>
    <t>Supply of hangers &amp; supports.</t>
  </si>
  <si>
    <t>Supply of ASTM A53 and A120 Schedule 40 MS piping with fittings.</t>
  </si>
  <si>
    <t>Supply of Paints.</t>
  </si>
  <si>
    <t>Drum</t>
  </si>
  <si>
    <t>Payment Break up</t>
  </si>
  <si>
    <t>inv # 316</t>
  </si>
  <si>
    <t>inv # 013 Burhnai Majli area</t>
  </si>
  <si>
    <t>Total Bill</t>
  </si>
  <si>
    <t>Less SHT 4.5%</t>
  </si>
  <si>
    <t>CHQ Amount</t>
  </si>
  <si>
    <t>inv # 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</si>
</sst>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164" fontId="10" fillId="0" borderId="2" xfId="1" applyNumberFormat="1" applyFont="1" applyBorder="1" applyAlignment="1">
      <alignment vertical="center"/>
    </xf>
    <xf numFmtId="0" fontId="11" fillId="0" borderId="0" xfId="0" applyFont="1" applyBorder="1" applyAlignment="1"/>
    <xf numFmtId="164" fontId="10" fillId="0" borderId="3" xfId="1" applyNumberFormat="1" applyFont="1" applyBorder="1" applyAlignment="1">
      <alignment vertical="center"/>
    </xf>
    <xf numFmtId="165" fontId="2" fillId="0" borderId="0" xfId="0" applyNumberFormat="1" applyFont="1"/>
    <xf numFmtId="43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6" fontId="2" fillId="0" borderId="2" xfId="0" applyNumberFormat="1" applyFont="1" applyBorder="1" applyAlignment="1"/>
    <xf numFmtId="164" fontId="2" fillId="0" borderId="2" xfId="0" applyNumberFormat="1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19050</xdr:rowOff>
    </xdr:from>
    <xdr:to>
      <xdr:col>13</xdr:col>
      <xdr:colOff>11603</xdr:colOff>
      <xdr:row>9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2295" y="97155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373382</xdr:colOff>
      <xdr:row>38</xdr:row>
      <xdr:rowOff>104775</xdr:rowOff>
    </xdr:from>
    <xdr:to>
      <xdr:col>8</xdr:col>
      <xdr:colOff>152560</xdr:colOff>
      <xdr:row>40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0032" y="9953625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1828680</xdr:colOff>
      <xdr:row>43</xdr:row>
      <xdr:rowOff>161925</xdr:rowOff>
    </xdr:from>
    <xdr:to>
      <xdr:col>2</xdr:col>
      <xdr:colOff>172048</xdr:colOff>
      <xdr:row>46</xdr:row>
      <xdr:rowOff>57150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530" y="11115675"/>
          <a:ext cx="648418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383598</xdr:colOff>
      <xdr:row>9</xdr:row>
      <xdr:rowOff>177586</xdr:rowOff>
    </xdr:from>
    <xdr:to>
      <xdr:col>13</xdr:col>
      <xdr:colOff>347230</xdr:colOff>
      <xdr:row>11</xdr:row>
      <xdr:rowOff>215685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9570893" y="2004654"/>
          <a:ext cx="4397087" cy="5230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1109056</xdr:colOff>
      <xdr:row>8</xdr:row>
      <xdr:rowOff>232064</xdr:rowOff>
    </xdr:from>
    <xdr:to>
      <xdr:col>9</xdr:col>
      <xdr:colOff>480118</xdr:colOff>
      <xdr:row>11</xdr:row>
      <xdr:rowOff>225732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806988" y="1816678"/>
          <a:ext cx="860425" cy="7210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133231</xdr:colOff>
      <xdr:row>46</xdr:row>
      <xdr:rowOff>105064</xdr:rowOff>
    </xdr:from>
    <xdr:to>
      <xdr:col>1</xdr:col>
      <xdr:colOff>936506</xdr:colOff>
      <xdr:row>49</xdr:row>
      <xdr:rowOff>5484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17" y="10703791"/>
          <a:ext cx="803275" cy="6277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4"/>
  <sheetViews>
    <sheetView tabSelected="1" topLeftCell="A24" zoomScale="110" zoomScaleNormal="110" workbookViewId="0">
      <selection activeCell="I41" sqref="I41"/>
    </sheetView>
  </sheetViews>
  <sheetFormatPr defaultColWidth="8.85546875" defaultRowHeight="18.75" x14ac:dyDescent="0.3"/>
  <cols>
    <col min="1" max="1" width="4.85546875" style="1" customWidth="1"/>
    <col min="2" max="2" width="58.140625" style="2" customWidth="1"/>
    <col min="3" max="4" width="5.140625" style="1" bestFit="1" customWidth="1"/>
    <col min="5" max="5" width="9.140625" style="1" customWidth="1"/>
    <col min="6" max="6" width="11.85546875" style="3" customWidth="1"/>
    <col min="7" max="7" width="8.85546875" style="2"/>
    <col min="8" max="8" width="12.28515625" style="2" bestFit="1" customWidth="1"/>
    <col min="9" max="9" width="22.28515625" style="2" customWidth="1"/>
    <col min="10" max="10" width="14.5703125" style="2" bestFit="1" customWidth="1"/>
    <col min="11" max="11" width="8.85546875" style="2"/>
    <col min="12" max="12" width="18.28515625" style="2" bestFit="1" customWidth="1"/>
    <col min="13" max="16384" width="8.85546875" style="2"/>
  </cols>
  <sheetData>
    <row r="5" spans="1:6" ht="4.5" customHeight="1" x14ac:dyDescent="0.3"/>
    <row r="6" spans="1:6" ht="5.25" customHeight="1" x14ac:dyDescent="0.3"/>
    <row r="10" spans="1:6" x14ac:dyDescent="0.3">
      <c r="A10" s="33" t="s">
        <v>23</v>
      </c>
      <c r="B10" s="33"/>
      <c r="F10" s="8">
        <v>44855</v>
      </c>
    </row>
    <row r="11" spans="1:6" x14ac:dyDescent="0.3">
      <c r="A11" s="10" t="s">
        <v>7</v>
      </c>
      <c r="B11" s="10"/>
      <c r="E11" s="38" t="s">
        <v>26</v>
      </c>
      <c r="F11" s="38"/>
    </row>
    <row r="12" spans="1:6" x14ac:dyDescent="0.3">
      <c r="A12" s="10" t="s">
        <v>8</v>
      </c>
      <c r="B12" s="10"/>
      <c r="F12" s="2"/>
    </row>
    <row r="13" spans="1:6" x14ac:dyDescent="0.3">
      <c r="A13" s="10"/>
      <c r="B13" s="10"/>
      <c r="F13" s="2"/>
    </row>
    <row r="14" spans="1:6" x14ac:dyDescent="0.3">
      <c r="A14" s="10"/>
      <c r="B14" s="10"/>
      <c r="F14" s="2"/>
    </row>
    <row r="15" spans="1:6" ht="3" customHeight="1" x14ac:dyDescent="0.3">
      <c r="A15" s="10"/>
      <c r="B15" s="10"/>
      <c r="F15" s="2"/>
    </row>
    <row r="16" spans="1:6" s="9" customFormat="1" ht="30.6" customHeight="1" x14ac:dyDescent="0.35">
      <c r="A16" s="34" t="s">
        <v>24</v>
      </c>
      <c r="B16" s="34"/>
      <c r="C16" s="34"/>
      <c r="D16" s="34"/>
      <c r="E16" s="34"/>
      <c r="F16" s="34"/>
    </row>
    <row r="17" spans="1:12" s="9" customFormat="1" ht="3" customHeight="1" x14ac:dyDescent="0.35">
      <c r="A17" s="35"/>
      <c r="B17" s="35"/>
      <c r="C17" s="35"/>
      <c r="D17" s="35"/>
      <c r="E17" s="35"/>
      <c r="F17" s="35"/>
    </row>
    <row r="18" spans="1:12" s="9" customFormat="1" ht="53.25" customHeight="1" x14ac:dyDescent="0.35">
      <c r="A18" s="35" t="s">
        <v>25</v>
      </c>
      <c r="B18" s="35"/>
      <c r="C18" s="35"/>
      <c r="D18" s="35"/>
      <c r="E18" s="35"/>
      <c r="F18" s="35"/>
    </row>
    <row r="19" spans="1:12" ht="31.5" x14ac:dyDescent="0.3">
      <c r="A19" s="23" t="s">
        <v>0</v>
      </c>
      <c r="B19" s="23" t="s">
        <v>1</v>
      </c>
      <c r="C19" s="23" t="s">
        <v>2</v>
      </c>
      <c r="D19" s="23" t="s">
        <v>3</v>
      </c>
      <c r="E19" s="24" t="s">
        <v>20</v>
      </c>
      <c r="F19" s="24" t="s">
        <v>21</v>
      </c>
    </row>
    <row r="20" spans="1:12" ht="35.25" customHeight="1" x14ac:dyDescent="0.3">
      <c r="A20" s="26">
        <v>1</v>
      </c>
      <c r="B20" s="27" t="s">
        <v>32</v>
      </c>
      <c r="C20" s="26"/>
      <c r="D20" s="26"/>
      <c r="E20" s="26"/>
      <c r="F20" s="28"/>
      <c r="H20" s="11"/>
      <c r="I20" s="11"/>
      <c r="J20" s="11"/>
    </row>
    <row r="21" spans="1:12" ht="24" customHeight="1" x14ac:dyDescent="0.3">
      <c r="A21" s="26" t="s">
        <v>16</v>
      </c>
      <c r="B21" s="27" t="s">
        <v>12</v>
      </c>
      <c r="C21" s="26" t="s">
        <v>6</v>
      </c>
      <c r="D21" s="26">
        <v>200</v>
      </c>
      <c r="E21" s="29">
        <v>400</v>
      </c>
      <c r="F21" s="28">
        <f>E21*D21</f>
        <v>80000</v>
      </c>
      <c r="H21" s="11"/>
      <c r="I21" s="11"/>
      <c r="J21" s="11"/>
    </row>
    <row r="22" spans="1:12" ht="24" customHeight="1" x14ac:dyDescent="0.3">
      <c r="A22" s="26" t="s">
        <v>17</v>
      </c>
      <c r="B22" s="27" t="s">
        <v>13</v>
      </c>
      <c r="C22" s="26" t="s">
        <v>6</v>
      </c>
      <c r="D22" s="26">
        <v>240</v>
      </c>
      <c r="E22" s="29">
        <v>550</v>
      </c>
      <c r="F22" s="28">
        <f t="shared" ref="F22:F29" si="0">E22*D22</f>
        <v>132000</v>
      </c>
      <c r="H22" s="11"/>
      <c r="I22" s="11"/>
      <c r="J22" s="11"/>
    </row>
    <row r="23" spans="1:12" ht="24" customHeight="1" x14ac:dyDescent="0.3">
      <c r="A23" s="26" t="s">
        <v>18</v>
      </c>
      <c r="B23" s="27" t="s">
        <v>14</v>
      </c>
      <c r="C23" s="26" t="s">
        <v>6</v>
      </c>
      <c r="D23" s="26">
        <v>140</v>
      </c>
      <c r="E23" s="29">
        <v>650</v>
      </c>
      <c r="F23" s="28">
        <f t="shared" si="0"/>
        <v>91000</v>
      </c>
      <c r="H23" s="11"/>
      <c r="I23" s="11"/>
      <c r="J23" s="11"/>
    </row>
    <row r="24" spans="1:12" ht="24" customHeight="1" x14ac:dyDescent="0.3">
      <c r="A24" s="26" t="s">
        <v>19</v>
      </c>
      <c r="B24" s="27" t="s">
        <v>15</v>
      </c>
      <c r="C24" s="26" t="s">
        <v>6</v>
      </c>
      <c r="D24" s="26">
        <v>140</v>
      </c>
      <c r="E24" s="29">
        <v>880</v>
      </c>
      <c r="F24" s="28">
        <f t="shared" si="0"/>
        <v>123200</v>
      </c>
      <c r="H24" s="11"/>
      <c r="I24" s="32"/>
      <c r="J24" s="32"/>
    </row>
    <row r="25" spans="1:12" ht="24" customHeight="1" x14ac:dyDescent="0.3">
      <c r="A25" s="26">
        <v>2</v>
      </c>
      <c r="B25" s="27" t="s">
        <v>28</v>
      </c>
      <c r="C25" s="26" t="s">
        <v>5</v>
      </c>
      <c r="D25" s="26">
        <v>10</v>
      </c>
      <c r="E25" s="29">
        <v>5750</v>
      </c>
      <c r="F25" s="28">
        <f t="shared" si="0"/>
        <v>57500</v>
      </c>
      <c r="H25" s="11"/>
      <c r="I25" s="17"/>
      <c r="J25" s="22"/>
    </row>
    <row r="26" spans="1:12" ht="24" hidden="1" customHeight="1" x14ac:dyDescent="0.3">
      <c r="A26" s="26">
        <v>3</v>
      </c>
      <c r="B26" s="27" t="s">
        <v>29</v>
      </c>
      <c r="C26" s="26" t="s">
        <v>5</v>
      </c>
      <c r="D26" s="26">
        <v>3</v>
      </c>
      <c r="E26" s="29">
        <v>0</v>
      </c>
      <c r="F26" s="28">
        <f t="shared" si="0"/>
        <v>0</v>
      </c>
      <c r="H26" s="11"/>
      <c r="I26" s="17"/>
      <c r="J26" s="22"/>
    </row>
    <row r="27" spans="1:12" ht="24" customHeight="1" x14ac:dyDescent="0.3">
      <c r="A27" s="26">
        <v>3</v>
      </c>
      <c r="B27" s="27" t="s">
        <v>30</v>
      </c>
      <c r="C27" s="26" t="s">
        <v>5</v>
      </c>
      <c r="D27" s="26">
        <v>42</v>
      </c>
      <c r="E27" s="29">
        <v>1900</v>
      </c>
      <c r="F27" s="28">
        <f t="shared" si="0"/>
        <v>79800</v>
      </c>
      <c r="H27" s="11"/>
      <c r="I27" s="17"/>
      <c r="J27" s="22"/>
    </row>
    <row r="28" spans="1:12" ht="24" customHeight="1" x14ac:dyDescent="0.3">
      <c r="A28" s="26">
        <v>4</v>
      </c>
      <c r="B28" s="27" t="s">
        <v>33</v>
      </c>
      <c r="C28" s="26" t="s">
        <v>34</v>
      </c>
      <c r="D28" s="26">
        <v>1</v>
      </c>
      <c r="E28" s="29">
        <v>30000</v>
      </c>
      <c r="F28" s="28">
        <f t="shared" si="0"/>
        <v>30000</v>
      </c>
      <c r="H28" s="11"/>
      <c r="I28" s="17"/>
      <c r="J28" s="22"/>
    </row>
    <row r="29" spans="1:12" ht="24" customHeight="1" x14ac:dyDescent="0.3">
      <c r="A29" s="26">
        <v>5</v>
      </c>
      <c r="B29" s="27" t="s">
        <v>31</v>
      </c>
      <c r="C29" s="26" t="s">
        <v>5</v>
      </c>
      <c r="D29" s="26">
        <v>40</v>
      </c>
      <c r="E29" s="29">
        <v>1125</v>
      </c>
      <c r="F29" s="28">
        <f t="shared" si="0"/>
        <v>45000</v>
      </c>
      <c r="H29" s="11"/>
      <c r="I29" s="17"/>
      <c r="J29" s="19"/>
    </row>
    <row r="30" spans="1:12" x14ac:dyDescent="0.3">
      <c r="A30" s="36" t="s">
        <v>4</v>
      </c>
      <c r="B30" s="36"/>
      <c r="C30" s="36"/>
      <c r="D30" s="36"/>
      <c r="E30" s="36"/>
      <c r="F30" s="14">
        <f>SUM(F20:F29)</f>
        <v>638500</v>
      </c>
      <c r="H30" s="11"/>
      <c r="I30" s="17"/>
      <c r="J30" s="19"/>
    </row>
    <row r="31" spans="1:12" x14ac:dyDescent="0.3">
      <c r="A31" s="36" t="s">
        <v>27</v>
      </c>
      <c r="B31" s="36"/>
      <c r="C31" s="36"/>
      <c r="D31" s="36"/>
      <c r="E31" s="36"/>
      <c r="F31" s="12">
        <f>F30*70%</f>
        <v>446950</v>
      </c>
      <c r="I31" s="11"/>
      <c r="J31" s="11"/>
      <c r="L31" s="11"/>
    </row>
    <row r="32" spans="1:12" hidden="1" x14ac:dyDescent="0.3">
      <c r="A32" s="36" t="s">
        <v>4</v>
      </c>
      <c r="B32" s="36"/>
      <c r="C32" s="36"/>
      <c r="D32" s="36"/>
      <c r="E32" s="36"/>
      <c r="F32" s="12">
        <f>SUM(F30:F31)</f>
        <v>1085450</v>
      </c>
      <c r="I32" s="17" t="s">
        <v>10</v>
      </c>
      <c r="J32" s="18">
        <v>0.4</v>
      </c>
      <c r="L32" s="15"/>
    </row>
    <row r="33" spans="1:12" ht="19.5" hidden="1" thickBot="1" x14ac:dyDescent="0.35">
      <c r="A33" s="36" t="s">
        <v>22</v>
      </c>
      <c r="B33" s="36"/>
      <c r="C33" s="36"/>
      <c r="D33" s="36"/>
      <c r="E33" s="36"/>
      <c r="F33" s="30"/>
      <c r="G33" s="13"/>
      <c r="H33" s="13"/>
      <c r="I33" s="20" t="s">
        <v>11</v>
      </c>
      <c r="J33" s="21">
        <v>7.4999999999999997E-2</v>
      </c>
      <c r="L33" s="16"/>
    </row>
    <row r="34" spans="1:12" ht="18.75" customHeight="1" x14ac:dyDescent="0.3">
      <c r="A34" s="37"/>
      <c r="B34" s="37"/>
      <c r="C34" s="37"/>
      <c r="D34" s="37"/>
      <c r="E34" s="13"/>
      <c r="F34" s="13"/>
      <c r="I34" s="11"/>
      <c r="J34" s="11"/>
      <c r="L34" s="11"/>
    </row>
    <row r="35" spans="1:12" ht="2.25" customHeight="1" x14ac:dyDescent="0.3">
      <c r="A35" s="37"/>
      <c r="B35" s="37"/>
      <c r="C35" s="37"/>
      <c r="D35" s="37"/>
      <c r="E35" s="13"/>
      <c r="F35" s="13"/>
      <c r="I35" s="11"/>
      <c r="J35" s="11"/>
      <c r="L35" s="11"/>
    </row>
    <row r="36" spans="1:12" ht="2.25" customHeight="1" x14ac:dyDescent="0.3">
      <c r="A36" s="31"/>
      <c r="B36" s="31"/>
      <c r="C36" s="31"/>
      <c r="D36" s="31"/>
      <c r="E36" s="13"/>
      <c r="F36" s="13"/>
      <c r="I36" s="11"/>
      <c r="J36" s="11"/>
      <c r="L36" s="11"/>
    </row>
    <row r="37" spans="1:12" ht="15.75" customHeight="1" x14ac:dyDescent="0.3">
      <c r="A37" s="31"/>
      <c r="B37" s="31"/>
      <c r="C37" s="31"/>
      <c r="D37" s="31"/>
      <c r="E37" s="13"/>
      <c r="F37" s="13"/>
      <c r="I37" s="11"/>
      <c r="J37" s="11"/>
      <c r="L37" s="11"/>
    </row>
    <row r="38" spans="1:12" ht="18.75" customHeight="1" x14ac:dyDescent="0.3">
      <c r="A38" s="25" t="s">
        <v>9</v>
      </c>
      <c r="B38" s="5"/>
      <c r="I38" s="32" t="s">
        <v>35</v>
      </c>
      <c r="J38" s="32"/>
      <c r="L38" s="11"/>
    </row>
    <row r="39" spans="1:12" x14ac:dyDescent="0.3">
      <c r="A39" s="4"/>
      <c r="B39" s="4"/>
      <c r="I39" s="17" t="s">
        <v>36</v>
      </c>
      <c r="J39" s="22">
        <v>2562840</v>
      </c>
      <c r="L39" s="11"/>
    </row>
    <row r="40" spans="1:12" x14ac:dyDescent="0.3">
      <c r="A40" s="6"/>
      <c r="B40" s="7"/>
      <c r="I40" s="17" t="s">
        <v>41</v>
      </c>
      <c r="J40" s="22">
        <v>446950</v>
      </c>
    </row>
    <row r="41" spans="1:12" x14ac:dyDescent="0.3">
      <c r="I41" s="17" t="s">
        <v>37</v>
      </c>
      <c r="J41" s="22">
        <v>1050220</v>
      </c>
      <c r="L41" s="16"/>
    </row>
    <row r="42" spans="1:12" x14ac:dyDescent="0.3">
      <c r="H42" s="3"/>
      <c r="I42" s="17" t="s">
        <v>38</v>
      </c>
      <c r="J42" s="22">
        <f>SUM(J39:J41)</f>
        <v>4060010</v>
      </c>
      <c r="L42" s="16"/>
    </row>
    <row r="43" spans="1:12" x14ac:dyDescent="0.3">
      <c r="I43" s="17" t="s">
        <v>39</v>
      </c>
      <c r="J43" s="19">
        <f>J42*4.5%</f>
        <v>182700.44999999998</v>
      </c>
    </row>
    <row r="44" spans="1:12" x14ac:dyDescent="0.3">
      <c r="I44" s="17" t="s">
        <v>40</v>
      </c>
      <c r="J44" s="19">
        <f>J42-J43</f>
        <v>3877309.55</v>
      </c>
    </row>
    <row r="46" spans="1:12" x14ac:dyDescent="0.3">
      <c r="L46" s="11"/>
    </row>
    <row r="48" spans="1:12" x14ac:dyDescent="0.3">
      <c r="I48" s="17"/>
      <c r="J48" s="17"/>
    </row>
    <row r="49" spans="9:10" x14ac:dyDescent="0.3">
      <c r="I49" s="17"/>
      <c r="J49" s="17"/>
    </row>
    <row r="50" spans="9:10" x14ac:dyDescent="0.3">
      <c r="I50" s="17"/>
      <c r="J50" s="17"/>
    </row>
    <row r="51" spans="9:10" x14ac:dyDescent="0.3">
      <c r="I51" s="17"/>
      <c r="J51" s="17"/>
    </row>
    <row r="52" spans="9:10" x14ac:dyDescent="0.3">
      <c r="I52" s="17"/>
      <c r="J52" s="17"/>
    </row>
    <row r="53" spans="9:10" x14ac:dyDescent="0.3">
      <c r="I53" s="17"/>
      <c r="J53" s="17"/>
    </row>
    <row r="54" spans="9:10" x14ac:dyDescent="0.3">
      <c r="I54" s="17"/>
      <c r="J54" s="17"/>
    </row>
  </sheetData>
  <mergeCells count="12">
    <mergeCell ref="A10:B10"/>
    <mergeCell ref="A16:F16"/>
    <mergeCell ref="A17:F17"/>
    <mergeCell ref="A18:F18"/>
    <mergeCell ref="A30:E30"/>
    <mergeCell ref="A31:E31"/>
    <mergeCell ref="A32:E32"/>
    <mergeCell ref="A33:E33"/>
    <mergeCell ref="A34:D35"/>
    <mergeCell ref="E11:F11"/>
    <mergeCell ref="I24:J24"/>
    <mergeCell ref="I38:J38"/>
  </mergeCells>
  <printOptions horizontalCentered="1"/>
  <pageMargins left="0" right="0" top="0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Fire</vt:lpstr>
      <vt:lpstr>Sheet1</vt:lpstr>
      <vt:lpstr>Fire!Print_Area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2022-10-29T10:40:07Z</dcterms:modified>
</cp:coreProperties>
</file>