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AC0D50F4-658C-426B-B005-657626AC8D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HVAC!$A$1:$H$38</definedName>
    <definedName name="_xlnm.Print_Titles" localSheetId="0">HVAC!$18:$20</definedName>
  </definedNames>
  <calcPr calcId="181029"/>
</workbook>
</file>

<file path=xl/calcChain.xml><?xml version="1.0" encoding="utf-8"?>
<calcChain xmlns="http://schemas.openxmlformats.org/spreadsheetml/2006/main">
  <c r="H59" i="1" l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27" i="1"/>
  <c r="G27" i="1"/>
  <c r="H26" i="1"/>
  <c r="G26" i="1"/>
  <c r="H25" i="1"/>
  <c r="G25" i="1"/>
  <c r="H24" i="1"/>
  <c r="G24" i="1"/>
  <c r="H22" i="1"/>
  <c r="G22" i="1"/>
  <c r="H23" i="1" l="1"/>
  <c r="G23" i="1"/>
  <c r="H21" i="1"/>
  <c r="G21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G28" i="1" l="1"/>
  <c r="H28" i="1"/>
  <c r="G30" i="1"/>
  <c r="H29" i="1" l="1"/>
  <c r="H30" i="1" s="1"/>
  <c r="G31" i="1" s="1"/>
</calcChain>
</file>

<file path=xl/sharedStrings.xml><?xml version="1.0" encoding="utf-8"?>
<sst xmlns="http://schemas.openxmlformats.org/spreadsheetml/2006/main" count="51" uniqueCount="38">
  <si>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</si>
  <si>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</si>
  <si>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</si>
  <si>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</si>
  <si>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</si>
  <si>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</si>
  <si>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</si>
  <si>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</si>
  <si>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M/S Dawat-e-Hadiyah Burhani Mahal</t>
  </si>
  <si>
    <t>SST Tax 13%</t>
  </si>
  <si>
    <t>For PIONEER SERVICES.</t>
  </si>
  <si>
    <t>Material Rate</t>
  </si>
  <si>
    <t>Material Amount</t>
  </si>
  <si>
    <t>Sub- Total Amount Rs</t>
  </si>
  <si>
    <t>Grand Total Amount Rs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</si>
  <si>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</si>
  <si>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</si>
  <si>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</si>
  <si>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</si>
  <si>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</si>
  <si>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</si>
  <si>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</si>
  <si>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</si>
  <si>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</si>
  <si>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</si>
  <si>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</si>
  <si>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</si>
  <si>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Water proofing of openings of supply and return air ducts including roof channels</t>
  </si>
  <si>
    <t>Removal of solar plates for installation of package unit, supply air duct an return air ducts and kept at basement as instructed.</t>
  </si>
  <si>
    <t>Making of Openings CC walls &amp; sandwich walls for supply return and exhaust air ducts including repairing.</t>
  </si>
  <si>
    <t>Aluminium made cable tray supply / install for re connection of solat panels including connection coupler</t>
  </si>
  <si>
    <t>Removal of M.S Checker plate platform for installation of supply / return air duct abd re installation of removed checker plate M.S frames.</t>
  </si>
  <si>
    <t>Supply and installation of angle iron checker plate for platform at roof.</t>
  </si>
  <si>
    <t>Painting of 02 coat primer then 2 coat epoxy as recommended and instruction received.</t>
  </si>
  <si>
    <t>Labor Rate</t>
  </si>
  <si>
    <t>Labor Amount</t>
  </si>
  <si>
    <t>322</t>
  </si>
  <si>
    <t>EXTRA / Additional work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</si>
</sst>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9" fillId="0" borderId="0" xfId="0" applyFont="1"/>
    <xf numFmtId="164" fontId="9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9" fillId="0" borderId="0" xfId="0" applyNumberFormat="1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5" fillId="0" borderId="2" xfId="1" applyNumberFormat="1" applyFont="1" applyBorder="1"/>
    <xf numFmtId="164" fontId="11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1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12" fillId="0" borderId="3" xfId="1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171450</xdr:rowOff>
    </xdr:from>
    <xdr:to>
      <xdr:col>12</xdr:col>
      <xdr:colOff>337185</xdr:colOff>
      <xdr:row>10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259082</xdr:colOff>
      <xdr:row>20</xdr:row>
      <xdr:rowOff>0</xdr:rowOff>
    </xdr:from>
    <xdr:to>
      <xdr:col>10</xdr:col>
      <xdr:colOff>285910</xdr:colOff>
      <xdr:row>20</xdr:row>
      <xdr:rowOff>460131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1725296</xdr:colOff>
      <xdr:row>1</xdr:row>
      <xdr:rowOff>19050</xdr:rowOff>
    </xdr:from>
    <xdr:to>
      <xdr:col>7</xdr:col>
      <xdr:colOff>485775</xdr:colOff>
      <xdr:row>3</xdr:row>
      <xdr:rowOff>85725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982471" y="2571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628649</xdr:colOff>
      <xdr:row>0</xdr:row>
      <xdr:rowOff>19050</xdr:rowOff>
    </xdr:from>
    <xdr:to>
      <xdr:col>1</xdr:col>
      <xdr:colOff>1771650</xdr:colOff>
      <xdr:row>3</xdr:row>
      <xdr:rowOff>125557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85824" y="190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</xdr:colOff>
      <xdr:row>34</xdr:row>
      <xdr:rowOff>149225</xdr:rowOff>
    </xdr:from>
    <xdr:to>
      <xdr:col>1</xdr:col>
      <xdr:colOff>809914</xdr:colOff>
      <xdr:row>37</xdr:row>
      <xdr:rowOff>53975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19446875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59"/>
  <sheetViews>
    <sheetView tabSelected="1" topLeftCell="A19" zoomScaleNormal="100" workbookViewId="0">
      <selection activeCell="G31" sqref="G31:H31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6" width="9.85546875" style="1" bestFit="1" customWidth="1"/>
    <col min="7" max="7" width="12.85546875" style="1" bestFit="1" customWidth="1"/>
    <col min="8" max="8" width="14.5703125" style="3" bestFit="1" customWidth="1"/>
    <col min="9" max="9" width="11.140625" style="2" bestFit="1" customWidth="1"/>
    <col min="10" max="11" width="8.85546875" style="2"/>
    <col min="12" max="12" width="14.5703125" style="2" bestFit="1" customWidth="1"/>
    <col min="13" max="16384" width="8.85546875" style="2"/>
  </cols>
  <sheetData>
    <row r="5" spans="1:8" ht="7.5" customHeight="1" x14ac:dyDescent="0.3"/>
    <row r="6" spans="1:8" ht="16.5" customHeight="1" x14ac:dyDescent="0.3"/>
    <row r="7" spans="1:8" ht="16.5" customHeight="1" x14ac:dyDescent="0.3"/>
    <row r="8" spans="1:8" ht="16.5" customHeight="1" x14ac:dyDescent="0.3"/>
    <row r="9" spans="1:8" ht="16.5" customHeight="1" x14ac:dyDescent="0.3"/>
    <row r="10" spans="1:8" ht="16.5" customHeight="1" x14ac:dyDescent="0.3"/>
    <row r="11" spans="1:8" x14ac:dyDescent="0.3">
      <c r="A11" s="9" t="s">
        <v>8</v>
      </c>
      <c r="B11" s="9"/>
      <c r="C11" s="28"/>
      <c r="D11" s="28"/>
      <c r="E11" s="29"/>
      <c r="F11" s="41" t="s">
        <v>22</v>
      </c>
      <c r="G11" s="41"/>
      <c r="H11" s="30">
        <v>45099</v>
      </c>
    </row>
    <row r="12" spans="1:8" x14ac:dyDescent="0.3">
      <c r="A12" s="9" t="s">
        <v>15</v>
      </c>
      <c r="B12" s="9"/>
      <c r="C12" s="9"/>
      <c r="D12" s="9"/>
      <c r="E12" s="29"/>
      <c r="F12" s="41" t="s">
        <v>23</v>
      </c>
      <c r="G12" s="41"/>
      <c r="H12" s="31" t="s">
        <v>36</v>
      </c>
    </row>
    <row r="13" spans="1:8" x14ac:dyDescent="0.3">
      <c r="A13" s="32"/>
      <c r="B13" s="32"/>
      <c r="C13" s="32"/>
      <c r="D13" s="32"/>
      <c r="E13" s="29"/>
      <c r="F13" s="41" t="s">
        <v>24</v>
      </c>
      <c r="G13" s="41"/>
      <c r="H13" s="33" t="s">
        <v>25</v>
      </c>
    </row>
    <row r="14" spans="1:8" ht="5.25" customHeight="1" x14ac:dyDescent="0.3"/>
    <row r="15" spans="1:8" s="8" customFormat="1" ht="30.6" customHeight="1" x14ac:dyDescent="0.35">
      <c r="A15" s="42" t="s">
        <v>26</v>
      </c>
      <c r="B15" s="42"/>
      <c r="C15" s="42"/>
      <c r="D15" s="42"/>
      <c r="E15" s="42"/>
      <c r="F15" s="42"/>
      <c r="G15" s="42"/>
      <c r="H15" s="42"/>
    </row>
    <row r="16" spans="1:8" s="8" customFormat="1" ht="12.75" customHeight="1" x14ac:dyDescent="0.35">
      <c r="A16" s="36"/>
      <c r="B16" s="36"/>
      <c r="C16" s="36"/>
      <c r="D16" s="36"/>
      <c r="E16" s="36"/>
      <c r="F16" s="36"/>
      <c r="G16" s="36"/>
      <c r="H16" s="36"/>
    </row>
    <row r="17" spans="1:9" s="8" customFormat="1" ht="3" customHeight="1" x14ac:dyDescent="0.35">
      <c r="A17" s="15"/>
      <c r="B17" s="15"/>
      <c r="C17" s="15"/>
      <c r="D17" s="15"/>
      <c r="E17" s="15"/>
      <c r="F17" s="15"/>
      <c r="G17" s="15"/>
      <c r="H17" s="15"/>
    </row>
    <row r="18" spans="1:9" s="8" customFormat="1" ht="21" x14ac:dyDescent="0.35">
      <c r="A18" s="36" t="s">
        <v>37</v>
      </c>
      <c r="B18" s="36"/>
      <c r="C18" s="36"/>
      <c r="D18" s="36"/>
      <c r="E18" s="36"/>
      <c r="F18" s="36"/>
      <c r="G18" s="36"/>
      <c r="H18" s="36"/>
    </row>
    <row r="19" spans="1:9" s="8" customFormat="1" ht="12" customHeight="1" x14ac:dyDescent="0.35">
      <c r="A19" s="15"/>
      <c r="B19" s="15"/>
      <c r="C19" s="15"/>
      <c r="D19" s="15"/>
      <c r="E19" s="15"/>
      <c r="F19" s="15"/>
      <c r="G19" s="15"/>
      <c r="H19" s="15"/>
    </row>
    <row r="20" spans="1:9" ht="31.5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3" t="s">
        <v>11</v>
      </c>
      <c r="F20" s="13" t="s">
        <v>34</v>
      </c>
      <c r="G20" s="13" t="s">
        <v>12</v>
      </c>
      <c r="H20" s="13" t="s">
        <v>35</v>
      </c>
    </row>
    <row r="21" spans="1:9" ht="47.25" x14ac:dyDescent="0.3">
      <c r="A21" s="34">
        <v>1</v>
      </c>
      <c r="B21" s="35" t="s">
        <v>28</v>
      </c>
      <c r="C21" s="16" t="s">
        <v>7</v>
      </c>
      <c r="D21" s="16">
        <v>42</v>
      </c>
      <c r="E21" s="17">
        <v>0</v>
      </c>
      <c r="F21" s="17">
        <v>1000</v>
      </c>
      <c r="G21" s="18">
        <f t="shared" ref="G21:G24" si="0">E21*D21</f>
        <v>0</v>
      </c>
      <c r="H21" s="18">
        <f t="shared" ref="H21:H24" si="1">F21*D21</f>
        <v>42000</v>
      </c>
      <c r="I21" s="10"/>
    </row>
    <row r="22" spans="1:9" ht="47.25" x14ac:dyDescent="0.3">
      <c r="A22" s="34">
        <v>2</v>
      </c>
      <c r="B22" s="35" t="s">
        <v>29</v>
      </c>
      <c r="C22" s="16" t="s">
        <v>5</v>
      </c>
      <c r="D22" s="16">
        <v>1</v>
      </c>
      <c r="E22" s="17">
        <v>0</v>
      </c>
      <c r="F22" s="17">
        <v>10000</v>
      </c>
      <c r="G22" s="18">
        <f t="shared" si="0"/>
        <v>0</v>
      </c>
      <c r="H22" s="18">
        <f t="shared" si="1"/>
        <v>10000</v>
      </c>
      <c r="I22" s="10"/>
    </row>
    <row r="23" spans="1:9" ht="41.25" customHeight="1" x14ac:dyDescent="0.3">
      <c r="A23" s="34">
        <v>3</v>
      </c>
      <c r="B23" s="35" t="s">
        <v>27</v>
      </c>
      <c r="C23" s="16" t="s">
        <v>5</v>
      </c>
      <c r="D23" s="16">
        <v>1</v>
      </c>
      <c r="E23" s="17">
        <v>0</v>
      </c>
      <c r="F23" s="17">
        <v>15000</v>
      </c>
      <c r="G23" s="18">
        <f t="shared" si="0"/>
        <v>0</v>
      </c>
      <c r="H23" s="18">
        <f t="shared" si="1"/>
        <v>15000</v>
      </c>
      <c r="I23" s="10"/>
    </row>
    <row r="24" spans="1:9" ht="47.25" x14ac:dyDescent="0.3">
      <c r="A24" s="34">
        <v>4</v>
      </c>
      <c r="B24" s="35" t="s">
        <v>30</v>
      </c>
      <c r="C24" s="16" t="s">
        <v>5</v>
      </c>
      <c r="D24" s="16">
        <v>1</v>
      </c>
      <c r="E24" s="17">
        <v>15000</v>
      </c>
      <c r="F24" s="17">
        <v>15000</v>
      </c>
      <c r="G24" s="18">
        <f t="shared" si="0"/>
        <v>15000</v>
      </c>
      <c r="H24" s="18">
        <f t="shared" si="1"/>
        <v>15000</v>
      </c>
    </row>
    <row r="25" spans="1:9" ht="49.5" customHeight="1" x14ac:dyDescent="0.3">
      <c r="A25" s="34">
        <v>5</v>
      </c>
      <c r="B25" s="35" t="s">
        <v>31</v>
      </c>
      <c r="C25" s="16" t="s">
        <v>5</v>
      </c>
      <c r="D25" s="16">
        <v>1</v>
      </c>
      <c r="E25" s="17">
        <v>0</v>
      </c>
      <c r="F25" s="17">
        <v>40000</v>
      </c>
      <c r="G25" s="18">
        <f>E25*D25</f>
        <v>0</v>
      </c>
      <c r="H25" s="18">
        <f>F25*D25</f>
        <v>40000</v>
      </c>
    </row>
    <row r="26" spans="1:9" ht="31.5" x14ac:dyDescent="0.3">
      <c r="A26" s="34">
        <v>6</v>
      </c>
      <c r="B26" s="35" t="s">
        <v>32</v>
      </c>
      <c r="C26" s="16" t="s">
        <v>6</v>
      </c>
      <c r="D26" s="16">
        <v>80</v>
      </c>
      <c r="E26" s="17">
        <v>700</v>
      </c>
      <c r="F26" s="17">
        <v>200</v>
      </c>
      <c r="G26" s="18">
        <f>E26*D26</f>
        <v>56000</v>
      </c>
      <c r="H26" s="18">
        <f>F26*D26</f>
        <v>16000</v>
      </c>
    </row>
    <row r="27" spans="1:9" ht="31.5" x14ac:dyDescent="0.3">
      <c r="A27" s="34">
        <v>7</v>
      </c>
      <c r="B27" s="35" t="s">
        <v>33</v>
      </c>
      <c r="C27" s="16" t="s">
        <v>5</v>
      </c>
      <c r="D27" s="16">
        <v>1</v>
      </c>
      <c r="E27" s="17">
        <v>30000</v>
      </c>
      <c r="F27" s="17">
        <v>20000</v>
      </c>
      <c r="G27" s="18">
        <f>E27*D27</f>
        <v>30000</v>
      </c>
      <c r="H27" s="18">
        <f>F27*D27</f>
        <v>20000</v>
      </c>
    </row>
    <row r="28" spans="1:9" x14ac:dyDescent="0.3">
      <c r="A28" s="40" t="s">
        <v>13</v>
      </c>
      <c r="B28" s="40"/>
      <c r="C28" s="40"/>
      <c r="D28" s="40"/>
      <c r="E28" s="40"/>
      <c r="F28" s="40"/>
      <c r="G28" s="19">
        <f>SUM(G21:G27)</f>
        <v>101000</v>
      </c>
      <c r="H28" s="19">
        <f>SUM(H21:H27)</f>
        <v>158000</v>
      </c>
    </row>
    <row r="29" spans="1:9" x14ac:dyDescent="0.3">
      <c r="A29" s="40" t="s">
        <v>9</v>
      </c>
      <c r="B29" s="40"/>
      <c r="C29" s="40"/>
      <c r="D29" s="40"/>
      <c r="E29" s="40"/>
      <c r="F29" s="40"/>
      <c r="G29" s="19">
        <v>0</v>
      </c>
      <c r="H29" s="19">
        <f>H28*13%</f>
        <v>20540</v>
      </c>
    </row>
    <row r="30" spans="1:9" x14ac:dyDescent="0.3">
      <c r="A30" s="40" t="s">
        <v>4</v>
      </c>
      <c r="B30" s="40"/>
      <c r="C30" s="40"/>
      <c r="D30" s="40"/>
      <c r="E30" s="40"/>
      <c r="F30" s="40"/>
      <c r="G30" s="19">
        <f>SUM(G28:G29)</f>
        <v>101000</v>
      </c>
      <c r="H30" s="19">
        <f>SUM(H28:H29)</f>
        <v>178540</v>
      </c>
    </row>
    <row r="31" spans="1:9" ht="19.5" thickBot="1" x14ac:dyDescent="0.35">
      <c r="A31" s="40" t="s">
        <v>14</v>
      </c>
      <c r="B31" s="40"/>
      <c r="C31" s="40"/>
      <c r="D31" s="40"/>
      <c r="E31" s="40"/>
      <c r="F31" s="40"/>
      <c r="G31" s="37">
        <f>H30+G30+190</f>
        <v>279730</v>
      </c>
      <c r="H31" s="38"/>
      <c r="I31" s="11"/>
    </row>
    <row r="32" spans="1:9" ht="27" customHeight="1" thickTop="1" x14ac:dyDescent="0.3">
      <c r="A32" s="39"/>
      <c r="B32" s="39"/>
      <c r="C32" s="39"/>
      <c r="D32" s="39"/>
      <c r="E32" s="11"/>
      <c r="F32" s="11"/>
      <c r="G32" s="11"/>
      <c r="H32" s="11"/>
    </row>
    <row r="33" spans="1:9" x14ac:dyDescent="0.3">
      <c r="A33" s="11"/>
      <c r="B33" s="11"/>
      <c r="C33" s="11"/>
      <c r="D33" s="11"/>
      <c r="E33" s="11"/>
      <c r="F33" s="11"/>
      <c r="G33" s="11"/>
      <c r="H33" s="11"/>
    </row>
    <row r="34" spans="1:9" ht="15.75" customHeight="1" x14ac:dyDescent="0.3">
      <c r="A34" s="14" t="s">
        <v>10</v>
      </c>
      <c r="B34" s="5"/>
      <c r="E34" s="20"/>
    </row>
    <row r="35" spans="1:9" x14ac:dyDescent="0.3">
      <c r="A35" s="4"/>
      <c r="B35" s="4"/>
      <c r="E35" s="21"/>
      <c r="I35" s="3"/>
    </row>
    <row r="36" spans="1:9" x14ac:dyDescent="0.3">
      <c r="A36" s="6"/>
      <c r="B36" s="7"/>
    </row>
    <row r="39" spans="1:9" x14ac:dyDescent="0.3">
      <c r="D39" s="19"/>
      <c r="E39" s="19"/>
    </row>
    <row r="53" spans="5:8" x14ac:dyDescent="0.3">
      <c r="E53" s="17"/>
      <c r="F53" s="17"/>
      <c r="G53" s="18">
        <f t="shared" ref="G53:G59" si="2">E53*D53</f>
        <v>0</v>
      </c>
      <c r="H53" s="18">
        <f t="shared" ref="H53:H59" si="3">F53*D53</f>
        <v>0</v>
      </c>
    </row>
    <row r="54" spans="5:8" x14ac:dyDescent="0.3">
      <c r="E54" s="17"/>
      <c r="F54" s="17"/>
      <c r="G54" s="18">
        <f t="shared" si="2"/>
        <v>0</v>
      </c>
      <c r="H54" s="18">
        <f t="shared" si="3"/>
        <v>0</v>
      </c>
    </row>
    <row r="55" spans="5:8" x14ac:dyDescent="0.3">
      <c r="E55" s="17"/>
      <c r="F55" s="17"/>
      <c r="G55" s="18">
        <f t="shared" si="2"/>
        <v>0</v>
      </c>
      <c r="H55" s="18">
        <f t="shared" si="3"/>
        <v>0</v>
      </c>
    </row>
    <row r="56" spans="5:8" x14ac:dyDescent="0.3">
      <c r="E56" s="17"/>
      <c r="F56" s="17"/>
      <c r="G56" s="18">
        <f t="shared" si="2"/>
        <v>0</v>
      </c>
      <c r="H56" s="18">
        <f t="shared" si="3"/>
        <v>0</v>
      </c>
    </row>
    <row r="57" spans="5:8" x14ac:dyDescent="0.3">
      <c r="E57" s="17"/>
      <c r="F57" s="17"/>
      <c r="G57" s="18">
        <f t="shared" si="2"/>
        <v>0</v>
      </c>
      <c r="H57" s="18">
        <f t="shared" si="3"/>
        <v>0</v>
      </c>
    </row>
    <row r="58" spans="5:8" x14ac:dyDescent="0.3">
      <c r="E58" s="17"/>
      <c r="F58" s="17"/>
      <c r="G58" s="18">
        <f t="shared" si="2"/>
        <v>0</v>
      </c>
      <c r="H58" s="18">
        <f t="shared" si="3"/>
        <v>0</v>
      </c>
    </row>
    <row r="59" spans="5:8" x14ac:dyDescent="0.3">
      <c r="E59" s="17"/>
      <c r="F59" s="17"/>
      <c r="G59" s="18">
        <f t="shared" si="2"/>
        <v>0</v>
      </c>
      <c r="H59" s="18">
        <f t="shared" si="3"/>
        <v>0</v>
      </c>
    </row>
  </sheetData>
  <mergeCells count="12">
    <mergeCell ref="F11:G11"/>
    <mergeCell ref="F12:G12"/>
    <mergeCell ref="F13:G13"/>
    <mergeCell ref="A15:H15"/>
    <mergeCell ref="A16:H16"/>
    <mergeCell ref="A18:H18"/>
    <mergeCell ref="G31:H31"/>
    <mergeCell ref="A32:D32"/>
    <mergeCell ref="A30:F30"/>
    <mergeCell ref="A31:F31"/>
    <mergeCell ref="A28:F28"/>
    <mergeCell ref="A29:F29"/>
  </mergeCells>
  <printOptions horizontalCentered="1"/>
  <pageMargins left="0" right="0" top="0" bottom="0.2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16</v>
      </c>
      <c r="I2" s="26">
        <v>4.8107200000000003E-2</v>
      </c>
    </row>
    <row r="3" spans="2:9" ht="15.75" x14ac:dyDescent="0.25">
      <c r="B3" s="23" t="s">
        <v>17</v>
      </c>
      <c r="C3" s="24">
        <v>3661200</v>
      </c>
      <c r="D3" s="24">
        <v>756600</v>
      </c>
    </row>
    <row r="4" spans="2:9" x14ac:dyDescent="0.25">
      <c r="B4" t="s">
        <v>18</v>
      </c>
      <c r="C4" s="25">
        <f>C3*50%</f>
        <v>1830600</v>
      </c>
      <c r="D4" s="25">
        <f>D3*50%</f>
        <v>378300</v>
      </c>
    </row>
    <row r="5" spans="2:9" x14ac:dyDescent="0.25">
      <c r="B5" t="s">
        <v>16</v>
      </c>
      <c r="C5" s="22">
        <f>C4*I2</f>
        <v>88065.04032</v>
      </c>
      <c r="D5" s="22">
        <f>D4*I2</f>
        <v>18198.95376</v>
      </c>
    </row>
    <row r="6" spans="2:9" ht="15.75" x14ac:dyDescent="0.25">
      <c r="B6" s="23" t="s">
        <v>17</v>
      </c>
      <c r="C6" s="24">
        <f>C4-C5</f>
        <v>1742534.9596800001</v>
      </c>
      <c r="D6" s="24">
        <f>D4-D5</f>
        <v>360101.04624</v>
      </c>
    </row>
    <row r="7" spans="2:9" x14ac:dyDescent="0.25">
      <c r="B7" t="s">
        <v>19</v>
      </c>
      <c r="C7">
        <v>0</v>
      </c>
      <c r="D7" s="25">
        <f>D6*13%</f>
        <v>46813.136011200004</v>
      </c>
    </row>
    <row r="8" spans="2:9" ht="15.75" x14ac:dyDescent="0.25">
      <c r="B8" s="23" t="s">
        <v>20</v>
      </c>
      <c r="C8" s="24">
        <f>C7+C6</f>
        <v>1742534.9596800001</v>
      </c>
      <c r="D8" s="24">
        <f>D7+D6</f>
        <v>406914.18225120002</v>
      </c>
    </row>
    <row r="10" spans="2:9" ht="15.75" x14ac:dyDescent="0.25">
      <c r="B10" s="23" t="s">
        <v>21</v>
      </c>
      <c r="C10" s="24"/>
      <c r="D10" s="24">
        <f>D8+C8</f>
        <v>2149449.1419311999</v>
      </c>
    </row>
    <row r="13" spans="2:9" ht="15.75" x14ac:dyDescent="0.25">
      <c r="B13" s="23" t="s">
        <v>17</v>
      </c>
      <c r="C13" s="24">
        <v>3661200</v>
      </c>
      <c r="D13" s="24">
        <v>756600</v>
      </c>
    </row>
    <row r="14" spans="2:9" x14ac:dyDescent="0.25">
      <c r="B14" t="s">
        <v>18</v>
      </c>
      <c r="C14" s="25">
        <f>C13*50%</f>
        <v>1830600</v>
      </c>
      <c r="D14" s="25">
        <f>D13*50%</f>
        <v>378300</v>
      </c>
    </row>
    <row r="15" spans="2:9" x14ac:dyDescent="0.25">
      <c r="B15" t="s">
        <v>19</v>
      </c>
      <c r="C15">
        <v>0</v>
      </c>
      <c r="D15" s="25">
        <f>D14*13%</f>
        <v>49179</v>
      </c>
    </row>
    <row r="16" spans="2:9" ht="15.75" x14ac:dyDescent="0.25">
      <c r="B16" s="23" t="s">
        <v>20</v>
      </c>
      <c r="C16" s="24">
        <f>C15+C14</f>
        <v>1830600</v>
      </c>
      <c r="D16" s="24">
        <f>D15+D14</f>
        <v>427479</v>
      </c>
    </row>
    <row r="17" spans="2:4" x14ac:dyDescent="0.25">
      <c r="B17" t="s">
        <v>16</v>
      </c>
      <c r="C17" s="22">
        <f>C16*I2</f>
        <v>88065.04032</v>
      </c>
      <c r="D17" s="22">
        <f>D16*I2</f>
        <v>20564.8177488</v>
      </c>
    </row>
    <row r="18" spans="2:4" ht="15.75" x14ac:dyDescent="0.25">
      <c r="B18" s="23" t="s">
        <v>21</v>
      </c>
      <c r="C18" s="24">
        <f>C16-C17</f>
        <v>1742534.9596800001</v>
      </c>
      <c r="D18" s="24">
        <f>D16-D17</f>
        <v>406914.18225120002</v>
      </c>
    </row>
    <row r="20" spans="2:4" ht="15.75" x14ac:dyDescent="0.25">
      <c r="B20" s="23" t="s">
        <v>21</v>
      </c>
      <c r="D20" s="27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2023-06-22T06:12:54Z</dcterms:modified>
</cp:coreProperties>
</file>