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H:\Pioneer\Projects 2023\Visa KHI Fit Out Project DMC Karachi\BOQ\"/>
    </mc:Choice>
  </mc:AlternateContent>
  <xr:revisionPtr revIDLastSave="0" documentId="13_ncr:1_{642A725E-00F3-4300-88AB-47ED4D88A995}" xr6:coauthVersionLast="47" xr6:coauthVersionMax="47" xr10:uidLastSave="{00000000-0000-0000-0000-000000000000}"/>
  <bookViews>
    <workbookView xWindow="-120" yWindow="-120" windowWidth="29040" windowHeight="15840" xr2:uid="{00000000-000D-0000-FFFF-FFFF00000000}"/>
  </bookViews>
  <sheets>
    <sheet name="sum" sheetId="18" r:id="rId1"/>
    <sheet name="Grand Summary" sheetId="7" r:id="rId2"/>
    <sheet name="HVAC" sheetId="16" r:id="rId3"/>
    <sheet name="Fire" sheetId="17"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a">#N/A</definedName>
    <definedName name="\b">#N/A</definedName>
    <definedName name="\c">#N/A</definedName>
    <definedName name="\p">#N/A</definedName>
    <definedName name="\s">#N/A</definedName>
    <definedName name="\z">#N/A</definedName>
    <definedName name="_______hp10" hidden="1">{#N/A,#N/A,TRUE,"Front";#N/A,#N/A,TRUE,"Simple Letter";#N/A,#N/A,TRUE,"Inside";#N/A,#N/A,TRUE,"Contents";#N/A,#N/A,TRUE,"Basis";#N/A,#N/A,TRUE,"Inclusions";#N/A,#N/A,TRUE,"Exclusions";#N/A,#N/A,TRUE,"Areas";#N/A,#N/A,TRUE,"Summary";#N/A,#N/A,TRUE,"Detail"}</definedName>
    <definedName name="______hp10" hidden="1">{#N/A,#N/A,TRUE,"Front";#N/A,#N/A,TRUE,"Simple Letter";#N/A,#N/A,TRUE,"Inside";#N/A,#N/A,TRUE,"Contents";#N/A,#N/A,TRUE,"Basis";#N/A,#N/A,TRUE,"Inclusions";#N/A,#N/A,TRUE,"Exclusions";#N/A,#N/A,TRUE,"Areas";#N/A,#N/A,TRUE,"Summary";#N/A,#N/A,TRUE,"Detail"}</definedName>
    <definedName name="______ig541">#REF!</definedName>
    <definedName name="_____hp10" hidden="1">{#N/A,#N/A,TRUE,"Front";#N/A,#N/A,TRUE,"Simple Letter";#N/A,#N/A,TRUE,"Inside";#N/A,#N/A,TRUE,"Contents";#N/A,#N/A,TRUE,"Basis";#N/A,#N/A,TRUE,"Inclusions";#N/A,#N/A,TRUE,"Exclusions";#N/A,#N/A,TRUE,"Areas";#N/A,#N/A,TRUE,"Summary";#N/A,#N/A,TRUE,"Detail"}</definedName>
    <definedName name="_____ig541">#REF!</definedName>
    <definedName name="____d2" hidden="1">{#N/A,#N/A,FALSE,"mgtsum.XLS";#N/A,#N/A,FALSE,"CAPONE";#N/A,#N/A,FALSE,"CAPTWO";#N/A,#N/A,FALSE,"CAPTHREE"}</definedName>
    <definedName name="____hp10" hidden="1">{#N/A,#N/A,TRUE,"Front";#N/A,#N/A,TRUE,"Simple Letter";#N/A,#N/A,TRUE,"Inside";#N/A,#N/A,TRUE,"Contents";#N/A,#N/A,TRUE,"Basis";#N/A,#N/A,TRUE,"Inclusions";#N/A,#N/A,TRUE,"Exclusions";#N/A,#N/A,TRUE,"Areas";#N/A,#N/A,TRUE,"Summary";#N/A,#N/A,TRUE,"Detail"}</definedName>
    <definedName name="____ig541">#REF!</definedName>
    <definedName name="___d2" hidden="1">{#N/A,#N/A,FALSE,"mgtsum.XLS";#N/A,#N/A,FALSE,"CAPONE";#N/A,#N/A,FALSE,"CAPTWO";#N/A,#N/A,FALSE,"CAPTHREE"}</definedName>
    <definedName name="___hp10" hidden="1">{#N/A,#N/A,TRUE,"Front";#N/A,#N/A,TRUE,"Simple Letter";#N/A,#N/A,TRUE,"Inside";#N/A,#N/A,TRUE,"Contents";#N/A,#N/A,TRUE,"Basis";#N/A,#N/A,TRUE,"Inclusions";#N/A,#N/A,TRUE,"Exclusions";#N/A,#N/A,TRUE,"Areas";#N/A,#N/A,TRUE,"Summary";#N/A,#N/A,TRUE,"Detail"}</definedName>
    <definedName name="___ig541">#REF!</definedName>
    <definedName name="__d2" hidden="1">{#N/A,#N/A,FALSE,"mgtsum.XLS";#N/A,#N/A,FALSE,"CAPONE";#N/A,#N/A,FALSE,"CAPTWO";#N/A,#N/A,FALSE,"CAPTHREE"}</definedName>
    <definedName name="__FDS_HYPERLINK_TOGGLE_STATE__" hidden="1">"ON"</definedName>
    <definedName name="__hp10" hidden="1">{#N/A,#N/A,TRUE,"Front";#N/A,#N/A,TRUE,"Simple Letter";#N/A,#N/A,TRUE,"Inside";#N/A,#N/A,TRUE,"Contents";#N/A,#N/A,TRUE,"Basis";#N/A,#N/A,TRUE,"Inclusions";#N/A,#N/A,TRUE,"Exclusions";#N/A,#N/A,TRUE,"Areas";#N/A,#N/A,TRUE,"Summary";#N/A,#N/A,TRUE,"Detail"}</definedName>
    <definedName name="__ig541">#REF!</definedName>
    <definedName name="__key2" hidden="1">#REF!</definedName>
    <definedName name="_1__123Graph_AChart_1AJ" hidden="1">#REF!</definedName>
    <definedName name="_2__123Graph_AChart_1Q" hidden="1">#REF!</definedName>
    <definedName name="_3__123Graph_BChart_1Q" hidden="1">#REF!</definedName>
    <definedName name="_30cd___Horizontal_Strobe_light_speaker__wall_mounted">#REF!</definedName>
    <definedName name="_30cd__Vertical_strobe_light__wall_mounted">#REF!</definedName>
    <definedName name="_96.12.30">'[1]Fee Rate Summary'!#REF!</definedName>
    <definedName name="_A">#N/A</definedName>
    <definedName name="_am1">[2]Costcal!#REF!</definedName>
    <definedName name="_B">#N/A</definedName>
    <definedName name="_d2" hidden="1">{#N/A,#N/A,FALSE,"mgtsum.XLS";#N/A,#N/A,FALSE,"CAPONE";#N/A,#N/A,FALSE,"CAPTWO";#N/A,#N/A,FALSE,"CAPTHREE"}</definedName>
    <definedName name="_Fill" hidden="1">#REF!</definedName>
    <definedName name="_hp10" hidden="1">{#N/A,#N/A,TRUE,"Front";#N/A,#N/A,TRUE,"Simple Letter";#N/A,#N/A,TRUE,"Inside";#N/A,#N/A,TRUE,"Contents";#N/A,#N/A,TRUE,"Basis";#N/A,#N/A,TRUE,"Inclusions";#N/A,#N/A,TRUE,"Exclusions";#N/A,#N/A,TRUE,"Areas";#N/A,#N/A,TRUE,"Summary";#N/A,#N/A,TRUE,"Detail"}</definedName>
    <definedName name="_ig541">#REF!</definedName>
    <definedName name="_Key1" hidden="1">#REF!</definedName>
    <definedName name="_Key2" hidden="1">#REF!</definedName>
    <definedName name="_L1" hidden="1">{#N/A,#N/A,FALSE,"mgtsum.XLS";#N/A,#N/A,FALSE,"CAPONE";#N/A,#N/A,FALSE,"CAPTWO";#N/A,#N/A,FALSE,"CAPTHREE"}</definedName>
    <definedName name="_Order1" hidden="1">255</definedName>
    <definedName name="_Order2" hidden="1">255</definedName>
    <definedName name="_Sort" hidden="1">#REF!</definedName>
    <definedName name="_Table2_In1" hidden="1">#REF!</definedName>
    <definedName name="_Table2_In2" hidden="1">#REF!</definedName>
    <definedName name="_Table2_Out" hidden="1">#REF!</definedName>
    <definedName name="a">'[3]Bill 1'!$A$4:$F$29</definedName>
    <definedName name="aa">#REF!</definedName>
    <definedName name="aaa" hidden="1">{#N/A,#N/A,FALSE,"mgtsum.XLS";#N/A,#N/A,FALSE,"CAPONE";#N/A,#N/A,FALSE,"CAPTWO";#N/A,#N/A,FALSE,"CAPTHREE"}</definedName>
    <definedName name="aakdf" hidden="1">{#N/A,#N/A,FALSE,"mgtsum.XLS";#N/A,#N/A,FALSE,"CAPONE";#N/A,#N/A,FALSE,"CAPTWO";#N/A,#N/A,FALSE,"CAPTHREE"}</definedName>
    <definedName name="abcdefg" hidden="1">{#N/A,#N/A,FALSE,"mgtsum.XLS";#N/A,#N/A,FALSE,"CAPONE";#N/A,#N/A,FALSE,"CAPTWO";#N/A,#N/A,FALSE,"CAPTHREE"}</definedName>
    <definedName name="abcxyz" hidden="1">{#N/A,#N/A,FALSE,"mgtsum.XLS";#N/A,#N/A,FALSE,"CAPONE";#N/A,#N/A,FALSE,"CAPTWO";#N/A,#N/A,FALSE,"CAPTHREE"}</definedName>
    <definedName name="Abs" hidden="1">#REF!</definedName>
    <definedName name="AccessDatabase" hidden="1">"C:\data\excel\temp.mdb"</definedName>
    <definedName name="aD" hidden="1">{#N/A,#N/A,FALSE,"mgtsum.XLS";#N/A,#N/A,FALSE,"CAPONE";#N/A,#N/A,FALSE,"CAPTWO";#N/A,#N/A,FALSE,"CAPTHREE"}</definedName>
    <definedName name="Alarm_current_Amp_In_Minutes">#REF!</definedName>
    <definedName name="ALLLLLLLLL" hidden="1">{#N/A,#N/A,TRUE,"Front";#N/A,#N/A,TRUE,"Simple Letter";#N/A,#N/A,TRUE,"Inside";#N/A,#N/A,TRUE,"Contents";#N/A,#N/A,TRUE,"Basis";#N/A,#N/A,TRUE,"Inclusions";#N/A,#N/A,TRUE,"Exclusions";#N/A,#N/A,TRUE,"Areas";#N/A,#N/A,TRUE,"Summary";#N/A,#N/A,TRUE,"Detail"}</definedName>
    <definedName name="am">[2]Costcal!#REF!</definedName>
    <definedName name="anscount" hidden="1">1</definedName>
    <definedName name="ARCHITECTURAL">#REF!</definedName>
    <definedName name="ASDFSDFF" hidden="1">{#N/A,#N/A,FALSE,"mgtsum.XLS";#N/A,#N/A,FALSE,"CAPONE";#N/A,#N/A,FALSE,"CAPTWO";#N/A,#N/A,FALSE,"CAPTHREE"}</definedName>
    <definedName name="ASFS" hidden="1">{#N/A,#N/A,FALSE,"mgtsum.XLS";#N/A,#N/A,FALSE,"CAPONE";#N/A,#N/A,FALSE,"CAPTWO";#N/A,#N/A,FALSE,"CAPTHREE"}</definedName>
    <definedName name="B">#REF!</definedName>
    <definedName name="bbb">#REF!</definedName>
    <definedName name="BeginBorder">#REF!</definedName>
    <definedName name="BELL__Polarised">#REF!</definedName>
    <definedName name="Blank3" hidden="1">[4]Sheet1!$AI$6</definedName>
    <definedName name="Blank4" hidden="1">[4]Sheet1!$AJ$6</definedName>
    <definedName name="Blank5" hidden="1">[4]Sheet1!$AK$6</definedName>
    <definedName name="Blank6" hidden="1">[4]Sheet1!$AL$6</definedName>
    <definedName name="Blank7" hidden="1">[4]Sheet1!$AM$6</definedName>
    <definedName name="Blank8" hidden="1">[4]Sheet1!$AN$6</definedName>
    <definedName name="box_speaker">#REF!</definedName>
    <definedName name="BuiltIn_Print_Area___0">#REF!</definedName>
    <definedName name="cabinet">#REF!</definedName>
    <definedName name="CABLE">#REF!</definedName>
    <definedName name="cb_sChart10D6460A_opts" hidden="1">"1, 1, 1, False, 2, True, False, , 0, False, False, 1, 1"</definedName>
    <definedName name="cb_sChart10D65256_opts" hidden="1">"1, 1, 1, False, 2, True, False, , 0, False, False, 1, 1"</definedName>
    <definedName name="cb_sChart10D653EB_opts" hidden="1">"1, 1, 1, False, 2, True, False, , 0, False, False, 1, 1"</definedName>
    <definedName name="cb_sChart10D65893_opts" hidden="1">"1, 1, 1, False, 2, True, False, , 0, False, False, 1, 1"</definedName>
    <definedName name="cb_sChartEE4CE1B_opts" hidden="1">"1, 4, 1, False, 2, False, False, , 0, False, False, 1, 1"</definedName>
    <definedName name="cb_sChartEE4CF99_opts" hidden="1">"1, 1, 1, False, 2, False, False, , 0, False, False, 1, 1"</definedName>
    <definedName name="cb_sChartEE4DD06_opts" hidden="1">"1, 1, 1, False, 2, False, False, , 0, False, False, 1, 2"</definedName>
    <definedName name="cb_sChartEE4E93B_opts" hidden="1">"1, 1, 1, False, 2, False, False, , 0, False, False, 1, 1"</definedName>
    <definedName name="cb_sChartEE51E95_opts" hidden="1">"1, 1, 1, False, 2, False, False, , 0, False, False, 1, 1"</definedName>
    <definedName name="cb_sChartEED7645_opts" hidden="1">"1, 1, 1, False, 2, False, False, , 0, False, False, 1, 1"</definedName>
    <definedName name="cb_sChartEEDA195_opts" hidden="1">"1, 1, 1, False, 2, False, False, , 0, False, False, 1, 1"</definedName>
    <definedName name="cb_sChartEEDC338_opts" hidden="1">"1, 1, 1, False, 2, False, False, , 0, False, False, 1, 1"</definedName>
    <definedName name="cb_sChartEEDEDB8_opts" hidden="1">"1, 1, 1, False, 2, False, False, , 0, False, True, 1, 1"</definedName>
    <definedName name="cb_sChartEEDEE5A_opts" hidden="1">"1, 3, 1, False, 2, True, False, , 0, False, True, 1, 1"</definedName>
    <definedName name="cb_sChartEEDF178_opts" hidden="1">"1, 3, 1, False, 2, False, False, , 0, False, True, 1, 1"</definedName>
    <definedName name="cb_sChartF6A6B11_opts" hidden="1">"1, 1, 1, False, 2, True, False, , 0, False, False, 1, 1"</definedName>
    <definedName name="cb_sChartFD191DC_opts" hidden="1">"1, 3, 1, False, 2, True, False, , 0, False, True, 1, 1"</definedName>
    <definedName name="cb_sChartFD1A245_opts" hidden="1">"1, 3, 1, False, 2, True, False, , 0, False, True, 1, 1"</definedName>
    <definedName name="cb_sChartFD3F0E9_opts" hidden="1">"1, 3, 1, False, 2, True, False, , 0, False, False, 1, 1"</definedName>
    <definedName name="cb_sChartFD3F27E_opts" hidden="1">"1, 3, 1, False, 2, True, False, , 0, False, True, 1, 1"</definedName>
    <definedName name="cb_sChartFD58483_opts" hidden="1">"1, 1, 1, False, 2, True, False, , 0, False, False, 1, 1"</definedName>
    <definedName name="cb_sChartFD5C4CD_opts" hidden="1">"1, 1, 1, False, 2, True, False, , 0, False, False, 1, 1"</definedName>
    <definedName name="cb_sChartFD5D4CE_opts" hidden="1">"1, 1, 1, False, 2, True, False, , 0, False, False, 1, 1"</definedName>
    <definedName name="cb_sChartFD5DF34_opts" hidden="1">"1, 1, 1, False, 2, True, False, , 0, False, False, 1, 1"</definedName>
    <definedName name="cb_sChartFD5EFC0_opts" hidden="1">"1, 1, 1, False, 2, True, False, , 0, False, False, 1, 1"</definedName>
    <definedName name="cb_sChartFD5FDB9_opts" hidden="1">"1, 1, 1, False, 2, True, False, , 0, False, False, 1, 1"</definedName>
    <definedName name="cb_sChartFE54712_opts" hidden="1">"1, 3, 1, False, 2, True, False, , 0, False, True, 1, 1"</definedName>
    <definedName name="Ceiling_speaker">#REF!</definedName>
    <definedName name="Ceiling_Speaker_Unsupervised">#REF!</definedName>
    <definedName name="cf" hidden="1">{#N/A,#N/A,TRUE,"Front";#N/A,#N/A,TRUE,"Simple Letter";#N/A,#N/A,TRUE,"Inside";#N/A,#N/A,TRUE,"Contents";#N/A,#N/A,TRUE,"Basis";#N/A,#N/A,TRUE,"Inclusions";#N/A,#N/A,TRUE,"Exclusions";#N/A,#N/A,TRUE,"Areas";#N/A,#N/A,TRUE,"Summary";#N/A,#N/A,TRUE,"Detail"}</definedName>
    <definedName name="check" localSheetId="0">City&amp;" "&amp;State</definedName>
    <definedName name="check">City&amp;" "&amp;State</definedName>
    <definedName name="CIVIL">#REF!</definedName>
    <definedName name="CompanyName2" hidden="1">[4]Sheet1!$J$6</definedName>
    <definedName name="CompRange1Main" hidden="1">[4]Sheet1!$H$1:$H$65536</definedName>
    <definedName name="CompRange2Main" hidden="1">[4]Sheet1!$K$1:$K$65536</definedName>
    <definedName name="ControlFunction">[5]Admin!$B$1:$B$17</definedName>
    <definedName name="CSDCSDSAS" hidden="1">#REF!</definedName>
    <definedName name="D" hidden="1">{#N/A,#N/A,TRUE,"Front";#N/A,#N/A,TRUE,"Simple Letter";#N/A,#N/A,TRUE,"Inside";#N/A,#N/A,TRUE,"Contents";#N/A,#N/A,TRUE,"Basis";#N/A,#N/A,TRUE,"Inclusions";#N/A,#N/A,TRUE,"Exclusions";#N/A,#N/A,TRUE,"Areas";#N/A,#N/A,TRUE,"Summary";#N/A,#N/A,TRUE,"Detail"}</definedName>
    <definedName name="d31z" hidden="1">{#N/A,#N/A,FALSE,"mgtsum.XLS";#N/A,#N/A,FALSE,"CAPONE";#N/A,#N/A,FALSE,"CAPTWO";#N/A,#N/A,FALSE,"CAPTHREE"}</definedName>
    <definedName name="_xlnm.Database">#REF!</definedName>
    <definedName name="Date">'[6]Fill this out first...'!$D$14</definedName>
    <definedName name="DateRangeCompMain" hidden="1">[4]Sheet1!$F$1:$F$65536</definedName>
    <definedName name="DEPTH">#REF!</definedName>
    <definedName name="DHTML" hidden="1">{"'Sheet1'!$A$4386:$N$4591"}</definedName>
    <definedName name="dlist" localSheetId="0">#REF!</definedName>
    <definedName name="dlist">#REF!</definedName>
    <definedName name="ELECTRICAL">#REF!</definedName>
    <definedName name="EndBorder">#REF!</definedName>
    <definedName name="Excavation_for_foundations__substructures__trenches__sumps__tunnels__pits_etc._in_all_types_of_ordinary_and_hard_soils_including_hard_murum__including_necessary_shoring__strutting__stacking_selected_material_for_backfilling_or_disposing_excess_excavated_m">[7]GBW!#REF!</definedName>
    <definedName name="Excel_BuiltIn_Print_Titles_13">'[8]extra work elec bill '!#REF!</definedName>
    <definedName name="f">'[8]extra work elec bill '!#REF!</definedName>
    <definedName name="fd" hidden="1">{"'Sheet1'!$A$4386:$N$4591"}</definedName>
    <definedName name="FIRE">#REF!</definedName>
    <definedName name="fsd" hidden="1">{#N/A,#N/A,FALSE,"mgtsum.XLS";#N/A,#N/A,FALSE,"CAPONE";#N/A,#N/A,FALSE,"CAPTWO";#N/A,#N/A,FALSE,"CAPTHREE"}</definedName>
    <definedName name="fsds" hidden="1">{#N/A,#N/A,FALSE,"mgtsum.XLS";#N/A,#N/A,FALSE,"CAPONE";#N/A,#N/A,FALSE,"CAPTWO";#N/A,#N/A,FALSE,"CAPTHREE"}</definedName>
    <definedName name="gjgf" localSheetId="0">City&amp;" "&amp;State</definedName>
    <definedName name="gjgf">City&amp;" "&amp;State</definedName>
    <definedName name="Horn_Speaker">#REF!</definedName>
    <definedName name="HTML_CodePage" hidden="1">1252</definedName>
    <definedName name="HTML_Control" hidden="1">{"'Sheet1'!$A$4386:$N$4591"}</definedName>
    <definedName name="HTML_Description" hidden="1">""</definedName>
    <definedName name="HTML_Email" hidden="1">""</definedName>
    <definedName name="HTML_Header" hidden="1">"Sheet1"</definedName>
    <definedName name="HTML_LastUpdate" hidden="1">"7/1/03"</definedName>
    <definedName name="HTML_LineAfter" hidden="1">FALSE</definedName>
    <definedName name="HTML_LineBefore" hidden="1">FALSE</definedName>
    <definedName name="HTML_Name" hidden="1">"m.p.raval"</definedName>
    <definedName name="HTML_OBDlg2" hidden="1">TRUE</definedName>
    <definedName name="HTML_OBDlg4" hidden="1">TRUE</definedName>
    <definedName name="HTML_OS" hidden="1">0</definedName>
    <definedName name="HTML_PathFile" hidden="1">"A:\MyHTML.htm"</definedName>
    <definedName name="HTML_Title" hidden="1">"SGSDaily Progress Report Piyaj toDharoi Pipeline"</definedName>
    <definedName name="HTML1_10" hidden="1">"charles_l_blake@ccm.rr.intel.com"</definedName>
    <definedName name="HTML1_11" hidden="1">1</definedName>
    <definedName name="HTML1_12" hidden="1">"C:\CWeb\P858VFCPA\9712\timeline.htm"</definedName>
    <definedName name="HTML1_2" hidden="1">1</definedName>
    <definedName name="HTML1_3" hidden="1">"P858 VF CPA Time Line"</definedName>
    <definedName name="HTML1_4" hidden="1">"Schedule"</definedName>
    <definedName name="HTML1_5" hidden="1">""</definedName>
    <definedName name="HTML1_6" hidden="1">1</definedName>
    <definedName name="HTML1_7" hidden="1">1</definedName>
    <definedName name="HTML1_8" hidden="1">"10/20/97"</definedName>
    <definedName name="HTML1_9" hidden="1">"Charlie Blake"</definedName>
    <definedName name="HTMLCount" hidden="1">1</definedName>
    <definedName name="HV">#REF!</definedName>
    <definedName name="ING" hidden="1">{#N/A,#N/A,TRUE,"Front";#N/A,#N/A,TRUE,"Simple Letter";#N/A,#N/A,TRUE,"Inside";#N/A,#N/A,TRUE,"Contents";#N/A,#N/A,TRUE,"Basis";#N/A,#N/A,TRUE,"Inclusions";#N/A,#N/A,TRUE,"Exclusions";#N/A,#N/A,TRUE,"Areas";#N/A,#N/A,TRUE,"Summary";#N/A,#N/A,TRUE,"Detail"}</definedName>
    <definedName name="Interior">#REF!</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LL_DATE_SCHEDULE" hidden="1">"c2481"</definedName>
    <definedName name="IQ_CALL_FEATURE" hidden="1">"c2197"</definedName>
    <definedName name="IQ_CALL_PRICE_SCHEDULE" hidden="1">"c2482"</definedName>
    <definedName name="IQ_CALLABLE" hidden="1">"c2196"</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_DATE" hidden="1">"c2191"</definedName>
    <definedName name="IQ_CONV_EXP_DATE" hidden="1">"c3043"</definedName>
    <definedName name="IQ_CONV_PREMIUM" hidden="1">"c2195"</definedName>
    <definedName name="IQ_CONV_PRICE" hidden="1">"c2193"</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PCT" hidden="1">"c2537"</definedName>
    <definedName name="IQ_CONVEXITY" hidden="1">"c2182"</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INT" hidden="1">"c373"</definedName>
    <definedName name="IQ_EBITDA_MARGIN" hidden="1">"c372"</definedName>
    <definedName name="IQ_EBITDA_OVER_TOTAL_IE" hidden="1">"c1371"</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NORM" hidden="1">"c1902"</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SPRD" hidden="1">"c2155"</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CAPEX" hidden="1">"c2947"</definedName>
    <definedName name="IQ_MAINT_REPAIR" hidden="1">"c2087"</definedName>
    <definedName name="IQ_MAKE_WHOLE_END_DATE" hidden="1">"c2493"</definedName>
    <definedName name="IQ_MAKE_WHOLE_SPREAD" hidden="1">"c2494"</definedName>
    <definedName name="IQ_MAKE_WHOLE_START_DATE" hidden="1">"c2492"</definedName>
    <definedName name="IQ_MARKET_CAP_LFCF" hidden="1">"c2209"</definedName>
    <definedName name="IQ_MARKETCAP" hidden="1">"c712"</definedName>
    <definedName name="IQ_MARKETING" hidden="1">"c2239"</definedName>
    <definedName name="IQ_MATURITY_DATE" hidden="1">"c2146"</definedName>
    <definedName name="IQ_MC_RATIO" hidden="1">"c2783"</definedName>
    <definedName name="IQ_MC_STATUTORY_SURPLUS" hidden="1">"c2772"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NORMALIZED" hidden="1">"c2207"</definedName>
    <definedName name="IQ_PE_RATIO" hidden="1">"c1610"</definedName>
    <definedName name="IQ_PENSION" hidden="1">"c1031"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ICE_OVER_BVPS" hidden="1">"c1412"</definedName>
    <definedName name="IQ_PRICE_OVER_LTM_EPS" hidden="1">"c1413"</definedName>
    <definedName name="IQ_PRICEDATE" hidden="1">"c1069"</definedName>
    <definedName name="IQ_PRICING_DATE" hidden="1">"c1613"</definedName>
    <definedName name="IQ_PRIMARY_INDUSTRY" hidden="1">"c1070"</definedName>
    <definedName name="IQ_PRINCIPAL_AMT" hidden="1">"c2157"</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T_DATE_SCHEDULE" hidden="1">"c2483"</definedName>
    <definedName name="IQ_PUT_NOTIFICATION" hidden="1">"c2485"</definedName>
    <definedName name="IQ_PUT_PRICE_SCHEDULE" hidden="1">"c2484"</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UTI" hidden="1">"c1125"</definedName>
    <definedName name="IQ_REVENUE" hidden="1">"c1422"</definedName>
    <definedName name="IQ_REVISION_DATE_" hidden="1">39125.8198842593</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DEBT" hidden="1">"c2546"</definedName>
    <definedName name="IQ_SECURED_DEBT_PCT" hidden="1">"c2547"</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MPLOYEE_AVG" hidden="1">"c1225"</definedName>
    <definedName name="IQ_TEV_TOTAL_REV" hidden="1">"c1226"</definedName>
    <definedName name="IQ_TEV_TOTAL_REV_AVG" hidden="1">"c1227"</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W" hidden="1">"c2163"</definedName>
    <definedName name="IQ_YTW_DATE" hidden="1">"c2164"</definedName>
    <definedName name="IQ_YTW_DATE_TYPE" hidden="1">"c2165"</definedName>
    <definedName name="IQ_Z_SCORE" hidden="1">"c1339"</definedName>
    <definedName name="jkjkjkj">#REF!</definedName>
    <definedName name="la" hidden="1">{#N/A,#N/A,TRUE,"Front";#N/A,#N/A,TRUE,"Simple Letter";#N/A,#N/A,TRUE,"Inside";#N/A,#N/A,TRUE,"Contents";#N/A,#N/A,TRUE,"Basis";#N/A,#N/A,TRUE,"Inclusions";#N/A,#N/A,TRUE,"Exclusions";#N/A,#N/A,TRUE,"Areas";#N/A,#N/A,TRUE,"Summary";#N/A,#N/A,TRUE,"Detail"}</definedName>
    <definedName name="LALA" hidden="1">{#N/A,#N/A,TRUE,"Front";#N/A,#N/A,TRUE,"Simple Letter";#N/A,#N/A,TRUE,"Inside";#N/A,#N/A,TRUE,"Contents";#N/A,#N/A,TRUE,"Basis";#N/A,#N/A,TRUE,"Inclusions";#N/A,#N/A,TRUE,"Exclusions";#N/A,#N/A,TRUE,"Areas";#N/A,#N/A,TRUE,"Summary";#N/A,#N/A,TRUE,"Detail"}</definedName>
    <definedName name="limcount" hidden="1">1</definedName>
    <definedName name="list" localSheetId="0">#REF!</definedName>
    <definedName name="list">#REF!</definedName>
    <definedName name="lk" hidden="1">{#N/A,#N/A,FALSE,"mgtsum.XLS";#N/A,#N/A,FALSE,"CAPONE";#N/A,#N/A,FALSE,"CAPTWO";#N/A,#N/A,FALSE,"CAPTHREE"}</definedName>
    <definedName name="LLALALLA" hidden="1">{#N/A,#N/A,TRUE,"Front";#N/A,#N/A,TRUE,"Simple Letter";#N/A,#N/A,TRUE,"Inside";#N/A,#N/A,TRUE,"Contents";#N/A,#N/A,TRUE,"Basis";#N/A,#N/A,TRUE,"Inclusions";#N/A,#N/A,TRUE,"Exclusions";#N/A,#N/A,TRUE,"Areas";#N/A,#N/A,TRUE,"Summary";#N/A,#N/A,TRUE,"Detail"}</definedName>
    <definedName name="Location" localSheetId="0">City&amp;" "&amp;State</definedName>
    <definedName name="Location">City&amp;" "&amp;State</definedName>
    <definedName name="LSD_4100">#REF!</definedName>
    <definedName name="Lump_Sum_Discount">#REF!</definedName>
    <definedName name="mak" hidden="1">#REF!</definedName>
    <definedName name="Mandatory">[9]Admin!$R$1:$R$2</definedName>
    <definedName name="Measr">#REF!</definedName>
    <definedName name="MECHANICAL">#REF!</definedName>
    <definedName name="Nitin" hidden="1">'[10]Sheet3 (2)'!$A$60:$A$76</definedName>
    <definedName name="nnn">#REF!</definedName>
    <definedName name="nnnnm">#REF!</definedName>
    <definedName name="okay" hidden="1">{#N/A,#N/A,FALSE,"mgtsum.XLS";#N/A,#N/A,FALSE,"CAPONE";#N/A,#N/A,FALSE,"CAPTWO";#N/A,#N/A,FALSE,"CAPTHREE"}</definedName>
    <definedName name="ooopp">#REF!</definedName>
    <definedName name="P1R">'[6]Fill this out first...'!#REF!</definedName>
    <definedName name="P2R">'[6]Fill this out first...'!#REF!</definedName>
    <definedName name="P3R">'[6]Fill this out first...'!#REF!</definedName>
    <definedName name="P4R">'[6]Fill this out first...'!#REF!</definedName>
    <definedName name="P5R">'[6]Fill this out first...'!#REF!</definedName>
    <definedName name="parse" hidden="1">#REF!</definedName>
    <definedName name="PhaseCode">'[6]Fill this out first...'!$D$17</definedName>
    <definedName name="PrevYears">'[6]Fill this out first...'!#REF!</definedName>
    <definedName name="_xlnm.Print_Area" localSheetId="1">'Grand Summary'!$A$1:$E$15</definedName>
    <definedName name="_xlnm.Print_Area" localSheetId="0">sum!$A$1:$C$24</definedName>
    <definedName name="_xlnm.Print_Area">#REF!</definedName>
    <definedName name="Print_Area_MI">#REF!</definedName>
    <definedName name="_xlnm.Print_Titles" localSheetId="3">Fire!$7:$8</definedName>
    <definedName name="_xlnm.Print_Titles" localSheetId="2">HVAC!$7:$8</definedName>
    <definedName name="ProjectLocation">'[6]Fill this out first...'!$D$10</definedName>
    <definedName name="ProjectNumber">'[6]Fill this out first...'!$D$16</definedName>
    <definedName name="ProjectSubtitle">'[6]Fill this out first...'!$D$9</definedName>
    <definedName name="ProjectTitle">'[6]Fill this out first...'!$D$8</definedName>
    <definedName name="PUB_FileID" hidden="1">"L10003363.xls"</definedName>
    <definedName name="PUB_UserID" hidden="1">"MAYERX"</definedName>
    <definedName name="qq" hidden="1">{#N/A,#N/A,FALSE,"mgtsum.XLS";#N/A,#N/A,FALSE,"CAPONE";#N/A,#N/A,FALSE,"CAPTWO";#N/A,#N/A,FALSE,"CAPTHREE"}</definedName>
    <definedName name="Rate">#REF!</definedName>
    <definedName name="Regional" hidden="1">{#N/A,#N/A,FALSE,"mgtsum.XLS";#N/A,#N/A,FALSE,"CAPONE";#N/A,#N/A,FALSE,"CAPTWO";#N/A,#N/A,FALSE,"CAPTHREE"}</definedName>
    <definedName name="reuse" hidden="1">{#N/A,#N/A,FALSE,"mgtsum.XLS";#N/A,#N/A,FALSE,"CAPONE";#N/A,#N/A,FALSE,"CAPTWO";#N/A,#N/A,FALSE,"CAPTHREE"}</definedName>
    <definedName name="SAFSF" hidden="1">{#N/A,#N/A,FALSE,"mgtsum.XLS";#N/A,#N/A,FALSE,"CAPONE";#N/A,#N/A,FALSE,"CAPTWO";#N/A,#N/A,FALSE,"CAPTHREE"}</definedName>
    <definedName name="SDAF" hidden="1">{#N/A,#N/A,FALSE,"mgtsum.XLS";#N/A,#N/A,FALSE,"CAPONE";#N/A,#N/A,FALSE,"CAPTWO";#N/A,#N/A,FALSE,"CAPTHREE"}</definedName>
    <definedName name="sdf" hidden="1">{#N/A,#N/A,FALSE,"mgtsum.XLS";#N/A,#N/A,FALSE,"CAPONE";#N/A,#N/A,FALSE,"CAPTWO";#N/A,#N/A,FALSE,"CAPTHREE"}</definedName>
    <definedName name="sencount" hidden="1">1</definedName>
    <definedName name="SITEWORKS">#REF!</definedName>
    <definedName name="ska" hidden="1">{#N/A,#N/A,TRUE,"Front";#N/A,#N/A,TRUE,"Simple Letter";#N/A,#N/A,TRUE,"Inside";#N/A,#N/A,TRUE,"Contents";#N/A,#N/A,TRUE,"Basis";#N/A,#N/A,TRUE,"Inclusions";#N/A,#N/A,TRUE,"Exclusions";#N/A,#N/A,TRUE,"Areas";#N/A,#N/A,TRUE,"Summary";#N/A,#N/A,TRUE,"Detail"}</definedName>
    <definedName name="skq" hidden="1">{#N/A,#N/A,TRUE,"Front";#N/A,#N/A,TRUE,"Simple Letter";#N/A,#N/A,TRUE,"Inside";#N/A,#N/A,TRUE,"Contents";#N/A,#N/A,TRUE,"Basis";#N/A,#N/A,TRUE,"Inclusions";#N/A,#N/A,TRUE,"Exclusions";#N/A,#N/A,TRUE,"Areas";#N/A,#N/A,TRUE,"Summary";#N/A,#N/A,TRUE,"Detail"}</definedName>
    <definedName name="SRB" hidden="1">{"'Sheet1'!$A$4386:$N$4591"}</definedName>
    <definedName name="ss">#REF!</definedName>
    <definedName name="Stage">'[6]Fill this out first...'!$D$12</definedName>
    <definedName name="STRUCTURAL">#REF!</definedName>
    <definedName name="Table1">#REF!</definedName>
    <definedName name="Table2">#REF!</definedName>
    <definedName name="Table3">#REF!</definedName>
    <definedName name="Table4">#REF!</definedName>
    <definedName name="Table5">#REF!</definedName>
    <definedName name="tem" hidden="1">{#N/A,#N/A,TRUE,"Front";#N/A,#N/A,TRUE,"Simple Letter";#N/A,#N/A,TRUE,"Inside";#N/A,#N/A,TRUE,"Contents";#N/A,#N/A,TRUE,"Basis";#N/A,#N/A,TRUE,"Inclusions";#N/A,#N/A,TRUE,"Exclusions";#N/A,#N/A,TRUE,"Areas";#N/A,#N/A,TRUE,"Summary";#N/A,#N/A,TRUE,"Detail"}</definedName>
    <definedName name="TEMP">#REF!</definedName>
    <definedName name="temp1" hidden="1">{#N/A,#N/A,TRUE,"Front";#N/A,#N/A,TRUE,"Simple Letter";#N/A,#N/A,TRUE,"Inside";#N/A,#N/A,TRUE,"Contents";#N/A,#N/A,TRUE,"Basis";#N/A,#N/A,TRUE,"Inclusions";#N/A,#N/A,TRUE,"Exclusions";#N/A,#N/A,TRUE,"Areas";#N/A,#N/A,TRUE,"Summary";#N/A,#N/A,TRUE,"Detail"}</definedName>
    <definedName name="TO" localSheetId="0">#REF!</definedName>
    <definedName name="TO">#REF!</definedName>
    <definedName name="tty" localSheetId="0">City&amp;" "&amp;State</definedName>
    <definedName name="tty">City&amp;" "&amp;State</definedName>
    <definedName name="type">'[6]Fill this out first...'!$D$13</definedName>
    <definedName name="valve2">#REF!</definedName>
    <definedName name="valve3">#REF!</definedName>
    <definedName name="valves">#REF!</definedName>
    <definedName name="vvv">#REF!</definedName>
    <definedName name="w">#REF!</definedName>
    <definedName name="wqd" hidden="1">{#N/A,#N/A,FALSE,"mgtsum.XLS";#N/A,#N/A,FALSE,"CAPONE";#N/A,#N/A,FALSE,"CAPTWO";#N/A,#N/A,FALSE,"CAPTHREE"}</definedName>
    <definedName name="wrn.ALL." hidden="1">{#N/A,#N/A,FALSE,"Engr Data";#N/A,#N/A,FALSE,"Engr Cur";#N/A,#N/A,FALSE,"DsnDraft";#N/A,#N/A,FALSE,"DsnDftCur";#N/A,#N/A,FALSE,"Supports";#N/A,#N/A,FALSE,"SptCur";#N/A,#N/A,FALSE,"Total";#N/A,#N/A,FALSE,"TotCur";#N/A,#N/A,FALSE,"Client";#N/A,#N/A,FALSE,"Instructions"}</definedName>
    <definedName name="wrn.clntrpt." hidden="1">{#N/A,#N/A,FALSE,"CLIENT HOPSR";#N/A,#N/A,FALSE,"JEG GRAPH";#N/A,#N/A,FALSE,"PROCESS";#N/A,#N/A,FALSE,"CIVIL";#N/A,#N/A,FALSE,"ELECTRICAL";#N/A,#N/A,FALSE,"CNTRL SYS";#N/A,#N/A,FALSE,"MECH";#N/A,#N/A,FALSE,"PIPE"}</definedName>
    <definedName name="wrn.Detail." hidden="1">{"Detail",#N/A,FALSE,"Assump";"Detail",#N/A,FALSE,"Muni";"Detail",#N/A,FALSE,"Proj";"Detail",#N/A,FALSE,"Calc";"Present",#N/A,FALSE,"Cover"}</definedName>
    <definedName name="wrn.Full._.Report." hidden="1">{#N/A,#N/A,TRUE,"Front";#N/A,#N/A,TRUE,"Simple Letter";#N/A,#N/A,TRUE,"Inside";#N/A,#N/A,TRUE,"Contents";#N/A,#N/A,TRUE,"Basis";#N/A,#N/A,TRUE,"Inclusions";#N/A,#N/A,TRUE,"Exclusions";#N/A,#N/A,TRUE,"Areas";#N/A,#N/A,TRUE,"Summary";#N/A,#N/A,TRUE,"Detail"}</definedName>
    <definedName name="wrn.GENSERV." hidden="1">{#N/A,#N/A,FALSE,"VISTAF"}</definedName>
    <definedName name="wrn.jegrpt." hidden="1">{#N/A,#N/A,FALSE,"PJT STATUS RVW";#N/A,#N/A,FALSE,"MAPS CKLIST";#N/A,#N/A,FALSE,"HOPSR-BASE-IHOCS";#N/A,#N/A,FALSE,"HOPSR-BASE FOR REPORT";#N/A,#N/A,FALSE,"GEN SERVICES";#N/A,#N/A,FALSE,"FINANCIAL";#N/A,#N/A,FALSE,"CONTRACT CURVES";#N/A,#N/A,FALSE,"JEG GRAPH";#N/A,#N/A,FALSE,"JEG GRAPH (2)"}</definedName>
    <definedName name="wrn.MARGIN." hidden="1">{#N/A,#N/A,FALSE,"VISTAF"}</definedName>
    <definedName name="wrn.mhrfcst." hidden="1">{#N/A,#N/A,FALSE,"MANHR FCST-BASE"}</definedName>
    <definedName name="wrn.P854._.ADDENDUM." hidden="1">{#N/A,#N/A,FALSE,"mgtsum.XLS";#N/A,#N/A,FALSE,"CAPONE";#N/A,#N/A,FALSE,"CAPTWO";#N/A,#N/A,FALSE,"CAPTHREE"}</definedName>
    <definedName name="wrn.p854._.addendum2" hidden="1">{#N/A,#N/A,FALSE,"mgtsum.XLS";#N/A,#N/A,FALSE,"CAPONE";#N/A,#N/A,FALSE,"CAPTWO";#N/A,#N/A,FALSE,"CAPTHREE"}</definedName>
    <definedName name="wrn.p854._.addendum3" hidden="1">{#N/A,#N/A,FALSE,"mgtsum.XLS";#N/A,#N/A,FALSE,"CAPONE";#N/A,#N/A,FALSE,"CAPTWO";#N/A,#N/A,FALSE,"CAPTHREE"}</definedName>
    <definedName name="wrn.Present." hidden="1">{"Present",#N/A,FALSE,"Assump";"Present",#N/A,FALSE,"Calc";"Present",#N/A,FALSE,"Cover"}</definedName>
    <definedName name="wwwww" hidden="1">#REF!</definedName>
    <definedName name="x">'[1]Fee Rate Summary'!#REF!</definedName>
    <definedName name="X980210_payment_printing_List">#REF!</definedName>
    <definedName name="z" hidden="1">{#N/A,#N/A,TRUE,"Front";#N/A,#N/A,TRUE,"Simple Letter";#N/A,#N/A,TRUE,"Inside";#N/A,#N/A,TRUE,"Contents";#N/A,#N/A,TRUE,"Basis";#N/A,#N/A,TRUE,"Inclusions";#N/A,#N/A,TRUE,"Exclusions";#N/A,#N/A,TRUE,"Areas";#N/A,#N/A,TRUE,"Summary";#N/A,#N/A,TRUE,"Detail"}</definedName>
    <definedName name="Z_1337E53C_970D_4073_B72A_371A64539D54_.wvu.Cols" hidden="1">#REF!</definedName>
    <definedName name="Z_1337E53C_970D_4073_B72A_371A64539D54_.wvu.PrintArea" hidden="1">#REF!</definedName>
    <definedName name="Z_1337E53C_970D_4073_B72A_371A64539D54_.wvu.Rows" hidden="1">#REF!</definedName>
    <definedName name="zzz">#REF!</definedName>
    <definedName name="ZZZZZZZZZZZZZZ" hidden="1">#REF!</definedName>
    <definedName name="っｋ" hidden="1">#REF!</definedName>
  </definedNames>
  <calcPr calcId="181029"/>
  <fileRecoveryPr autoRecover="0"/>
</workbook>
</file>

<file path=xl/calcChain.xml><?xml version="1.0" encoding="utf-8"?>
<calcChain xmlns="http://schemas.openxmlformats.org/spreadsheetml/2006/main">
  <c r="C19" i="18" l="1"/>
  <c r="K66" i="16" l="1"/>
  <c r="J101" i="16"/>
  <c r="J99" i="17"/>
  <c r="J95" i="17"/>
  <c r="J91" i="17"/>
  <c r="J87" i="17"/>
  <c r="J83" i="17"/>
  <c r="J79" i="17"/>
  <c r="J78" i="17"/>
  <c r="J77" i="17"/>
  <c r="J76" i="17"/>
  <c r="J70" i="17"/>
  <c r="J69" i="17"/>
  <c r="J68" i="17"/>
  <c r="J67" i="17"/>
  <c r="J66" i="17"/>
  <c r="J65" i="17"/>
  <c r="J64" i="17"/>
  <c r="J59" i="17"/>
  <c r="J52" i="17"/>
  <c r="J50" i="17"/>
  <c r="J45" i="17"/>
  <c r="J40" i="17"/>
  <c r="J36" i="17"/>
  <c r="J31" i="17"/>
  <c r="J29" i="17"/>
  <c r="J24" i="17"/>
  <c r="J22" i="17"/>
  <c r="J13" i="17"/>
  <c r="J14" i="17"/>
  <c r="J15" i="17"/>
  <c r="J16" i="17"/>
  <c r="J17" i="17"/>
  <c r="J12" i="17"/>
  <c r="J183" i="16"/>
  <c r="J179" i="16"/>
  <c r="J175" i="16"/>
  <c r="J171" i="16"/>
  <c r="J167" i="16"/>
  <c r="J162" i="16"/>
  <c r="J161" i="16"/>
  <c r="J160" i="16"/>
  <c r="J159" i="16"/>
  <c r="J158" i="16"/>
  <c r="J157" i="16"/>
  <c r="J156" i="16"/>
  <c r="J151" i="16"/>
  <c r="J146" i="16"/>
  <c r="J141" i="16"/>
  <c r="J136" i="16"/>
  <c r="J135" i="16"/>
  <c r="J132" i="16"/>
  <c r="J129" i="16"/>
  <c r="J126" i="16"/>
  <c r="J125" i="16"/>
  <c r="J124" i="16"/>
  <c r="J123" i="16"/>
  <c r="J122" i="16"/>
  <c r="J121" i="16"/>
  <c r="J118" i="16"/>
  <c r="J117" i="16"/>
  <c r="J116" i="16"/>
  <c r="J109" i="16"/>
  <c r="J105" i="16"/>
  <c r="J97" i="16"/>
  <c r="J93" i="16"/>
  <c r="J92" i="16"/>
  <c r="J87" i="16"/>
  <c r="J86" i="16"/>
  <c r="J85" i="16"/>
  <c r="J84" i="16"/>
  <c r="J83" i="16"/>
  <c r="J82" i="16"/>
  <c r="J81" i="16"/>
  <c r="J80" i="16"/>
  <c r="J79" i="16"/>
  <c r="J78" i="16"/>
  <c r="J77" i="16"/>
  <c r="J76" i="16"/>
  <c r="J71" i="16"/>
  <c r="J66" i="16"/>
  <c r="J61" i="16"/>
  <c r="J56" i="16"/>
  <c r="J54" i="16"/>
  <c r="J52" i="16"/>
  <c r="J50" i="16"/>
  <c r="J47" i="16"/>
  <c r="J44" i="16"/>
  <c r="J41" i="16"/>
  <c r="J38" i="16"/>
  <c r="J34" i="16"/>
  <c r="J32" i="16"/>
  <c r="J30" i="16"/>
  <c r="J27" i="16"/>
  <c r="J24" i="16"/>
  <c r="J21" i="16"/>
  <c r="J13" i="16"/>
  <c r="J12" i="16"/>
  <c r="K99" i="17" l="1"/>
  <c r="K95" i="17"/>
  <c r="K91" i="17"/>
  <c r="K87" i="17"/>
  <c r="K83" i="17"/>
  <c r="K79" i="17"/>
  <c r="K78" i="17"/>
  <c r="K77" i="17"/>
  <c r="K76" i="17"/>
  <c r="K70" i="17"/>
  <c r="K69" i="17"/>
  <c r="K68" i="17"/>
  <c r="K67" i="17"/>
  <c r="K66" i="17"/>
  <c r="K65" i="17"/>
  <c r="K64" i="17"/>
  <c r="K59" i="17"/>
  <c r="K52" i="17"/>
  <c r="K50" i="17"/>
  <c r="K45" i="17"/>
  <c r="K40" i="17"/>
  <c r="K36" i="17"/>
  <c r="K31" i="17"/>
  <c r="K29" i="17"/>
  <c r="K24" i="17"/>
  <c r="K22" i="17"/>
  <c r="K17" i="17"/>
  <c r="K16" i="17"/>
  <c r="K15" i="17"/>
  <c r="K13" i="17"/>
  <c r="K14" i="17"/>
  <c r="K12" i="17"/>
  <c r="K157" i="16"/>
  <c r="K134" i="16"/>
  <c r="K133" i="16"/>
  <c r="K131" i="16"/>
  <c r="K130" i="16"/>
  <c r="K129" i="16"/>
  <c r="K128" i="16"/>
  <c r="K127" i="16"/>
  <c r="K123" i="16"/>
  <c r="K120" i="16"/>
  <c r="K119" i="16"/>
  <c r="K183" i="16"/>
  <c r="K179" i="16"/>
  <c r="K175" i="16"/>
  <c r="K171" i="16"/>
  <c r="K167" i="16"/>
  <c r="K162" i="16"/>
  <c r="K161" i="16"/>
  <c r="K160" i="16"/>
  <c r="K159" i="16"/>
  <c r="K158" i="16"/>
  <c r="K156" i="16"/>
  <c r="K151" i="16"/>
  <c r="K146" i="16"/>
  <c r="K141" i="16"/>
  <c r="K136" i="16"/>
  <c r="K135" i="16"/>
  <c r="K132" i="16"/>
  <c r="K126" i="16"/>
  <c r="K125" i="16"/>
  <c r="K124" i="16"/>
  <c r="K122" i="16"/>
  <c r="K121" i="16"/>
  <c r="K118" i="16"/>
  <c r="K117" i="16"/>
  <c r="K116" i="16"/>
  <c r="K105" i="16"/>
  <c r="K101" i="16"/>
  <c r="K97" i="16"/>
  <c r="K93" i="16"/>
  <c r="K87" i="16"/>
  <c r="K86" i="16"/>
  <c r="K85" i="16"/>
  <c r="K84" i="16"/>
  <c r="K83" i="16"/>
  <c r="K82" i="16"/>
  <c r="K81" i="16"/>
  <c r="K80" i="16"/>
  <c r="K79" i="16"/>
  <c r="K78" i="16"/>
  <c r="K77" i="16"/>
  <c r="K76" i="16"/>
  <c r="K71" i="16"/>
  <c r="K61" i="16"/>
  <c r="K56" i="16"/>
  <c r="K54" i="16"/>
  <c r="K52" i="16"/>
  <c r="K50" i="16"/>
  <c r="K47" i="16"/>
  <c r="K44" i="16"/>
  <c r="K41" i="16"/>
  <c r="K38" i="16"/>
  <c r="K34" i="16"/>
  <c r="K32" i="16"/>
  <c r="K30" i="16"/>
  <c r="K27" i="16"/>
  <c r="K24" i="16"/>
  <c r="K21" i="16"/>
  <c r="K13" i="16"/>
  <c r="K12" i="16"/>
  <c r="K150" i="16" l="1"/>
  <c r="K109" i="16"/>
  <c r="K92" i="16"/>
  <c r="K56" i="17"/>
  <c r="K88" i="17"/>
  <c r="K82" i="17"/>
  <c r="K81" i="17"/>
  <c r="K80" i="17"/>
  <c r="K75" i="17"/>
  <c r="K74" i="17"/>
  <c r="K73" i="17"/>
  <c r="K61" i="17"/>
  <c r="K51" i="17"/>
  <c r="K49" i="17"/>
  <c r="K48" i="17"/>
  <c r="K47" i="17"/>
  <c r="K46" i="17"/>
  <c r="K44" i="17"/>
  <c r="K43" i="17"/>
  <c r="K42" i="17"/>
  <c r="K41" i="17"/>
  <c r="K39" i="17"/>
  <c r="K38" i="17"/>
  <c r="K37" i="17"/>
  <c r="K26" i="17"/>
  <c r="K21" i="17"/>
  <c r="K102" i="17" l="1"/>
  <c r="E13" i="7" s="1"/>
  <c r="K55" i="16"/>
  <c r="K53" i="16"/>
  <c r="K51" i="16"/>
  <c r="K49" i="16"/>
  <c r="K48" i="16"/>
  <c r="K46" i="16"/>
  <c r="K45" i="16"/>
  <c r="K43" i="16"/>
  <c r="K42" i="16"/>
  <c r="K40" i="16"/>
  <c r="K39" i="16"/>
  <c r="G66" i="16" l="1"/>
  <c r="K186" i="16" s="1"/>
  <c r="E11" i="7" s="1"/>
  <c r="E15" i="7" s="1"/>
  <c r="C11" i="18" s="1"/>
  <c r="C13" i="18" s="1"/>
  <c r="C20" i="18" s="1"/>
  <c r="C21" i="18" s="1"/>
  <c r="C22" i="18" s="1"/>
  <c r="C24" i="18" s="1"/>
  <c r="F99" i="17"/>
  <c r="F95" i="17"/>
  <c r="F91" i="17"/>
  <c r="F87" i="17"/>
  <c r="F83" i="17"/>
  <c r="F79" i="17"/>
  <c r="F78" i="17"/>
  <c r="F77" i="17"/>
  <c r="F76" i="17"/>
  <c r="F70" i="17"/>
  <c r="F69" i="17"/>
  <c r="F68" i="17"/>
  <c r="F67" i="17"/>
  <c r="F66" i="17"/>
  <c r="F65" i="17"/>
  <c r="F64" i="17"/>
  <c r="F59" i="17"/>
  <c r="F52" i="17"/>
  <c r="F50" i="17"/>
  <c r="F45" i="17"/>
  <c r="F40" i="17"/>
  <c r="F36" i="17"/>
  <c r="F31" i="17"/>
  <c r="F29" i="17"/>
  <c r="A27" i="17"/>
  <c r="A34" i="17" s="1"/>
  <c r="F24" i="17"/>
  <c r="F22" i="17"/>
  <c r="A22" i="17"/>
  <c r="A24" i="17" s="1"/>
  <c r="F17" i="17"/>
  <c r="F16" i="17"/>
  <c r="F15" i="17"/>
  <c r="F14" i="17"/>
  <c r="A14" i="17"/>
  <c r="A15" i="17" s="1"/>
  <c r="A16" i="17" s="1"/>
  <c r="A17" i="17" s="1"/>
  <c r="F13" i="17"/>
  <c r="F12" i="17"/>
  <c r="F183" i="16"/>
  <c r="F179" i="16"/>
  <c r="F175" i="16"/>
  <c r="F171" i="16"/>
  <c r="F167" i="16"/>
  <c r="F162" i="16"/>
  <c r="F161" i="16"/>
  <c r="F160" i="16"/>
  <c r="F159" i="16"/>
  <c r="F158" i="16"/>
  <c r="F157" i="16"/>
  <c r="F156" i="16"/>
  <c r="F151" i="16"/>
  <c r="F146" i="16"/>
  <c r="F141" i="16"/>
  <c r="F136" i="16"/>
  <c r="F135" i="16"/>
  <c r="F132" i="16"/>
  <c r="F129" i="16"/>
  <c r="F126" i="16"/>
  <c r="F125" i="16"/>
  <c r="F124" i="16"/>
  <c r="F123" i="16"/>
  <c r="F122" i="16"/>
  <c r="F121" i="16"/>
  <c r="F118" i="16"/>
  <c r="F117" i="16"/>
  <c r="F116" i="16"/>
  <c r="F109" i="16"/>
  <c r="F105" i="16"/>
  <c r="F101" i="16"/>
  <c r="F97" i="16"/>
  <c r="F93" i="16"/>
  <c r="F92" i="16"/>
  <c r="F87" i="16"/>
  <c r="F86" i="16"/>
  <c r="F85" i="16"/>
  <c r="F84" i="16"/>
  <c r="F83" i="16"/>
  <c r="F82" i="16"/>
  <c r="F81" i="16"/>
  <c r="F80" i="16"/>
  <c r="F79" i="16"/>
  <c r="F78" i="16"/>
  <c r="F77" i="16"/>
  <c r="F76" i="16"/>
  <c r="A76" i="16"/>
  <c r="A77" i="16" s="1"/>
  <c r="A78" i="16" s="1"/>
  <c r="A79" i="16" s="1"/>
  <c r="A80" i="16" s="1"/>
  <c r="A81" i="16" s="1"/>
  <c r="A82" i="16" s="1"/>
  <c r="A83" i="16" s="1"/>
  <c r="A84" i="16" s="1"/>
  <c r="A85" i="16" s="1"/>
  <c r="A86" i="16" s="1"/>
  <c r="A87" i="16" s="1"/>
  <c r="F71" i="16"/>
  <c r="A71" i="16"/>
  <c r="A69" i="16"/>
  <c r="A74" i="16" s="1"/>
  <c r="A90" i="16" s="1"/>
  <c r="F66" i="16"/>
  <c r="A66" i="16"/>
  <c r="F61" i="16"/>
  <c r="A61" i="16"/>
  <c r="A59" i="16"/>
  <c r="F56" i="16"/>
  <c r="F54" i="16"/>
  <c r="F52" i="16"/>
  <c r="F50" i="16"/>
  <c r="F47" i="16"/>
  <c r="F44" i="16"/>
  <c r="F41" i="16"/>
  <c r="A40" i="16"/>
  <c r="A43" i="16" s="1"/>
  <c r="A46" i="16" s="1"/>
  <c r="A49" i="16" s="1"/>
  <c r="A52" i="16" s="1"/>
  <c r="A54" i="16" s="1"/>
  <c r="A56" i="16" s="1"/>
  <c r="F38" i="16"/>
  <c r="F34" i="16"/>
  <c r="F32" i="16"/>
  <c r="F30" i="16"/>
  <c r="F27" i="16"/>
  <c r="F24" i="16"/>
  <c r="A23" i="16"/>
  <c r="A26" i="16" s="1"/>
  <c r="A29" i="16" s="1"/>
  <c r="A32" i="16" s="1"/>
  <c r="A34" i="16" s="1"/>
  <c r="F21" i="16"/>
  <c r="F13" i="16"/>
  <c r="F12" i="16"/>
  <c r="C15" i="18" l="1"/>
  <c r="F72" i="17"/>
  <c r="A39" i="17"/>
  <c r="A35" i="17"/>
  <c r="A36" i="17" s="1"/>
  <c r="A29" i="17"/>
  <c r="A31" i="17" s="1"/>
  <c r="A91" i="16"/>
  <c r="A92" i="16" s="1"/>
  <c r="A93" i="16" s="1"/>
  <c r="A96" i="16"/>
  <c r="A43" i="17" l="1"/>
  <c r="A40" i="17"/>
  <c r="A97" i="16"/>
  <c r="A100" i="16"/>
  <c r="A48" i="17" l="1"/>
  <c r="A44" i="17"/>
  <c r="A45" i="17" s="1"/>
  <c r="A101" i="16"/>
  <c r="A104" i="16"/>
  <c r="A55" i="17" l="1"/>
  <c r="A56" i="17" s="1"/>
  <c r="A49" i="17"/>
  <c r="A50" i="17" s="1"/>
  <c r="A52" i="17" s="1"/>
  <c r="A105" i="16"/>
  <c r="A108" i="16"/>
  <c r="E18" i="7"/>
  <c r="E20" i="7" s="1"/>
  <c r="A62" i="17" l="1"/>
  <c r="A58" i="17"/>
  <c r="A109" i="16"/>
  <c r="A112" i="16"/>
  <c r="A74" i="17" l="1"/>
  <c r="A63" i="17"/>
  <c r="A64" i="17" s="1"/>
  <c r="A65" i="17" s="1"/>
  <c r="A66" i="17" s="1"/>
  <c r="A67" i="17" s="1"/>
  <c r="A68" i="17" s="1"/>
  <c r="A69" i="17" s="1"/>
  <c r="A70" i="17" s="1"/>
  <c r="A139" i="16"/>
  <c r="A113" i="16"/>
  <c r="A115" i="16" s="1"/>
  <c r="A120" i="16" s="1"/>
  <c r="A128" i="16" s="1"/>
  <c r="A131" i="16" s="1"/>
  <c r="A134" i="16" s="1"/>
  <c r="A75" i="17" l="1"/>
  <c r="A76" i="17" s="1"/>
  <c r="A77" i="17" s="1"/>
  <c r="A78" i="17" s="1"/>
  <c r="A79" i="17" s="1"/>
  <c r="A82" i="17"/>
  <c r="A144" i="16"/>
  <c r="A140" i="16"/>
  <c r="A141" i="16" s="1"/>
  <c r="A86" i="17" l="1"/>
  <c r="A83" i="17"/>
  <c r="A149" i="16"/>
  <c r="A145" i="16"/>
  <c r="A146" i="16" s="1"/>
  <c r="A90" i="17" l="1"/>
  <c r="A87" i="17"/>
  <c r="A154" i="16"/>
  <c r="A150" i="16"/>
  <c r="A151" i="16" s="1"/>
  <c r="A91" i="17" l="1"/>
  <c r="A94" i="17"/>
  <c r="A95" i="17" s="1"/>
  <c r="A98" i="17" s="1"/>
  <c r="A99" i="17" s="1"/>
  <c r="A165" i="16"/>
  <c r="A155" i="16"/>
  <c r="A156" i="16" s="1"/>
  <c r="A157" i="16" s="1"/>
  <c r="A158" i="16" s="1"/>
  <c r="A159" i="16" s="1"/>
  <c r="A160" i="16" s="1"/>
  <c r="A161" i="16" s="1"/>
  <c r="A162" i="16" s="1"/>
  <c r="A170" i="16" l="1"/>
  <c r="A166" i="16"/>
  <c r="A167" i="16" s="1"/>
  <c r="A174" i="16" l="1"/>
  <c r="A171" i="16"/>
  <c r="A178" i="16" l="1"/>
  <c r="A175" i="16"/>
  <c r="A182" i="16" l="1"/>
  <c r="A183" i="16" s="1"/>
  <c r="A179" i="16"/>
</calcChain>
</file>

<file path=xl/sharedStrings.xml><?xml version="1.0" encoding="utf-8"?>
<sst xmlns="http://schemas.openxmlformats.org/spreadsheetml/2006/main" count="364" uniqueCount="203">
  <si>
    <t xml:space="preserve">Description </t>
  </si>
  <si>
    <t xml:space="preserve">Unit </t>
  </si>
  <si>
    <t>a</t>
  </si>
  <si>
    <t>b</t>
  </si>
  <si>
    <t>Nos.</t>
  </si>
  <si>
    <t>Rs.</t>
  </si>
  <si>
    <t>SR.NO.</t>
  </si>
  <si>
    <t>DESCRIPTION</t>
  </si>
  <si>
    <t>AMOUNT
 PAK Rs.</t>
  </si>
  <si>
    <t>Sr. No.</t>
  </si>
  <si>
    <t xml:space="preserve">Grand Total Amount Rs. </t>
  </si>
  <si>
    <t>Sqm</t>
  </si>
  <si>
    <t xml:space="preserve"> Qty</t>
  </si>
  <si>
    <t>Amount 
Rs.</t>
  </si>
  <si>
    <t xml:space="preserve"> </t>
  </si>
  <si>
    <t>c</t>
  </si>
  <si>
    <t>VISA FIT OUT PROJECT</t>
  </si>
  <si>
    <t>10th FLOOR UNIT # 4, DOLMEN SKY TOWER - A, CLIFTON KARACHI.</t>
  </si>
  <si>
    <t>Rate</t>
  </si>
  <si>
    <t>No.</t>
  </si>
  <si>
    <t>Job.</t>
  </si>
  <si>
    <t>ACMV WORKS</t>
  </si>
  <si>
    <t>Total - 09</t>
  </si>
  <si>
    <t>FSS WORKS</t>
  </si>
  <si>
    <t>Rm.</t>
  </si>
  <si>
    <t>VALVES &amp; ACCESSORIES</t>
  </si>
  <si>
    <t>VFD FOR EXISTING AHUs</t>
  </si>
  <si>
    <t>AIR DEVICES</t>
  </si>
  <si>
    <t>SAFETY ITEMS</t>
  </si>
  <si>
    <t>ACMV WORKS - BILL OF QUANTITIES/ENGINEER'S ESTIMATE</t>
  </si>
  <si>
    <t>AC UNITS:</t>
  </si>
  <si>
    <t>Supply, installation, testing and commissioning of of ducted type fan coil unit &amp; water cooled package unit complete in all respects, ready to operate including supply and installation of all accessories, lindaptor supports, hanger steel base, vibration isolators, including interconnecting power &amp; control wiring (terminal connection) with inlet &amp; outlet water pipe connections, drain connection, flexible rubber duct connection / connector etc. complete in all respects ready to operate as per schedule, specification, drawings and as per instruction of consultant.</t>
  </si>
  <si>
    <t>DFCU-01</t>
  </si>
  <si>
    <t>WCPU-01</t>
  </si>
  <si>
    <t>Supply &amp; installation of valves &amp; accessories for DFCU &amp; WCPU with supports, hangers, flanges, gas kits, nut &amp; bolts where it required, etc. complete in all respects as per specifications, drawings and as per instructions of consultant.</t>
  </si>
  <si>
    <t>For DFCU:</t>
  </si>
  <si>
    <t>Ball  Valve</t>
  </si>
  <si>
    <t xml:space="preserve">25mm dia </t>
  </si>
  <si>
    <t>Strainers</t>
  </si>
  <si>
    <t>Balancing Valve (with self sealing measuring nipples)</t>
  </si>
  <si>
    <t>2-Way Motorized Valve with Actuator (0-100% modulating)</t>
  </si>
  <si>
    <t xml:space="preserve">Digital Decorative Thermostat Controller (BMS Interfacable) with Duct Mounted Sensor </t>
  </si>
  <si>
    <t>Control wiring from controller to sensors, motorized valve and Power wiring up to 5 meter radius</t>
  </si>
  <si>
    <t>For WCPU:</t>
  </si>
  <si>
    <t>Flexible Pipe Connector</t>
  </si>
  <si>
    <t xml:space="preserve">Flow Switch </t>
  </si>
  <si>
    <t>Supply, installation, testing and commissioning of Variable Frequency Drive (VFD) with controls complete in all respects as per specifications, drawings and as per instructions of consultant.</t>
  </si>
  <si>
    <t>VFD-01 (2.5 kw approx)</t>
  </si>
  <si>
    <t>M.S PIPE:</t>
  </si>
  <si>
    <t>Supply &amp; installation of SCH-40 M.S.(As per ASME &amp; API standard, Heavy Quality with standard SCH 40 wall thickness) pipes &amp; fitting for chilled &amp; cooling water circulation system complete with bends, tees, unions, sockets, specials, lindaptor support, hangers &amp; anchors, M.S. angle, U channel, roller support, bolts, rods, clamps, concrete fasteners etc as required to complete in all respects ready to operate as per specification, drawings and as per instruction of consultant.</t>
  </si>
  <si>
    <t>25mm dia</t>
  </si>
  <si>
    <t>Rm</t>
  </si>
  <si>
    <t>PIPE INSULATION:</t>
  </si>
  <si>
    <t>Supply &amp; installation of Pre Formed Polystyrene (Thermopore)  insulation (32 kg/m3 density) for chilled water pipes only, bends, tees, unions, sockets, valves and on specials protected with Kraft paper, wrapped with 8oz Canvas cloth than paint with anti fungus paint etc, complete in all respects ready to operate as per specification, drawings and as per instruction of consultant.</t>
  </si>
  <si>
    <t>VAV / CAV BOXES:</t>
  </si>
  <si>
    <t>VAV-01</t>
  </si>
  <si>
    <t>VAV-02</t>
  </si>
  <si>
    <t>VAV-03</t>
  </si>
  <si>
    <t>VAV-04</t>
  </si>
  <si>
    <t>VAV-05</t>
  </si>
  <si>
    <t>VAV-06</t>
  </si>
  <si>
    <t>CAV-01</t>
  </si>
  <si>
    <t>CAV-02</t>
  </si>
  <si>
    <t>CAV-03</t>
  </si>
  <si>
    <t>CAV-04</t>
  </si>
  <si>
    <t>CAV-05</t>
  </si>
  <si>
    <t>CAV-06</t>
  </si>
  <si>
    <t>VENTILATION FANS:</t>
  </si>
  <si>
    <t>Supply &amp; installation of fans with accessories including supply &amp; installation of vibration isolator, electrical / power wiring upto 5 meter + connection, flexible duct connection / connector, lindaptor type support &amp; hangers etc, complete in all respects ready to operate as per specification, drawings and as per instruction of consultant.</t>
  </si>
  <si>
    <t>TAF-01</t>
  </si>
  <si>
    <t>RAF-01</t>
  </si>
  <si>
    <t>G.I DUCT:</t>
  </si>
  <si>
    <t>Supply, fabrication &amp; installation of machine made G.I sheet metal duct different  sections supply, return, fresh &amp; exhaust air including plenums, splitter dampers, guide vanes, flexible duct connector / connection, access door, transformation, plenums chambers, wooden frame, lindaptor type anchors supports &amp; hangers etc, complete in all respects ready to operate as per specification, drawings and as per instruction of consultant.</t>
  </si>
  <si>
    <t>DUCT INSULATION:</t>
  </si>
  <si>
    <t>Supply &amp; installation of adhesive 20mm thick rubber foam (XLPE) insulation with aluminum foil over supply &amp; return duct, complete in all respects ready to operate as per specification, drawings and as per instruction of consultant.</t>
  </si>
  <si>
    <t>S.S CLADDING:</t>
  </si>
  <si>
    <t>Supply, fabrication &amp; installation of 26 SWG gauge SS-304 cladding (non false ceiling area only), complete in all respects ready to operate as per specification, drawings and as per instruction, approval of consultant.</t>
  </si>
  <si>
    <t>SOUND LINER:</t>
  </si>
  <si>
    <t>Supply &amp; installation of acoustical duct sound liner (adhesive 12mm thick) in supply air &amp; return air duct etc, complete in all respects ready to operate as per drawings, specification and as per instruction of consultant.</t>
  </si>
  <si>
    <t>Supply &amp; installation of aluminum fabricated, powder coated grills, diffusers and registers etc for supply, return, exhaust &amp; fresh air of different sizes (Grade A) wooden frame, lindaptor supports and other accessories etc, complete in all respects ready to operate as per drawings, specification and as per instruction of consultant.</t>
  </si>
  <si>
    <t>Supply &amp; Return Air Register / Diffuser with Damper</t>
  </si>
  <si>
    <t>150mm x 150mm</t>
  </si>
  <si>
    <t>450mm x 450mm</t>
  </si>
  <si>
    <t>650mm x 250mm</t>
  </si>
  <si>
    <t>S.S Wire Mesh with G.I Frame</t>
  </si>
  <si>
    <t>300mm x 150mm</t>
  </si>
  <si>
    <t>550mm x 150mm</t>
  </si>
  <si>
    <t>550mm x 200mm</t>
  </si>
  <si>
    <t>600mm x 150mm</t>
  </si>
  <si>
    <t>700mm x 200mm</t>
  </si>
  <si>
    <t>900mm x 350mm</t>
  </si>
  <si>
    <t>Supply &amp; Return Air Linear Slots 6,000 Series</t>
  </si>
  <si>
    <t>2 Slots of 20mm</t>
  </si>
  <si>
    <t>Supply &amp; Return Air Linear Bar Grill 4,000 Series</t>
  </si>
  <si>
    <t>65mm width</t>
  </si>
  <si>
    <t>Exhasut Air Disc Valve</t>
  </si>
  <si>
    <t>150mm dia</t>
  </si>
  <si>
    <t>200mm dia</t>
  </si>
  <si>
    <t>FLEXIBLE DUCT:</t>
  </si>
  <si>
    <t>Supply &amp; installation of flexible duct including hangers, jubilee clamp complete in all respects as per specification, drawings &amp; as per instruction of consultant.</t>
  </si>
  <si>
    <t>BUTTERFLY DAMPER:</t>
  </si>
  <si>
    <t>Supply &amp; installation of butterfly damper for above flexible duct with gas kits, nut bolts, complete in all respects, ready to operate as per specification, drawings &amp; as per instruction of consultant.</t>
  </si>
  <si>
    <t>BACK DRAFT DAMPER:</t>
  </si>
  <si>
    <t>Supply and installation of Back Draft Damper framing in 16 SWG G.I sheet &amp; auto gravity shutter in 26 SWG sheet, with gas kits, nut botls etc, complete in all respects ready to operate as per specification, drawings &amp; as per instruction of Consultant.</t>
  </si>
  <si>
    <t>450mm x 250mm</t>
  </si>
  <si>
    <t>VOLUME CONTROL DAMPER:</t>
  </si>
  <si>
    <t>Supply &amp; installation of Volume Control Damper in 16 SWG G.I sheet metal with gas kits, nut bolts, etc, complete in all respects ready to operate as per specification, drawings &amp; as per instruction of Consultant.</t>
  </si>
  <si>
    <t>550mm x 100mm</t>
  </si>
  <si>
    <t>DRAIN PIPE:</t>
  </si>
  <si>
    <t>Supply &amp; installation of uPVC make class D SCH-40 pipe with 10mm thick expanded rubber foam insulation, PVC tape wrapping for condensate drain including lindaptor type support hangers, excavation, cutting, chiseling and making good complete in all respects ready to operate as per specification, drawings and as per instruction of consultant.</t>
  </si>
  <si>
    <t>PAINTING &amp; IDENTIFICATION:</t>
  </si>
  <si>
    <t>Painting &amp; Identification work on chilled water pipes &amp; exhaust duct, supports, hangers etc, complete in all respects with one coat of ICI make Red lead oxide primer &amp; two coats of ICI make enamel paint etc, complete in all respects as per instruction of consultant.</t>
  </si>
  <si>
    <t>TESTING &amp; BALANCING:</t>
  </si>
  <si>
    <t>Testing, balancing and commissioning of water &amp; air side of the system (from independent agency) complete in all respects including flow measurement &amp; balancing, temp, pressure, electrical data of related equipment etc, complete in all respects as per instruction of consultant.</t>
  </si>
  <si>
    <t>SHOP &amp; AS BUILT DRAWING:</t>
  </si>
  <si>
    <t>Making of Shop drawings on Auto CAD 2016 with section details, equipment foundation details and Making of As Built drawings, Documentation Technical / Operational Manual &amp; LOG Book for each equipment as per instruction of Consultant.</t>
  </si>
  <si>
    <t>Provision of PPEs for all M&amp;P Contractor workforce with following while doing execution / construction:
Cotton Dangree / Coverall color: Brown (Base price: 1600 Rs ) QTY = 15 nos. (min)
Steel toe Shoes Jaguar / Color: Black (Base price: 1800 Rs ) QTY = 15 nos. (min)
Safety Helmet Economical with "chin strap" / Color: Blue / White / Red (Base price: 500 Rs ) QTY = 15 nos. (min)</t>
  </si>
  <si>
    <t>MS PIPES:</t>
  </si>
  <si>
    <t>SPRINKLER HEADS</t>
  </si>
  <si>
    <t>FIRE EXTINGUISHERS WITH FIXING ACCESSORIES</t>
  </si>
  <si>
    <t>GATE VALVES</t>
  </si>
  <si>
    <t>FIRE STOP MATERIAL:</t>
  </si>
  <si>
    <t>NOVEC 1230:</t>
  </si>
  <si>
    <t>CLEAN AGENT (FK-5-1-12 Stored In Cylinder - Ul Listed / Fm Approved) :</t>
  </si>
  <si>
    <t>INPUT &amp; OUTPUT DEVICES:</t>
  </si>
  <si>
    <t>ACTUATION DEVICES:</t>
  </si>
  <si>
    <t>WIRING :</t>
  </si>
  <si>
    <t>FLUSHING:</t>
  </si>
  <si>
    <t>TESTING &amp; COMMISSIONING:</t>
  </si>
  <si>
    <t>FIRE SUPPRESSION SERVICES - BILL OF QUANTITIES/ENGINEER'S ESTIMATE</t>
  </si>
  <si>
    <t>MS Sch-40 seamless pipes including all specials fittings UL listed &amp; FM approved, threaded, welded joints, flexible pipe, flanges, coupling, masking plates, bends, tees, clamps, supports and hangers, sleeves, masking plates chiseling, cutting holes, making good where required, painting and protection treatment etc. Complete in all respects.</t>
  </si>
  <si>
    <t>Dia  25 mm          (Threaded fitting)</t>
  </si>
  <si>
    <t>Dia  32 mm          (Threaded fitting)</t>
  </si>
  <si>
    <t>Dia  40 mm          (Threaded fitting)</t>
  </si>
  <si>
    <t>Dia  50 mm          (Threaded fitting)</t>
  </si>
  <si>
    <t>Dia  65 mm          (Welded joints fitting)</t>
  </si>
  <si>
    <t>Dia  75 mm          (Welded joints fitting)</t>
  </si>
  <si>
    <t>Sprinkler Upright type standard response K = 5.6 (Opening Temperature 68ºC)</t>
  </si>
  <si>
    <t>Sprinkler  Pendent  type  (concealed  with  face  /  Cover plate) K = 5.6 (Opening Temperature 57ºC)</t>
  </si>
  <si>
    <t>Type Class B&amp;C FX-3  (5 Kg. CO2 Carbon Dioxide Gas)</t>
  </si>
  <si>
    <t>Type Class A,B&amp;C  FX-4  (6 Kg. Dry Chemical Powder)</t>
  </si>
  <si>
    <t xml:space="preserve">Isolation Gate valve with matching flanges. </t>
  </si>
  <si>
    <t>Size. 75 mm</t>
  </si>
  <si>
    <t>Supply &amp; installation of fire stop material (for passive fire fighting / smoke barrier) in all openings and penetrations, either in slab or wall,  complete in all respects, ready to operate as per fire stopper recommended material, and as per instruction of Consultant.</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</si>
  <si>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</si>
  <si>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Dia. 20 mm          ( Threaded fitting )</t>
  </si>
  <si>
    <t>Supply &amp; installation of clean agent in engineered cylinders of FSS with fixing accessories, complete in all respects ready to operate as per drawings, specification, instruction of consultant.</t>
  </si>
  <si>
    <t>Clean Agent (FK-5-1-12, Fluoroketone)</t>
  </si>
  <si>
    <t>KG.</t>
  </si>
  <si>
    <t xml:space="preserve">Engineered cylinder with head valve, top plug adapter, siphon tube, pressure gauge, brackets and all other items, complete in all respect. </t>
  </si>
  <si>
    <t>Supply &amp; installation of nozzles with fixing accessories, complete in all respects ready to operate as per drawings, specification, instruction of consultant.</t>
  </si>
  <si>
    <t xml:space="preserve">Brass Discharge Nozzle - 360 Degrees discharge pattern </t>
  </si>
  <si>
    <t>Size. 19 mm dia</t>
  </si>
  <si>
    <t>Supply &amp; installation of input and output devices for the clean agent suppression system (integrated with BMS) with wiring, controls &amp; fixing accessories, complete in all respects ready to operate as per drawings, specification, instruction of consultant</t>
  </si>
  <si>
    <t>Entinguishing Control Panel for the clean agent fire suppression system</t>
  </si>
  <si>
    <t>Photoelectric Smoke Detector</t>
  </si>
  <si>
    <t>2 Wire Detector Base</t>
  </si>
  <si>
    <t>Manual Abort / Emergency Cut Off Switch</t>
  </si>
  <si>
    <t>Manual Release Switch - Single Action</t>
  </si>
  <si>
    <t>Horn / Strobe</t>
  </si>
  <si>
    <t>Alarm Bell</t>
  </si>
  <si>
    <t>Supply &amp; installation of actuation devices with fixing accessories, complete in all respects ready to operate as per drawings, specification, instruction of consultant.</t>
  </si>
  <si>
    <t>Solenoid Actuator for the specified cylinder size.</t>
  </si>
  <si>
    <t>Manual Control Head for manual actuation of cylinder with safety pull pin.</t>
  </si>
  <si>
    <t>Pressure Switch to indicated system discharge with an external manual reset button</t>
  </si>
  <si>
    <t>Low Pressure Switch to monitor the pressure within the cylinder.</t>
  </si>
  <si>
    <t>Supply &amp; installation of wiring of 2C, 1.5 Sq.mm fire resistant shielded Cable (Fire rating for 2 hours at 950 C) in 25mm dia G.I conduit from fire alarm control panel to all sensors &amp; devices including all installation accessories complete in all respects ready to operate as per drawings, specification, instruction of consultant.</t>
  </si>
  <si>
    <t>Making of Shop drawings on Auto CAD 2018 and latest version with section details, equipment foundation details and Making of As Built drawings, Documentation Technical / Operational Manual &amp; LOG Book for each equipment complete in all respects as per instruction of consultant.</t>
  </si>
  <si>
    <t>Painting, identification and tagging to the installations and equipments, complete in all respects as per instruction of consultant.</t>
  </si>
  <si>
    <t>Flushing of entire fire pipe work according to (NFPA-13), complete in all respects as per instruction of consultant.</t>
  </si>
  <si>
    <t>Testing and commissioning of entire clean agent fire suppression system complete in all respects as per instruction of consultant.</t>
  </si>
  <si>
    <t>Total Work:  Rs.</t>
  </si>
  <si>
    <t>Billed Amount</t>
  </si>
  <si>
    <t>Bill of Quantities</t>
  </si>
  <si>
    <t>Total Qty</t>
  </si>
  <si>
    <t>Variations</t>
  </si>
  <si>
    <t>Total</t>
  </si>
  <si>
    <t>rec</t>
  </si>
  <si>
    <t>rem</t>
  </si>
  <si>
    <t>1st Bill Qty</t>
  </si>
  <si>
    <t>2nd Bill Qty</t>
  </si>
  <si>
    <t>Final Bill Qty</t>
  </si>
  <si>
    <t>Final Bill</t>
  </si>
  <si>
    <t>SUMMARY OF WORK DONE</t>
  </si>
  <si>
    <t>S.No</t>
  </si>
  <si>
    <t>Activity.</t>
  </si>
  <si>
    <t>AMOUNT</t>
  </si>
  <si>
    <t>A</t>
  </si>
  <si>
    <t>TOTAL Work Done RS.</t>
  </si>
  <si>
    <t>LESS REBATE ____% RS.</t>
  </si>
  <si>
    <t>TOTAL ESTIMATED COST OF PROJECT RS.</t>
  </si>
  <si>
    <t>COVERED AREA</t>
  </si>
  <si>
    <t>RATE PER SFT.</t>
  </si>
  <si>
    <t>Add 4.5% Tax amount as discussed</t>
  </si>
  <si>
    <t>Add Variations amount</t>
  </si>
  <si>
    <t>Grand Total Amount</t>
  </si>
  <si>
    <t xml:space="preserve">Total Received </t>
  </si>
  <si>
    <t>Receivable amount</t>
  </si>
  <si>
    <t>VISA OFFICe</t>
  </si>
  <si>
    <t>VISA OFFICE</t>
  </si>
  <si>
    <t>HVAC &amp; Fire Work</t>
  </si>
  <si>
    <t>Total work done upto final bill</t>
  </si>
  <si>
    <t xml:space="preserve">Total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</si>
</sst>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_(* \(#,##0\);_(* &quot;-&quot;_);_(@_)"/>
    <numFmt numFmtId="165" formatCode="_(* #,##0.00_);_(* \(#,##0.00\);_(* &quot;-&quot;??_);_(@_)"/>
    <numFmt numFmtId="166" formatCode="0.0"/>
    <numFmt numFmtId="167" formatCode="_(* #,##0_);_(* \(#,##0\);_(* &quot;-&quot;??_);_(@_)"/>
    <numFmt numFmtId="168" formatCode="#.##0\."/>
    <numFmt numFmtId="169" formatCode="\$#\."/>
    <numFmt numFmtId="170" formatCode="#\.00"/>
    <numFmt numFmtId="171" formatCode="_(* #,##0.00_);_(* \(#,##0.00\);_(* &quot;-&quot;_);_(@_)"/>
  </numFmts>
  <fonts count="54" x14ac:knownFonts="1">
    <font>
      <sz val="11"/>
      <color theme="1"/>
      <name val="Calibri"/>
      <family val="2"/>
      <scheme val="minor"/>
    </font>
    <font>
      <sz val="10"/>
      <name val="Arial"/>
      <family val="2"/>
    </font>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
      <color indexed="8"/>
      <name val="Courier"/>
      <family val="3"/>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2"/>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2"/>
      <name val="Century Gothic"/>
      <family val="2"/>
    </font>
    <font>
      <sz val="12"/>
      <color theme="1"/>
      <name val="Century Gothic"/>
      <family val="2"/>
    </font>
    <font>
      <sz val="12"/>
      <name val="Century Gothic"/>
      <family val="2"/>
    </font>
    <font>
      <sz val="12"/>
      <color theme="1"/>
      <name val="Calibri"/>
      <family val="2"/>
      <scheme val="minor"/>
    </font>
    <font>
      <b/>
      <sz val="12"/>
      <color theme="1"/>
      <name val="Calibri"/>
      <family val="2"/>
      <scheme val="minor"/>
    </font>
    <font>
      <b/>
      <sz val="12"/>
      <name val="Arial"/>
      <family val="2"/>
    </font>
    <font>
      <sz val="12"/>
      <color theme="1"/>
      <name val="Arial"/>
      <family val="2"/>
    </font>
    <font>
      <b/>
      <u/>
      <sz val="12"/>
      <name val="Arial"/>
      <family val="2"/>
    </font>
    <font>
      <b/>
      <sz val="10"/>
      <name val="Arial"/>
      <family val="2"/>
    </font>
    <font>
      <b/>
      <sz val="11"/>
      <name val="Arial"/>
      <family val="2"/>
    </font>
    <font>
      <sz val="11"/>
      <color theme="1"/>
      <name val="Arial"/>
      <family val="2"/>
    </font>
    <font>
      <sz val="10"/>
      <color theme="1"/>
      <name val="Arial"/>
      <family val="2"/>
    </font>
    <font>
      <b/>
      <sz val="10"/>
      <color theme="1"/>
      <name val="Arial"/>
      <family val="2"/>
    </font>
    <font>
      <b/>
      <u/>
      <sz val="14"/>
      <name val="Arial"/>
      <family val="2"/>
    </font>
    <font>
      <sz val="12"/>
      <name val="Times New Roman"/>
      <family val="1"/>
    </font>
    <font>
      <sz val="10"/>
      <name val="Courier"/>
      <family val="3"/>
    </font>
    <font>
      <sz val="12"/>
      <name val="Garamond"/>
      <family val="1"/>
    </font>
    <font>
      <sz val="10"/>
      <name val="Times New Roman"/>
      <family val="1"/>
    </font>
    <font>
      <sz val="10"/>
      <name val="Times New Roman"/>
      <family val="1"/>
    </font>
    <font>
      <sz val="11"/>
      <name val="Arial"/>
      <family val="2"/>
    </font>
    <font>
      <b/>
      <sz val="12"/>
      <color theme="1"/>
      <name val="Arial"/>
      <family val="2"/>
    </font>
    <font>
      <b/>
      <sz val="14"/>
      <name val="Arial"/>
      <family val="2"/>
    </font>
    <font>
      <b/>
      <sz val="14"/>
      <color theme="1"/>
      <name val="Arial"/>
      <family val="2"/>
    </font>
    <font>
      <b/>
      <sz val="16"/>
      <color theme="1"/>
      <name val="Calibri"/>
      <family val="2"/>
      <scheme val="minor"/>
    </font>
    <font>
      <sz val="16"/>
      <color theme="1"/>
      <name val="Calibri"/>
      <family val="2"/>
      <scheme val="minor"/>
    </font>
    <font>
      <sz val="16"/>
      <name val="Calibri"/>
      <family val="2"/>
      <scheme val="minor"/>
    </font>
    <font>
      <b/>
      <sz val="16"/>
      <name val="Calibri"/>
      <family val="2"/>
      <scheme val="minor"/>
    </font>
    <font>
      <b/>
      <u/>
      <sz val="24"/>
      <name val="Calibri"/>
      <family val="2"/>
      <scheme val="minor"/>
    </font>
    <font>
      <b/>
      <u/>
      <sz val="18"/>
      <name val="Calibri"/>
      <family val="2"/>
      <scheme val="minor"/>
    </font>
    <font>
      <b/>
      <u/>
      <sz val="36"/>
      <name val="Calibri"/>
      <family val="2"/>
      <scheme val="minor"/>
    </font>
    <font>
      <b/>
      <sz val="18"/>
      <name val="Calibri"/>
      <family val="2"/>
      <scheme val="minor"/>
    </font>
  </fonts>
  <fills count="31">
    <fill>
      <patternFill patternType="none"/>
    </fill>
    <fill>
      <patternFill patternType="gray125"/>
    </fill>
    <fill>
      <patternFill patternType="solid">
        <fgColor theme="5" tint="0.79998168889431442"/>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tint="-0.149998474074526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right/>
      <top style="thin">
        <color auto="1"/>
      </top>
      <bottom style="thin">
        <color auto="1"/>
      </bottom>
      <diagonal/>
    </border>
    <border>
      <left style="thin">
        <color indexed="64"/>
      </left>
      <right/>
      <top/>
      <bottom style="thin">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auto="1"/>
      </right>
      <top style="thin">
        <color auto="1"/>
      </top>
      <bottom style="thin">
        <color indexed="64"/>
      </bottom>
      <diagonal/>
    </border>
    <border>
      <left style="thin">
        <color auto="1"/>
      </left>
      <right/>
      <top style="thin">
        <color auto="1"/>
      </top>
      <bottom style="thin">
        <color auto="1"/>
      </bottom>
      <diagonal/>
    </border>
    <border>
      <left style="thin">
        <color indexed="64"/>
      </left>
      <right/>
      <top style="thin">
        <color indexed="64"/>
      </top>
      <bottom/>
      <diagonal/>
    </border>
  </borders>
  <cellStyleXfs count="95">
    <xf numFmtId="0" fontId="0" fillId="0" borderId="0"/>
    <xf numFmtId="0" fontId="1" fillId="0" borderId="0"/>
    <xf numFmtId="0" fontId="2" fillId="0" borderId="0"/>
    <xf numFmtId="0" fontId="1" fillId="0" borderId="0"/>
    <xf numFmtId="165" fontId="1" fillId="0" borderId="0" applyFont="0" applyFill="0" applyBorder="0" applyAlignment="0" applyProtection="0"/>
    <xf numFmtId="165" fontId="3" fillId="0" borderId="0" applyFont="0" applyFill="0" applyBorder="0" applyAlignment="0" applyProtection="0"/>
    <xf numFmtId="0" fontId="1" fillId="0" borderId="0"/>
    <xf numFmtId="165" fontId="1" fillId="0" borderId="0" applyFont="0" applyFill="0" applyBorder="0" applyAlignment="0" applyProtection="0"/>
    <xf numFmtId="0" fontId="4" fillId="3" borderId="0" applyNumberFormat="0" applyBorder="0" applyAlignment="0" applyProtection="0"/>
    <xf numFmtId="0" fontId="3" fillId="2"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12" borderId="0" applyNumberFormat="0" applyBorder="0" applyAlignment="0" applyProtection="0"/>
    <xf numFmtId="0" fontId="5" fillId="13"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0" fontId="6" fillId="4" borderId="0" applyNumberFormat="0" applyBorder="0" applyAlignment="0" applyProtection="0"/>
    <xf numFmtId="0" fontId="7" fillId="21" borderId="2" applyNumberFormat="0" applyAlignment="0" applyProtection="0"/>
    <xf numFmtId="0" fontId="8" fillId="22" borderId="3" applyNumberFormat="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1" fillId="0" borderId="0" applyFont="0" applyFill="0" applyBorder="0" applyAlignment="0" applyProtection="0"/>
    <xf numFmtId="168" fontId="9" fillId="0" borderId="0">
      <protection locked="0"/>
    </xf>
    <xf numFmtId="169" fontId="9" fillId="0" borderId="0">
      <protection locked="0"/>
    </xf>
    <xf numFmtId="0" fontId="9" fillId="0" borderId="0">
      <protection locked="0"/>
    </xf>
    <xf numFmtId="0" fontId="10" fillId="0" borderId="0" applyNumberFormat="0" applyFill="0" applyBorder="0" applyAlignment="0" applyProtection="0"/>
    <xf numFmtId="170" fontId="9" fillId="0" borderId="0">
      <protection locked="0"/>
    </xf>
    <xf numFmtId="0" fontId="11" fillId="5"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15" fillId="8" borderId="2" applyNumberFormat="0" applyAlignment="0" applyProtection="0"/>
    <xf numFmtId="0" fontId="16" fillId="0" borderId="7" applyNumberFormat="0" applyFill="0" applyAlignment="0" applyProtection="0"/>
    <xf numFmtId="0" fontId="17" fillId="23" borderId="0" applyNumberFormat="0" applyBorder="0" applyAlignment="0" applyProtection="0"/>
    <xf numFmtId="0" fontId="1" fillId="0" borderId="0">
      <alignment horizontal="justify"/>
    </xf>
    <xf numFmtId="0" fontId="1" fillId="0" borderId="0">
      <alignment horizontal="justify"/>
    </xf>
    <xf numFmtId="0" fontId="3" fillId="0" borderId="0"/>
    <xf numFmtId="0" fontId="1" fillId="0" borderId="0"/>
    <xf numFmtId="0" fontId="1" fillId="0" borderId="0">
      <alignment horizontal="justify"/>
    </xf>
    <xf numFmtId="0" fontId="1" fillId="0" borderId="0">
      <alignment horizontal="justify"/>
    </xf>
    <xf numFmtId="0" fontId="1" fillId="0" borderId="0">
      <alignment horizontal="justify"/>
    </xf>
    <xf numFmtId="0" fontId="1" fillId="0" borderId="0">
      <alignment horizontal="justify"/>
    </xf>
    <xf numFmtId="0" fontId="1" fillId="0" borderId="0">
      <alignment horizontal="justify"/>
    </xf>
    <xf numFmtId="0" fontId="18" fillId="0" borderId="0"/>
    <xf numFmtId="0" fontId="1" fillId="0" borderId="0">
      <alignment horizontal="justify"/>
    </xf>
    <xf numFmtId="0" fontId="1" fillId="24" borderId="8" applyNumberFormat="0" applyFont="0" applyAlignment="0" applyProtection="0"/>
    <xf numFmtId="0" fontId="19" fillId="21" borderId="9" applyNumberFormat="0" applyAlignment="0" applyProtection="0"/>
    <xf numFmtId="9" fontId="4" fillId="0" borderId="0" applyFont="0" applyFill="0" applyBorder="0" applyAlignment="0" applyProtection="0"/>
    <xf numFmtId="9" fontId="3" fillId="0" borderId="0" applyFont="0" applyFill="0" applyBorder="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0" borderId="0" applyNumberFormat="0" applyFill="0" applyBorder="0" applyAlignment="0" applyProtection="0"/>
    <xf numFmtId="0" fontId="1" fillId="0" borderId="0"/>
    <xf numFmtId="0" fontId="38" fillId="0" borderId="0"/>
    <xf numFmtId="0" fontId="39" fillId="0" borderId="0"/>
    <xf numFmtId="0" fontId="1" fillId="0" borderId="0"/>
    <xf numFmtId="0" fontId="40" fillId="0" borderId="0"/>
    <xf numFmtId="9" fontId="41" fillId="0" borderId="0" applyFont="0" applyFill="0" applyBorder="0" applyAlignment="0" applyProtection="0"/>
    <xf numFmtId="0" fontId="41" fillId="0" borderId="0"/>
    <xf numFmtId="0" fontId="41" fillId="0" borderId="0"/>
    <xf numFmtId="0" fontId="41" fillId="0" borderId="0"/>
    <xf numFmtId="0" fontId="3" fillId="0" borderId="0"/>
    <xf numFmtId="165" fontId="3" fillId="0" borderId="0" applyFont="0" applyFill="0" applyBorder="0" applyAlignment="0" applyProtection="0"/>
    <xf numFmtId="164" fontId="3" fillId="0" borderId="0" applyFont="0" applyFill="0" applyBorder="0" applyAlignment="0" applyProtection="0"/>
    <xf numFmtId="9" fontId="42" fillId="0" borderId="0" applyFont="0" applyFill="0" applyBorder="0" applyAlignment="0" applyProtection="0"/>
    <xf numFmtId="0" fontId="3" fillId="0" borderId="0"/>
    <xf numFmtId="165" fontId="3" fillId="0" borderId="0" applyFont="0" applyFill="0" applyBorder="0" applyAlignment="0" applyProtection="0"/>
    <xf numFmtId="164" fontId="1" fillId="0" borderId="0" applyFont="0" applyFill="0" applyBorder="0" applyAlignment="0" applyProtection="0"/>
  </cellStyleXfs>
  <cellXfs count="169">
    <xf numFmtId="0" fontId="0" fillId="0" borderId="0" xfId="0"/>
    <xf numFmtId="0" fontId="31" fillId="0" borderId="0" xfId="3" applyFont="1" applyAlignment="1">
      <alignment vertical="center"/>
    </xf>
    <xf numFmtId="0" fontId="32" fillId="0" borderId="0" xfId="3" applyFont="1" applyAlignment="1">
      <alignment vertical="center"/>
    </xf>
    <xf numFmtId="0" fontId="33" fillId="0" borderId="0" xfId="0" applyFont="1"/>
    <xf numFmtId="0" fontId="28" fillId="0" borderId="15" xfId="1" applyFont="1" applyBorder="1" applyAlignment="1">
      <alignment horizontal="center" vertical="center"/>
    </xf>
    <xf numFmtId="167" fontId="28" fillId="0" borderId="15" xfId="1" applyNumberFormat="1" applyFont="1" applyBorder="1" applyAlignment="1">
      <alignment horizontal="left" vertical="center"/>
    </xf>
    <xf numFmtId="167" fontId="28" fillId="0" borderId="15" xfId="5" applyNumberFormat="1" applyFont="1" applyBorder="1" applyAlignment="1">
      <alignment horizontal="right" vertical="center"/>
    </xf>
    <xf numFmtId="1" fontId="28" fillId="26" borderId="12" xfId="3" applyNumberFormat="1" applyFont="1" applyFill="1" applyBorder="1" applyAlignment="1">
      <alignment horizontal="center" vertical="center" wrapText="1"/>
    </xf>
    <xf numFmtId="0" fontId="28" fillId="26" borderId="12" xfId="3" applyFont="1" applyFill="1" applyBorder="1" applyAlignment="1">
      <alignment horizontal="center" vertical="top" wrapText="1"/>
    </xf>
    <xf numFmtId="0" fontId="18" fillId="26" borderId="12" xfId="1" applyFont="1" applyFill="1" applyBorder="1" applyAlignment="1">
      <alignment horizontal="center" vertical="center"/>
    </xf>
    <xf numFmtId="0" fontId="28" fillId="26" borderId="12" xfId="1" applyFont="1" applyFill="1" applyBorder="1" applyAlignment="1">
      <alignment vertical="center"/>
    </xf>
    <xf numFmtId="0" fontId="28" fillId="0" borderId="0" xfId="1" applyFont="1" applyAlignment="1">
      <alignment vertical="center"/>
    </xf>
    <xf numFmtId="0" fontId="28" fillId="26" borderId="12" xfId="3" applyFont="1" applyFill="1" applyBorder="1" applyAlignment="1">
      <alignment horizontal="center" vertical="center"/>
    </xf>
    <xf numFmtId="0" fontId="28" fillId="0" borderId="0" xfId="1" applyFont="1" applyAlignment="1" applyProtection="1">
      <alignment vertical="top"/>
      <protection locked="0"/>
    </xf>
    <xf numFmtId="0" fontId="28" fillId="0" borderId="0" xfId="1" applyFont="1" applyAlignment="1" applyProtection="1">
      <alignment vertical="top" wrapText="1"/>
      <protection locked="0"/>
    </xf>
    <xf numFmtId="39" fontId="31" fillId="25" borderId="1" xfId="6" applyNumberFormat="1" applyFont="1" applyFill="1" applyBorder="1" applyAlignment="1">
      <alignment horizontal="justify" vertical="center" wrapText="1"/>
    </xf>
    <xf numFmtId="39" fontId="37" fillId="0" borderId="1" xfId="6" applyNumberFormat="1" applyFont="1" applyBorder="1" applyAlignment="1">
      <alignment horizontal="justify" vertical="center" wrapText="1"/>
    </xf>
    <xf numFmtId="0" fontId="29" fillId="0" borderId="0" xfId="88" applyFont="1" applyProtection="1">
      <protection locked="0"/>
    </xf>
    <xf numFmtId="0" fontId="3" fillId="0" borderId="0" xfId="88" applyProtection="1">
      <protection locked="0"/>
    </xf>
    <xf numFmtId="0" fontId="28" fillId="0" borderId="0" xfId="79" applyFont="1" applyAlignment="1" applyProtection="1">
      <alignment vertical="center"/>
      <protection locked="0"/>
    </xf>
    <xf numFmtId="0" fontId="34" fillId="0" borderId="0" xfId="88" applyFont="1" applyAlignment="1" applyProtection="1">
      <alignment horizontal="center" vertical="center"/>
      <protection locked="0"/>
    </xf>
    <xf numFmtId="0" fontId="35" fillId="0" borderId="11" xfId="88" applyFont="1" applyBorder="1" applyAlignment="1" applyProtection="1">
      <alignment horizontal="center" vertical="center"/>
      <protection locked="0"/>
    </xf>
    <xf numFmtId="0" fontId="34" fillId="0" borderId="11" xfId="88" applyFont="1" applyBorder="1" applyAlignment="1" applyProtection="1">
      <alignment horizontal="right"/>
      <protection locked="0"/>
    </xf>
    <xf numFmtId="0" fontId="34" fillId="0" borderId="14" xfId="88" applyFont="1" applyBorder="1" applyProtection="1">
      <protection locked="0"/>
    </xf>
    <xf numFmtId="1" fontId="31" fillId="25" borderId="1" xfId="79" applyNumberFormat="1" applyFont="1" applyFill="1" applyBorder="1" applyAlignment="1" applyProtection="1">
      <alignment horizontal="center" vertical="center"/>
      <protection locked="0"/>
    </xf>
    <xf numFmtId="3" fontId="1" fillId="0" borderId="1" xfId="79" applyNumberFormat="1" applyBorder="1" applyAlignment="1" applyProtection="1">
      <alignment horizontal="center" vertical="center"/>
      <protection locked="0"/>
    </xf>
    <xf numFmtId="167" fontId="34" fillId="0" borderId="21" xfId="89" applyNumberFormat="1" applyFont="1" applyFill="1" applyBorder="1" applyAlignment="1" applyProtection="1">
      <alignment horizontal="center" vertical="center"/>
      <protection locked="0"/>
    </xf>
    <xf numFmtId="0" fontId="34" fillId="0" borderId="1" xfId="88" applyFont="1" applyBorder="1" applyAlignment="1" applyProtection="1">
      <alignment horizontal="center" vertical="center" wrapText="1"/>
      <protection locked="0"/>
    </xf>
    <xf numFmtId="1" fontId="1" fillId="25" borderId="1" xfId="79" applyNumberFormat="1" applyFill="1" applyBorder="1" applyAlignment="1" applyProtection="1">
      <alignment horizontal="center" vertical="top"/>
      <protection locked="0"/>
    </xf>
    <xf numFmtId="166" fontId="1" fillId="25" borderId="1" xfId="79" applyNumberFormat="1" applyFill="1" applyBorder="1" applyAlignment="1" applyProtection="1">
      <alignment horizontal="center" vertical="center"/>
      <protection locked="0"/>
    </xf>
    <xf numFmtId="166" fontId="1" fillId="0" borderId="1" xfId="79" applyNumberFormat="1" applyBorder="1" applyAlignment="1" applyProtection="1">
      <alignment horizontal="center" vertical="center"/>
      <protection locked="0"/>
    </xf>
    <xf numFmtId="3" fontId="31" fillId="26" borderId="1" xfId="79" applyNumberFormat="1" applyFont="1" applyFill="1" applyBorder="1" applyAlignment="1" applyProtection="1">
      <alignment horizontal="center" vertical="center"/>
      <protection locked="0"/>
    </xf>
    <xf numFmtId="167" fontId="35" fillId="26" borderId="21" xfId="89" applyNumberFormat="1" applyFont="1" applyFill="1" applyBorder="1" applyAlignment="1" applyProtection="1">
      <alignment horizontal="center" vertical="center"/>
      <protection locked="0"/>
    </xf>
    <xf numFmtId="3" fontId="1" fillId="25" borderId="1" xfId="79" applyNumberFormat="1" applyFill="1" applyBorder="1" applyAlignment="1" applyProtection="1">
      <alignment horizontal="center" vertical="center"/>
      <protection locked="0"/>
    </xf>
    <xf numFmtId="1" fontId="31" fillId="0" borderId="1" xfId="79" applyNumberFormat="1" applyFont="1" applyBorder="1" applyAlignment="1" applyProtection="1">
      <alignment horizontal="center" vertical="center"/>
      <protection locked="0"/>
    </xf>
    <xf numFmtId="1" fontId="1" fillId="0" borderId="1" xfId="79" applyNumberFormat="1" applyBorder="1" applyAlignment="1" applyProtection="1">
      <alignment horizontal="center" vertical="top"/>
      <protection locked="0"/>
    </xf>
    <xf numFmtId="3" fontId="31" fillId="25" borderId="1" xfId="79" applyNumberFormat="1" applyFont="1" applyFill="1" applyBorder="1" applyAlignment="1" applyProtection="1">
      <alignment horizontal="center" vertical="center"/>
      <protection locked="0"/>
    </xf>
    <xf numFmtId="167" fontId="35" fillId="25" borderId="21" xfId="89" applyNumberFormat="1" applyFont="1" applyFill="1" applyBorder="1" applyAlignment="1" applyProtection="1">
      <alignment horizontal="center" vertical="center"/>
      <protection locked="0"/>
    </xf>
    <xf numFmtId="2" fontId="1" fillId="25" borderId="1" xfId="79" applyNumberFormat="1" applyFill="1" applyBorder="1" applyAlignment="1" applyProtection="1">
      <alignment horizontal="center" vertical="center"/>
      <protection locked="0"/>
    </xf>
    <xf numFmtId="0" fontId="34" fillId="0" borderId="1" xfId="88" applyFont="1" applyBorder="1" applyAlignment="1" applyProtection="1">
      <alignment horizontal="center" wrapText="1"/>
      <protection locked="0"/>
    </xf>
    <xf numFmtId="3" fontId="1" fillId="0" borderId="1" xfId="79" applyNumberFormat="1" applyBorder="1" applyAlignment="1" applyProtection="1">
      <alignment horizontal="center"/>
      <protection locked="0"/>
    </xf>
    <xf numFmtId="167" fontId="34" fillId="0" borderId="21" xfId="89" applyNumberFormat="1" applyFont="1" applyFill="1" applyBorder="1" applyAlignment="1" applyProtection="1">
      <alignment horizontal="center"/>
      <protection locked="0"/>
    </xf>
    <xf numFmtId="166" fontId="1" fillId="27" borderId="1" xfId="6" applyNumberFormat="1" applyFill="1" applyBorder="1" applyAlignment="1" applyProtection="1">
      <alignment horizontal="center" vertical="center"/>
      <protection locked="0"/>
    </xf>
    <xf numFmtId="167" fontId="31" fillId="27" borderId="21" xfId="88" applyNumberFormat="1" applyFont="1" applyFill="1" applyBorder="1" applyAlignment="1" applyProtection="1">
      <alignment horizontal="center" vertical="center"/>
      <protection locked="0"/>
    </xf>
    <xf numFmtId="0" fontId="26" fillId="0" borderId="0" xfId="88" applyFont="1" applyProtection="1">
      <protection locked="0"/>
    </xf>
    <xf numFmtId="0" fontId="27" fillId="0" borderId="0" xfId="88" applyFont="1" applyAlignment="1" applyProtection="1">
      <alignment horizontal="right"/>
      <protection locked="0"/>
    </xf>
    <xf numFmtId="0" fontId="24" fillId="0" borderId="0" xfId="88" applyFont="1" applyProtection="1">
      <protection locked="0"/>
    </xf>
    <xf numFmtId="0" fontId="25" fillId="0" borderId="0" xfId="88" applyFont="1" applyProtection="1">
      <protection locked="0"/>
    </xf>
    <xf numFmtId="165" fontId="23" fillId="0" borderId="0" xfId="88" applyNumberFormat="1" applyFont="1" applyProtection="1">
      <protection locked="0"/>
    </xf>
    <xf numFmtId="165" fontId="3" fillId="0" borderId="0" xfId="88" applyNumberFormat="1" applyProtection="1">
      <protection locked="0"/>
    </xf>
    <xf numFmtId="165" fontId="3" fillId="0" borderId="0" xfId="89" applyFont="1" applyBorder="1" applyProtection="1">
      <protection locked="0"/>
    </xf>
    <xf numFmtId="165" fontId="3" fillId="0" borderId="0" xfId="89" applyFont="1" applyProtection="1">
      <protection locked="0"/>
    </xf>
    <xf numFmtId="0" fontId="31" fillId="25" borderId="11" xfId="79" applyFont="1" applyFill="1" applyBorder="1" applyAlignment="1">
      <alignment horizontal="left" vertical="center"/>
    </xf>
    <xf numFmtId="0" fontId="31" fillId="0" borderId="11" xfId="79" applyFont="1" applyBorder="1" applyAlignment="1">
      <alignment horizontal="center" vertical="center"/>
    </xf>
    <xf numFmtId="0" fontId="31" fillId="25" borderId="11" xfId="79" applyFont="1" applyFill="1" applyBorder="1" applyAlignment="1">
      <alignment horizontal="center" vertical="center"/>
    </xf>
    <xf numFmtId="0" fontId="35" fillId="26" borderId="22" xfId="88" applyFont="1" applyFill="1" applyBorder="1" applyAlignment="1">
      <alignment vertical="center" wrapText="1"/>
    </xf>
    <xf numFmtId="0" fontId="34" fillId="25" borderId="1" xfId="88" applyFont="1" applyFill="1" applyBorder="1" applyAlignment="1">
      <alignment horizontal="center" vertical="center" wrapText="1"/>
    </xf>
    <xf numFmtId="0" fontId="34" fillId="25" borderId="22" xfId="88" applyFont="1" applyFill="1" applyBorder="1" applyAlignment="1">
      <alignment vertical="top" wrapText="1"/>
    </xf>
    <xf numFmtId="0" fontId="34" fillId="25" borderId="22" xfId="88" applyFont="1" applyFill="1" applyBorder="1" applyAlignment="1">
      <alignment vertical="center" wrapText="1"/>
    </xf>
    <xf numFmtId="0" fontId="31" fillId="26" borderId="1" xfId="79" applyFont="1" applyFill="1" applyBorder="1" applyAlignment="1">
      <alignment vertical="center"/>
    </xf>
    <xf numFmtId="0" fontId="34" fillId="0" borderId="1" xfId="88" applyFont="1" applyBorder="1" applyAlignment="1">
      <alignment horizontal="center" vertical="center" wrapText="1"/>
    </xf>
    <xf numFmtId="0" fontId="1" fillId="25" borderId="1" xfId="88" applyFont="1" applyFill="1" applyBorder="1" applyAlignment="1">
      <alignment horizontal="left" vertical="top" wrapText="1"/>
    </xf>
    <xf numFmtId="0" fontId="34" fillId="25" borderId="1" xfId="88" applyFont="1" applyFill="1" applyBorder="1" applyAlignment="1">
      <alignment horizontal="left" vertical="top" wrapText="1"/>
    </xf>
    <xf numFmtId="0" fontId="35" fillId="25" borderId="1" xfId="88" applyFont="1" applyFill="1" applyBorder="1" applyAlignment="1">
      <alignment horizontal="left" vertical="top" wrapText="1"/>
    </xf>
    <xf numFmtId="0" fontId="1" fillId="0" borderId="1" xfId="88" applyFont="1" applyBorder="1" applyAlignment="1">
      <alignment horizontal="justify" vertical="top" wrapText="1"/>
    </xf>
    <xf numFmtId="0" fontId="34" fillId="25" borderId="1" xfId="88" applyFont="1" applyFill="1" applyBorder="1" applyAlignment="1">
      <alignment horizontal="center" wrapText="1"/>
    </xf>
    <xf numFmtId="167" fontId="1" fillId="0" borderId="1" xfId="38" applyNumberFormat="1" applyFont="1" applyFill="1" applyBorder="1" applyAlignment="1" applyProtection="1">
      <alignment horizontal="center" vertical="center"/>
      <protection locked="0"/>
    </xf>
    <xf numFmtId="167" fontId="34" fillId="0" borderId="21" xfId="38" applyNumberFormat="1" applyFont="1" applyFill="1" applyBorder="1" applyAlignment="1" applyProtection="1">
      <alignment horizontal="center" vertical="center"/>
      <protection locked="0"/>
    </xf>
    <xf numFmtId="167" fontId="34" fillId="0" borderId="1" xfId="88" applyNumberFormat="1" applyFont="1" applyBorder="1" applyAlignment="1" applyProtection="1">
      <alignment horizontal="center" vertical="center" wrapText="1"/>
      <protection locked="0"/>
    </xf>
    <xf numFmtId="167" fontId="0" fillId="0" borderId="0" xfId="5" applyNumberFormat="1" applyFont="1"/>
    <xf numFmtId="0" fontId="36" fillId="0" borderId="0" xfId="1" applyFont="1" applyAlignment="1">
      <alignment horizontal="center" vertical="center"/>
    </xf>
    <xf numFmtId="0" fontId="31" fillId="0" borderId="0" xfId="1" applyFont="1" applyAlignment="1">
      <alignment horizontal="center" vertical="center"/>
    </xf>
    <xf numFmtId="2" fontId="34" fillId="0" borderId="21" xfId="89" applyNumberFormat="1" applyFont="1" applyFill="1" applyBorder="1" applyAlignment="1" applyProtection="1">
      <alignment horizontal="center" vertical="center"/>
      <protection locked="0"/>
    </xf>
    <xf numFmtId="2" fontId="29" fillId="0" borderId="0" xfId="88" applyNumberFormat="1" applyFont="1" applyAlignment="1" applyProtection="1">
      <alignment horizontal="center"/>
      <protection locked="0"/>
    </xf>
    <xf numFmtId="2" fontId="34" fillId="0" borderId="14" xfId="88" applyNumberFormat="1" applyFont="1" applyBorder="1" applyAlignment="1" applyProtection="1">
      <alignment horizontal="center"/>
      <protection locked="0"/>
    </xf>
    <xf numFmtId="2" fontId="35" fillId="26" borderId="21" xfId="89" applyNumberFormat="1" applyFont="1" applyFill="1" applyBorder="1" applyAlignment="1" applyProtection="1">
      <alignment horizontal="center" vertical="center"/>
      <protection locked="0"/>
    </xf>
    <xf numFmtId="2" fontId="35" fillId="25" borderId="21" xfId="89" applyNumberFormat="1" applyFont="1" applyFill="1" applyBorder="1" applyAlignment="1" applyProtection="1">
      <alignment horizontal="center" vertical="center"/>
      <protection locked="0"/>
    </xf>
    <xf numFmtId="2" fontId="34" fillId="0" borderId="21" xfId="89" applyNumberFormat="1" applyFont="1" applyFill="1" applyBorder="1" applyAlignment="1" applyProtection="1">
      <alignment horizontal="center"/>
      <protection locked="0"/>
    </xf>
    <xf numFmtId="2" fontId="31" fillId="27" borderId="21" xfId="88" applyNumberFormat="1" applyFont="1" applyFill="1" applyBorder="1" applyAlignment="1" applyProtection="1">
      <alignment horizontal="center" vertical="center"/>
      <protection locked="0"/>
    </xf>
    <xf numFmtId="2" fontId="23" fillId="0" borderId="0" xfId="88" applyNumberFormat="1" applyFont="1" applyAlignment="1" applyProtection="1">
      <alignment horizontal="center"/>
      <protection locked="0"/>
    </xf>
    <xf numFmtId="2" fontId="3" fillId="0" borderId="0" xfId="89" applyNumberFormat="1" applyFont="1" applyBorder="1" applyAlignment="1" applyProtection="1">
      <alignment horizontal="center"/>
      <protection locked="0"/>
    </xf>
    <xf numFmtId="2" fontId="3" fillId="0" borderId="0" xfId="88" applyNumberFormat="1" applyAlignment="1" applyProtection="1">
      <alignment horizontal="center"/>
      <protection locked="0"/>
    </xf>
    <xf numFmtId="2" fontId="3" fillId="0" borderId="0" xfId="89" applyNumberFormat="1" applyFont="1" applyAlignment="1" applyProtection="1">
      <alignment horizontal="center"/>
      <protection locked="0"/>
    </xf>
    <xf numFmtId="0" fontId="34" fillId="0" borderId="11" xfId="88" applyFont="1" applyBorder="1" applyProtection="1">
      <protection locked="0"/>
    </xf>
    <xf numFmtId="167" fontId="34" fillId="0" borderId="1" xfId="5" applyNumberFormat="1" applyFont="1" applyBorder="1" applyAlignment="1" applyProtection="1">
      <alignment horizontal="center" vertical="center" wrapText="1"/>
      <protection locked="0"/>
    </xf>
    <xf numFmtId="167" fontId="43" fillId="27" borderId="1" xfId="5" applyNumberFormat="1" applyFont="1" applyFill="1" applyBorder="1" applyAlignment="1" applyProtection="1">
      <alignment vertical="center"/>
      <protection locked="0"/>
    </xf>
    <xf numFmtId="0" fontId="3" fillId="0" borderId="0" xfId="88" applyAlignment="1" applyProtection="1">
      <alignment vertical="center"/>
      <protection locked="0"/>
    </xf>
    <xf numFmtId="0" fontId="31" fillId="28" borderId="1" xfId="79" applyFont="1" applyFill="1" applyBorder="1" applyAlignment="1">
      <alignment horizontal="center" vertical="center"/>
    </xf>
    <xf numFmtId="3" fontId="31" fillId="28" borderId="1" xfId="79" applyNumberFormat="1" applyFont="1" applyFill="1" applyBorder="1" applyAlignment="1">
      <alignment horizontal="center" vertical="center"/>
    </xf>
    <xf numFmtId="0" fontId="31" fillId="28" borderId="1" xfId="79" applyFont="1" applyFill="1" applyBorder="1" applyAlignment="1" applyProtection="1">
      <alignment horizontal="center" vertical="center" wrapText="1"/>
      <protection locked="0"/>
    </xf>
    <xf numFmtId="2" fontId="31" fillId="28" borderId="1" xfId="79" applyNumberFormat="1" applyFont="1" applyFill="1" applyBorder="1" applyAlignment="1" applyProtection="1">
      <alignment horizontal="center" vertical="center" wrapText="1"/>
      <protection locked="0"/>
    </xf>
    <xf numFmtId="2" fontId="29" fillId="0" borderId="0" xfId="88" applyNumberFormat="1" applyFont="1" applyProtection="1">
      <protection locked="0"/>
    </xf>
    <xf numFmtId="2" fontId="34" fillId="0" borderId="14" xfId="88" applyNumberFormat="1" applyFont="1" applyBorder="1" applyProtection="1">
      <protection locked="0"/>
    </xf>
    <xf numFmtId="2" fontId="34" fillId="0" borderId="21" xfId="38" applyNumberFormat="1" applyFont="1" applyFill="1" applyBorder="1" applyAlignment="1" applyProtection="1">
      <alignment horizontal="center" vertical="center"/>
      <protection locked="0"/>
    </xf>
    <xf numFmtId="2" fontId="3" fillId="0" borderId="0" xfId="88" applyNumberFormat="1" applyProtection="1">
      <protection locked="0"/>
    </xf>
    <xf numFmtId="1" fontId="1" fillId="25" borderId="1" xfId="79" applyNumberFormat="1" applyFill="1" applyBorder="1" applyAlignment="1" applyProtection="1">
      <alignment horizontal="center" vertical="center"/>
      <protection locked="0"/>
    </xf>
    <xf numFmtId="167" fontId="44" fillId="26" borderId="12" xfId="1" applyNumberFormat="1" applyFont="1" applyFill="1" applyBorder="1" applyAlignment="1">
      <alignment vertical="center"/>
    </xf>
    <xf numFmtId="2" fontId="35" fillId="0" borderId="21" xfId="89" applyNumberFormat="1" applyFont="1" applyFill="1" applyBorder="1" applyAlignment="1" applyProtection="1">
      <alignment horizontal="center" vertical="center"/>
      <protection locked="0"/>
    </xf>
    <xf numFmtId="2" fontId="3" fillId="0" borderId="0" xfId="89" applyNumberFormat="1" applyFont="1" applyFill="1" applyAlignment="1" applyProtection="1">
      <alignment horizontal="center"/>
      <protection locked="0"/>
    </xf>
    <xf numFmtId="166" fontId="1" fillId="29" borderId="1" xfId="6" applyNumberFormat="1" applyFill="1" applyBorder="1" applyAlignment="1" applyProtection="1">
      <alignment horizontal="center" vertical="center"/>
      <protection locked="0"/>
    </xf>
    <xf numFmtId="167" fontId="31" fillId="29" borderId="21" xfId="88" applyNumberFormat="1" applyFont="1" applyFill="1" applyBorder="1" applyAlignment="1" applyProtection="1">
      <alignment horizontal="center" vertical="center"/>
      <protection locked="0"/>
    </xf>
    <xf numFmtId="2" fontId="31" fillId="29" borderId="21" xfId="88" applyNumberFormat="1" applyFont="1" applyFill="1" applyBorder="1" applyAlignment="1" applyProtection="1">
      <alignment horizontal="center" vertical="center"/>
      <protection locked="0"/>
    </xf>
    <xf numFmtId="167" fontId="43" fillId="29" borderId="1" xfId="5" applyNumberFormat="1" applyFont="1" applyFill="1" applyBorder="1" applyAlignment="1" applyProtection="1">
      <alignment vertical="center"/>
      <protection locked="0"/>
    </xf>
    <xf numFmtId="2" fontId="35" fillId="29" borderId="21" xfId="89" applyNumberFormat="1" applyFont="1" applyFill="1" applyBorder="1" applyAlignment="1" applyProtection="1">
      <alignment horizontal="center" vertical="center"/>
      <protection locked="0"/>
    </xf>
    <xf numFmtId="167" fontId="3" fillId="0" borderId="0" xfId="88" applyNumberFormat="1" applyProtection="1">
      <protection locked="0"/>
    </xf>
    <xf numFmtId="167" fontId="0" fillId="0" borderId="0" xfId="0" applyNumberFormat="1"/>
    <xf numFmtId="0" fontId="0" fillId="0" borderId="0" xfId="0" applyAlignment="1">
      <alignment horizontal="right"/>
    </xf>
    <xf numFmtId="15" fontId="47" fillId="0" borderId="0" xfId="92" applyNumberFormat="1" applyFont="1"/>
    <xf numFmtId="167" fontId="47" fillId="0" borderId="0" xfId="4" applyNumberFormat="1" applyFont="1" applyAlignment="1">
      <alignment vertical="center"/>
    </xf>
    <xf numFmtId="0" fontId="47" fillId="0" borderId="0" xfId="92" applyFont="1"/>
    <xf numFmtId="167" fontId="48" fillId="0" borderId="0" xfId="93" applyNumberFormat="1" applyFont="1" applyAlignment="1">
      <alignment horizontal="center"/>
    </xf>
    <xf numFmtId="0" fontId="49" fillId="0" borderId="0" xfId="92" applyFont="1" applyAlignment="1">
      <alignment horizontal="left"/>
    </xf>
    <xf numFmtId="0" fontId="49" fillId="0" borderId="0" xfId="92" applyFont="1"/>
    <xf numFmtId="0" fontId="51" fillId="0" borderId="0" xfId="92" applyFont="1"/>
    <xf numFmtId="0" fontId="47" fillId="0" borderId="0" xfId="92" applyFont="1" applyAlignment="1">
      <alignment horizontal="right"/>
    </xf>
    <xf numFmtId="0" fontId="49" fillId="30" borderId="1" xfId="92" applyFont="1" applyFill="1" applyBorder="1" applyAlignment="1">
      <alignment horizontal="center" vertical="center"/>
    </xf>
    <xf numFmtId="167" fontId="47" fillId="0" borderId="0" xfId="4" applyNumberFormat="1" applyFont="1" applyAlignment="1">
      <alignment horizontal="center" vertical="center"/>
    </xf>
    <xf numFmtId="0" fontId="48" fillId="0" borderId="1" xfId="92" applyFont="1" applyBorder="1" applyAlignment="1">
      <alignment horizontal="center" vertical="center"/>
    </xf>
    <xf numFmtId="0" fontId="47" fillId="0" borderId="1" xfId="92" applyFont="1" applyBorder="1" applyAlignment="1">
      <alignment horizontal="center" vertical="center"/>
    </xf>
    <xf numFmtId="167" fontId="48" fillId="0" borderId="1" xfId="4" applyNumberFormat="1" applyFont="1" applyBorder="1" applyAlignment="1">
      <alignment horizontal="center" vertical="center"/>
    </xf>
    <xf numFmtId="0" fontId="47" fillId="0" borderId="0" xfId="92" applyFont="1" applyAlignment="1">
      <alignment horizontal="center" vertical="center"/>
    </xf>
    <xf numFmtId="0" fontId="48" fillId="0" borderId="1" xfId="92" applyFont="1" applyBorder="1" applyAlignment="1">
      <alignment horizontal="center" vertical="center" wrapText="1"/>
    </xf>
    <xf numFmtId="0" fontId="49" fillId="0" borderId="1" xfId="92" applyFont="1" applyBorder="1" applyAlignment="1">
      <alignment horizontal="right" vertical="center" wrapText="1"/>
    </xf>
    <xf numFmtId="167" fontId="53" fillId="0" borderId="1" xfId="4" applyNumberFormat="1" applyFont="1" applyBorder="1" applyAlignment="1">
      <alignment vertical="center"/>
    </xf>
    <xf numFmtId="165" fontId="49" fillId="0" borderId="1" xfId="93" applyFont="1" applyBorder="1" applyAlignment="1">
      <alignment vertical="center"/>
    </xf>
    <xf numFmtId="167" fontId="49" fillId="30" borderId="1" xfId="4" applyNumberFormat="1" applyFont="1" applyFill="1" applyBorder="1" applyAlignment="1">
      <alignment vertical="center"/>
    </xf>
    <xf numFmtId="0" fontId="48" fillId="0" borderId="1" xfId="92" applyFont="1" applyBorder="1" applyAlignment="1">
      <alignment vertical="center"/>
    </xf>
    <xf numFmtId="171" fontId="47" fillId="0" borderId="1" xfId="94" applyNumberFormat="1" applyFont="1" applyBorder="1" applyAlignment="1">
      <alignment vertical="center"/>
    </xf>
    <xf numFmtId="0" fontId="48" fillId="0" borderId="0" xfId="92" applyFont="1" applyAlignment="1">
      <alignment horizontal="left"/>
    </xf>
    <xf numFmtId="0" fontId="48" fillId="0" borderId="0" xfId="92" applyFont="1"/>
    <xf numFmtId="0" fontId="48" fillId="0" borderId="0" xfId="92" applyFont="1" applyAlignment="1">
      <alignment horizontal="right" wrapText="1"/>
    </xf>
    <xf numFmtId="0" fontId="48" fillId="0" borderId="0" xfId="92" applyFont="1" applyAlignment="1">
      <alignment horizontal="right"/>
    </xf>
    <xf numFmtId="0" fontId="48" fillId="0" borderId="0" xfId="92" applyFont="1" applyAlignment="1">
      <alignment horizontal="center"/>
    </xf>
    <xf numFmtId="0" fontId="48" fillId="0" borderId="0" xfId="92" applyFont="1" applyAlignment="1">
      <alignment wrapText="1"/>
    </xf>
    <xf numFmtId="0" fontId="49" fillId="0" borderId="0" xfId="92" applyFont="1" applyAlignment="1">
      <alignment horizontal="right" wrapText="1"/>
    </xf>
    <xf numFmtId="0" fontId="49" fillId="30" borderId="1" xfId="92" applyFont="1" applyFill="1" applyBorder="1" applyAlignment="1">
      <alignment horizontal="center" vertical="center" wrapText="1"/>
    </xf>
    <xf numFmtId="0" fontId="46" fillId="0" borderId="0" xfId="92" applyFont="1" applyAlignment="1">
      <alignment horizontal="left"/>
    </xf>
    <xf numFmtId="0" fontId="49" fillId="0" borderId="0" xfId="92" applyFont="1" applyAlignment="1">
      <alignment horizontal="left"/>
    </xf>
    <xf numFmtId="0" fontId="50" fillId="0" borderId="0" xfId="92" applyFont="1" applyAlignment="1">
      <alignment horizontal="center"/>
    </xf>
    <xf numFmtId="0" fontId="46" fillId="0" borderId="0" xfId="92" applyFont="1" applyAlignment="1">
      <alignment horizontal="right"/>
    </xf>
    <xf numFmtId="0" fontId="52" fillId="0" borderId="0" xfId="92" applyFont="1" applyAlignment="1">
      <alignment horizontal="center"/>
    </xf>
    <xf numFmtId="0" fontId="36" fillId="0" borderId="0" xfId="1" applyFont="1" applyAlignment="1">
      <alignment horizontal="center" vertical="center"/>
    </xf>
    <xf numFmtId="0" fontId="31" fillId="0" borderId="0" xfId="1" applyFont="1" applyAlignment="1">
      <alignment horizontal="center" vertical="center"/>
    </xf>
    <xf numFmtId="0" fontId="28" fillId="0" borderId="0" xfId="1" applyFont="1" applyAlignment="1">
      <alignment horizontal="center" vertical="center" wrapText="1"/>
    </xf>
    <xf numFmtId="0" fontId="30" fillId="0" borderId="0" xfId="3" applyFont="1" applyAlignment="1">
      <alignment horizontal="center" vertical="center"/>
    </xf>
    <xf numFmtId="0" fontId="28" fillId="26" borderId="12" xfId="3" applyFont="1" applyFill="1" applyBorder="1" applyAlignment="1">
      <alignment horizontal="center" vertical="center"/>
    </xf>
    <xf numFmtId="0" fontId="28" fillId="26" borderId="18" xfId="1" applyFont="1" applyFill="1" applyBorder="1" applyAlignment="1">
      <alignment horizontal="right" vertical="center"/>
    </xf>
    <xf numFmtId="0" fontId="28" fillId="26" borderId="19" xfId="1" applyFont="1" applyFill="1" applyBorder="1" applyAlignment="1">
      <alignment horizontal="right" vertical="center"/>
    </xf>
    <xf numFmtId="0" fontId="28" fillId="0" borderId="15" xfId="1" applyFont="1" applyBorder="1" applyAlignment="1">
      <alignment horizontal="left" vertical="center"/>
    </xf>
    <xf numFmtId="0" fontId="28" fillId="0" borderId="16" xfId="1" applyFont="1" applyBorder="1" applyAlignment="1">
      <alignment horizontal="center" vertical="center"/>
    </xf>
    <xf numFmtId="0" fontId="28" fillId="0" borderId="17" xfId="1" applyFont="1" applyBorder="1" applyAlignment="1">
      <alignment horizontal="center" vertical="center"/>
    </xf>
    <xf numFmtId="0" fontId="28" fillId="0" borderId="16" xfId="1" applyFont="1" applyBorder="1" applyAlignment="1">
      <alignment horizontal="left" vertical="center"/>
    </xf>
    <xf numFmtId="0" fontId="28" fillId="0" borderId="17" xfId="1" applyFont="1" applyBorder="1" applyAlignment="1">
      <alignment horizontal="left" vertical="center"/>
    </xf>
    <xf numFmtId="0" fontId="28" fillId="0" borderId="0" xfId="1" applyFont="1" applyAlignment="1" applyProtection="1">
      <alignment horizontal="center" vertical="center"/>
      <protection locked="0"/>
    </xf>
    <xf numFmtId="0" fontId="45" fillId="28" borderId="21" xfId="88" applyFont="1" applyFill="1" applyBorder="1" applyAlignment="1" applyProtection="1">
      <alignment horizontal="center" vertical="center"/>
      <protection locked="0"/>
    </xf>
    <xf numFmtId="0" fontId="45" fillId="28" borderId="13" xfId="88" applyFont="1" applyFill="1" applyBorder="1" applyAlignment="1" applyProtection="1">
      <alignment horizontal="center" vertical="center"/>
      <protection locked="0"/>
    </xf>
    <xf numFmtId="0" fontId="45" fillId="28" borderId="20" xfId="88" applyFont="1" applyFill="1" applyBorder="1" applyAlignment="1" applyProtection="1">
      <alignment horizontal="center" vertical="center"/>
      <protection locked="0"/>
    </xf>
    <xf numFmtId="0" fontId="35" fillId="27" borderId="21" xfId="88" applyFont="1" applyFill="1" applyBorder="1" applyAlignment="1" applyProtection="1">
      <alignment horizontal="right" vertical="center"/>
      <protection locked="0"/>
    </xf>
    <xf numFmtId="0" fontId="35" fillId="27" borderId="13" xfId="88" applyFont="1" applyFill="1" applyBorder="1" applyAlignment="1" applyProtection="1">
      <alignment horizontal="right" vertical="center"/>
      <protection locked="0"/>
    </xf>
    <xf numFmtId="0" fontId="35" fillId="27" borderId="20" xfId="88" applyFont="1" applyFill="1" applyBorder="1" applyAlignment="1" applyProtection="1">
      <alignment horizontal="right" vertical="center"/>
      <protection locked="0"/>
    </xf>
    <xf numFmtId="0" fontId="28" fillId="28" borderId="1" xfId="79" applyFont="1" applyFill="1" applyBorder="1" applyAlignment="1" applyProtection="1">
      <alignment horizontal="center" vertical="center"/>
      <protection locked="0"/>
    </xf>
    <xf numFmtId="1" fontId="31" fillId="28" borderId="1" xfId="79" applyNumberFormat="1" applyFont="1" applyFill="1" applyBorder="1" applyAlignment="1" applyProtection="1">
      <alignment horizontal="center" vertical="center" wrapText="1"/>
      <protection locked="0"/>
    </xf>
    <xf numFmtId="0" fontId="31" fillId="28" borderId="1" xfId="79" applyFont="1" applyFill="1" applyBorder="1" applyAlignment="1">
      <alignment horizontal="center" vertical="center"/>
    </xf>
    <xf numFmtId="0" fontId="35" fillId="29" borderId="21" xfId="88" applyFont="1" applyFill="1" applyBorder="1" applyAlignment="1" applyProtection="1">
      <alignment horizontal="right" vertical="center"/>
      <protection locked="0"/>
    </xf>
    <xf numFmtId="0" fontId="35" fillId="29" borderId="13" xfId="88" applyFont="1" applyFill="1" applyBorder="1" applyAlignment="1" applyProtection="1">
      <alignment horizontal="right" vertical="center"/>
      <protection locked="0"/>
    </xf>
    <xf numFmtId="0" fontId="35" fillId="29" borderId="20" xfId="88" applyFont="1" applyFill="1" applyBorder="1" applyAlignment="1" applyProtection="1">
      <alignment horizontal="right" vertical="center"/>
      <protection locked="0"/>
    </xf>
    <xf numFmtId="0" fontId="28" fillId="28" borderId="21" xfId="79" applyFont="1" applyFill="1" applyBorder="1" applyAlignment="1" applyProtection="1">
      <alignment horizontal="center" vertical="center"/>
      <protection locked="0"/>
    </xf>
    <xf numFmtId="0" fontId="28" fillId="28" borderId="13" xfId="79" applyFont="1" applyFill="1" applyBorder="1" applyAlignment="1" applyProtection="1">
      <alignment horizontal="center" vertical="center"/>
      <protection locked="0"/>
    </xf>
    <xf numFmtId="0" fontId="28" fillId="28" borderId="20" xfId="79" applyFont="1" applyFill="1" applyBorder="1" applyAlignment="1" applyProtection="1">
      <alignment horizontal="center" vertical="center"/>
      <protection locked="0"/>
    </xf>
  </cellXfs>
  <cellStyles count="95">
    <cellStyle name="20% - Accent1 2" xfId="8" xr:uid="{00000000-0005-0000-0000-000000000000}"/>
    <cellStyle name="20% - Accent2 2" xfId="9" xr:uid="{00000000-0005-0000-0000-000001000000}"/>
    <cellStyle name="20% - Accent2 3" xfId="10" xr:uid="{00000000-0005-0000-0000-000002000000}"/>
    <cellStyle name="20% - Accent3 2" xfId="11" xr:uid="{00000000-0005-0000-0000-000003000000}"/>
    <cellStyle name="20% - Accent4 2" xfId="12" xr:uid="{00000000-0005-0000-0000-000004000000}"/>
    <cellStyle name="20% - Accent5 2" xfId="13" xr:uid="{00000000-0005-0000-0000-000005000000}"/>
    <cellStyle name="20% - Accent6 2" xfId="14" xr:uid="{00000000-0005-0000-0000-000006000000}"/>
    <cellStyle name="40% - Accent1 2" xfId="15" xr:uid="{00000000-0005-0000-0000-000007000000}"/>
    <cellStyle name="40% - Accent2 2" xfId="16" xr:uid="{00000000-0005-0000-0000-000008000000}"/>
    <cellStyle name="40% - Accent3 2" xfId="17" xr:uid="{00000000-0005-0000-0000-000009000000}"/>
    <cellStyle name="40% - Accent4 2" xfId="18" xr:uid="{00000000-0005-0000-0000-00000A000000}"/>
    <cellStyle name="40% - Accent5 2" xfId="19" xr:uid="{00000000-0005-0000-0000-00000B000000}"/>
    <cellStyle name="40% - Accent6 2" xfId="20" xr:uid="{00000000-0005-0000-0000-00000C000000}"/>
    <cellStyle name="60% - Accent1 2" xfId="21" xr:uid="{00000000-0005-0000-0000-00000D000000}"/>
    <cellStyle name="60% - Accent2 2" xfId="22" xr:uid="{00000000-0005-0000-0000-00000E000000}"/>
    <cellStyle name="60% - Accent3 2" xfId="23" xr:uid="{00000000-0005-0000-0000-00000F000000}"/>
    <cellStyle name="60% - Accent4 2" xfId="24" xr:uid="{00000000-0005-0000-0000-000010000000}"/>
    <cellStyle name="60% - Accent5 2" xfId="25" xr:uid="{00000000-0005-0000-0000-000011000000}"/>
    <cellStyle name="60% - Accent6 2" xfId="26" xr:uid="{00000000-0005-0000-0000-000012000000}"/>
    <cellStyle name="Accent1 2" xfId="27" xr:uid="{00000000-0005-0000-0000-000013000000}"/>
    <cellStyle name="Accent2 2" xfId="28" xr:uid="{00000000-0005-0000-0000-000014000000}"/>
    <cellStyle name="Accent3 2" xfId="29" xr:uid="{00000000-0005-0000-0000-000015000000}"/>
    <cellStyle name="Accent4 2" xfId="30" xr:uid="{00000000-0005-0000-0000-000016000000}"/>
    <cellStyle name="Accent5 2" xfId="31" xr:uid="{00000000-0005-0000-0000-000017000000}"/>
    <cellStyle name="Accent6 2" xfId="32" xr:uid="{00000000-0005-0000-0000-000018000000}"/>
    <cellStyle name="Bad 2" xfId="33" xr:uid="{00000000-0005-0000-0000-000019000000}"/>
    <cellStyle name="Calculation 2" xfId="34" xr:uid="{00000000-0005-0000-0000-00001A000000}"/>
    <cellStyle name="Check Cell 2" xfId="35" xr:uid="{00000000-0005-0000-0000-00001B000000}"/>
    <cellStyle name="Comma" xfId="5" builtinId="3"/>
    <cellStyle name="Comma [0] 2" xfId="90" xr:uid="{00000000-0005-0000-0000-00001D000000}"/>
    <cellStyle name="Comma [0] 3" xfId="94" xr:uid="{6BBD08C5-05DA-4410-A725-027D524C4B03}"/>
    <cellStyle name="Comma 13" xfId="93" xr:uid="{357B2DC6-5D89-4EC9-AD56-03B9C1634349}"/>
    <cellStyle name="Comma 2" xfId="4" xr:uid="{00000000-0005-0000-0000-00001E000000}"/>
    <cellStyle name="Comma 2 2" xfId="7" xr:uid="{00000000-0005-0000-0000-00001F000000}"/>
    <cellStyle name="Comma 2 3" xfId="36" xr:uid="{00000000-0005-0000-0000-000020000000}"/>
    <cellStyle name="Comma 3" xfId="37" xr:uid="{00000000-0005-0000-0000-000021000000}"/>
    <cellStyle name="Comma 3 2" xfId="38" xr:uid="{00000000-0005-0000-0000-000022000000}"/>
    <cellStyle name="Comma 4" xfId="39" xr:uid="{00000000-0005-0000-0000-000023000000}"/>
    <cellStyle name="Comma 4 2" xfId="40" xr:uid="{00000000-0005-0000-0000-000024000000}"/>
    <cellStyle name="Comma 5" xfId="41" xr:uid="{00000000-0005-0000-0000-000025000000}"/>
    <cellStyle name="Comma 5 2" xfId="42" xr:uid="{00000000-0005-0000-0000-000026000000}"/>
    <cellStyle name="Comma 5 3" xfId="89" xr:uid="{00000000-0005-0000-0000-000027000000}"/>
    <cellStyle name="Comma 6" xfId="43" xr:uid="{00000000-0005-0000-0000-000028000000}"/>
    <cellStyle name="Comma 6 2" xfId="44" xr:uid="{00000000-0005-0000-0000-000029000000}"/>
    <cellStyle name="Comma 7" xfId="45" xr:uid="{00000000-0005-0000-0000-00002A000000}"/>
    <cellStyle name="Comma 7 2" xfId="46" xr:uid="{00000000-0005-0000-0000-00002B000000}"/>
    <cellStyle name="Comma 8" xfId="47" xr:uid="{00000000-0005-0000-0000-00002C000000}"/>
    <cellStyle name="Comma0" xfId="48" xr:uid="{00000000-0005-0000-0000-00002D000000}"/>
    <cellStyle name="Currency0" xfId="49" xr:uid="{00000000-0005-0000-0000-00002E000000}"/>
    <cellStyle name="Date" xfId="50" xr:uid="{00000000-0005-0000-0000-00002F000000}"/>
    <cellStyle name="Explanatory Text 2" xfId="51" xr:uid="{00000000-0005-0000-0000-000030000000}"/>
    <cellStyle name="Fixed" xfId="52" xr:uid="{00000000-0005-0000-0000-000031000000}"/>
    <cellStyle name="Good 2" xfId="53" xr:uid="{00000000-0005-0000-0000-000032000000}"/>
    <cellStyle name="Heading 1 2" xfId="54" xr:uid="{00000000-0005-0000-0000-000033000000}"/>
    <cellStyle name="Heading 2 2" xfId="55" xr:uid="{00000000-0005-0000-0000-000034000000}"/>
    <cellStyle name="Heading 3 2" xfId="56" xr:uid="{00000000-0005-0000-0000-000035000000}"/>
    <cellStyle name="Heading 4 2" xfId="57" xr:uid="{00000000-0005-0000-0000-000036000000}"/>
    <cellStyle name="Input 2" xfId="58" xr:uid="{00000000-0005-0000-0000-000037000000}"/>
    <cellStyle name="Linked Cell 2" xfId="59" xr:uid="{00000000-0005-0000-0000-000038000000}"/>
    <cellStyle name="Neutral 2" xfId="60" xr:uid="{00000000-0005-0000-0000-000039000000}"/>
    <cellStyle name="Normal" xfId="0" builtinId="0"/>
    <cellStyle name="Normal 10" xfId="61" xr:uid="{00000000-0005-0000-0000-00003B000000}"/>
    <cellStyle name="Normal 10 2" xfId="80" xr:uid="{00000000-0005-0000-0000-00003C000000}"/>
    <cellStyle name="Normal 11" xfId="62" xr:uid="{00000000-0005-0000-0000-00003D000000}"/>
    <cellStyle name="Normal 12" xfId="63" xr:uid="{00000000-0005-0000-0000-00003E000000}"/>
    <cellStyle name="Normal 13" xfId="2" xr:uid="{00000000-0005-0000-0000-00003F000000}"/>
    <cellStyle name="Normal 13 2" xfId="6" xr:uid="{00000000-0005-0000-0000-000040000000}"/>
    <cellStyle name="Normal 14" xfId="83" xr:uid="{00000000-0005-0000-0000-000041000000}"/>
    <cellStyle name="Normal 19" xfId="92" xr:uid="{7328CA06-AD56-48FB-BB37-DCAA45D8C4D4}"/>
    <cellStyle name="Normal 2" xfId="3" xr:uid="{00000000-0005-0000-0000-000042000000}"/>
    <cellStyle name="Normal 2 2" xfId="64" xr:uid="{00000000-0005-0000-0000-000043000000}"/>
    <cellStyle name="Normal 2 2 2" xfId="87" xr:uid="{00000000-0005-0000-0000-000044000000}"/>
    <cellStyle name="Normal 2 3" xfId="79" xr:uid="{00000000-0005-0000-0000-000045000000}"/>
    <cellStyle name="Normal 2 4" xfId="85" xr:uid="{00000000-0005-0000-0000-000046000000}"/>
    <cellStyle name="Normal 3" xfId="65" xr:uid="{00000000-0005-0000-0000-000047000000}"/>
    <cellStyle name="Normal 3 2" xfId="82" xr:uid="{00000000-0005-0000-0000-000048000000}"/>
    <cellStyle name="Normal 4" xfId="66" xr:uid="{00000000-0005-0000-0000-000049000000}"/>
    <cellStyle name="Normal 4 2" xfId="86" xr:uid="{00000000-0005-0000-0000-00004A000000}"/>
    <cellStyle name="Normal 5" xfId="67" xr:uid="{00000000-0005-0000-0000-00004B000000}"/>
    <cellStyle name="Normal 5 2" xfId="81" xr:uid="{00000000-0005-0000-0000-00004C000000}"/>
    <cellStyle name="Normal 6" xfId="68" xr:uid="{00000000-0005-0000-0000-00004D000000}"/>
    <cellStyle name="Normal 6 2" xfId="88" xr:uid="{00000000-0005-0000-0000-00004E000000}"/>
    <cellStyle name="Normal 7" xfId="69" xr:uid="{00000000-0005-0000-0000-00004F000000}"/>
    <cellStyle name="Normal 8" xfId="70" xr:uid="{00000000-0005-0000-0000-000050000000}"/>
    <cellStyle name="Normal 9" xfId="71" xr:uid="{00000000-0005-0000-0000-000051000000}"/>
    <cellStyle name="Normal_front page" xfId="1" xr:uid="{00000000-0005-0000-0000-000052000000}"/>
    <cellStyle name="Note 2" xfId="72" xr:uid="{00000000-0005-0000-0000-000053000000}"/>
    <cellStyle name="Output 2" xfId="73" xr:uid="{00000000-0005-0000-0000-000054000000}"/>
    <cellStyle name="Percent 2" xfId="74" xr:uid="{00000000-0005-0000-0000-000055000000}"/>
    <cellStyle name="Percent 3" xfId="75" xr:uid="{00000000-0005-0000-0000-000056000000}"/>
    <cellStyle name="Percent 4" xfId="84" xr:uid="{00000000-0005-0000-0000-000057000000}"/>
    <cellStyle name="Percent 5" xfId="91" xr:uid="{00000000-0005-0000-0000-000058000000}"/>
    <cellStyle name="Title 2" xfId="76" xr:uid="{00000000-0005-0000-0000-000059000000}"/>
    <cellStyle name="Total 2" xfId="77" xr:uid="{00000000-0005-0000-0000-00005A000000}"/>
    <cellStyle name="Warning Text 2" xfId="78" xr:uid="{00000000-0005-0000-0000-00005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10" Type="http://schemas.openxmlformats.org/officeDocument/2006/relationships/externalLink" Target="externalLinks/externalLink6.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omp8\comp8c\%60COMP8%20DOCS\~Marketing\m703~Weyerhauser\m703A\PROPOSAL\970131\old%20files\970121%20fee%20rate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B:\WINDOWS\DEPRE.XLS" TargetMode="External"/></Relationships>
</file>

<file path=xl/externalLinks/_rels/externalLink11.xml.rels><?xml version="1.0" encoding="UTF-8" standalone="yes"?>
<Relationships xmlns="http://schemas.openxmlformats.org/package/2006/relationships"><Relationship Id="rId2" Type="http://schemas.openxmlformats.org/officeDocument/2006/relationships/externalLinkPath" Target="file:///H:\Pioneer\Projects%202023\Visa%20KHI%20Fit%20Out%20Project%20DMC%20Karachi\Variation%20orders\Summary%20of%20VOs.xlsx" TargetMode="External"/><Relationship Id="rId1" Type="http://schemas.openxmlformats.org/officeDocument/2006/relationships/externalLinkPath" Target="/Pioneer/Projects%202023/Visa%20KHI%20Fit%20Out%20Project%20DMC%20Karachi/Variation%20orders/Summary%20of%20V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nts%20and%20Settings\in211979\Local%20Settings\Temporary%20Internet%20Files\OLKA\Order%20Monitoring_Kapatgudd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gw4\d\My%20Document\Bk_hgw-4\zaheer\MAKRAN%20COASTAL%202000\BOQ%20Nallient%20Gawadar%20Sub%20Sectio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Documents%20and%20Settings\ripal\Desktop\Extra\Book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dspace.us.intranet.db.com/site4129/Shared%20DB%20Documents/I.%20Control%20Function%20Requirements/Team%20Folder/SRM/CF-Control%20Requirements-SRM.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DLA%20Standard%20Cost%20Report1"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t_server\projects\3745A\civil\Tender\BOQ.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0.226.10.10\cpc%20database\DOCUME~1\ADFC18~1\LOCALS~1\Temp\notesE8DBF2\Completed%20Projects\G.P%20Road\Final%20Bill%20from%20DPIPL%20to%20HDFC%20Bank\Final%20Bill%20G.P%20Road%20(R1)%20-%2025.08.10.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dspace.us.intranet.db.com/site4129/Shared%20DB%20Documents/I.%20Control%20Function%20Requirements/Team%20Folder/ITR/ITR%20CF-Control%20Requirements-TemplateV2%20Final%20R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ee Rate Summary"/>
      <sheetName val="970121 fee rates"/>
      <sheetName val="p&amp;m"/>
      <sheetName val="SOR"/>
      <sheetName val="Headings"/>
      <sheetName val="Civil Boq"/>
      <sheetName val="BOQ"/>
      <sheetName val="SPT vs PHI"/>
      <sheetName val="Site Dev BOQ"/>
      <sheetName val="BOQ (2)"/>
      <sheetName val="PRECAST lightconc-II"/>
      <sheetName val="GBW"/>
      <sheetName val="FitOutConfCentre"/>
      <sheetName val="MASTER_RATE ANALYSIS"/>
      <sheetName val="A1-Continuous"/>
      <sheetName val="Tax Invoice"/>
      <sheetName val="Design"/>
      <sheetName val="PA- Consutant "/>
      <sheetName val="Materials Cost"/>
      <sheetName val="INDIGINEOUS ITEMS "/>
      <sheetName val="FORM7"/>
      <sheetName val="Kurkumbh BOQ"/>
      <sheetName val="VCH-SLC"/>
      <sheetName val="Supplier"/>
      <sheetName val="sheet6"/>
      <sheetName val="CASHFLOWS"/>
      <sheetName val="Form 6"/>
      <sheetName val="jobhist"/>
      <sheetName val="upa"/>
      <sheetName val="Assumptions"/>
      <sheetName val="PPA Summary"/>
      <sheetName val="India F&amp;S Template"/>
      <sheetName val="1"/>
      <sheetName val="Lab"/>
      <sheetName val="girder"/>
      <sheetName val="PRELIM5"/>
      <sheetName val="Rocker"/>
      <sheetName val="office"/>
      <sheetName val="Summary"/>
      <sheetName val="Resource Usage"/>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PointNo.5"/>
      <sheetName val="Input"/>
      <sheetName val="Sheet1"/>
      <sheetName val="monitoring-breakup Feb02"/>
      <sheetName val="Manpower"/>
      <sheetName val="TBEAM"/>
      <sheetName val="Fee_Rate_Summary"/>
      <sheetName val="970121_fee_rates"/>
      <sheetName val="PA-_Consutant_"/>
      <sheetName val="Materials_Cost"/>
      <sheetName val="Civil_Boq"/>
      <sheetName val="SPT_vs_PHI"/>
      <sheetName val="Site_Dev_BOQ"/>
      <sheetName val="BOQ_(2)"/>
      <sheetName val="PRECAST_lightconc-II"/>
      <sheetName val="rev.02"/>
      <sheetName val="Approved MTD Proj #'s"/>
      <sheetName val="BLK2"/>
      <sheetName val="BLK3"/>
      <sheetName val="E &amp; R"/>
      <sheetName val="radar"/>
      <sheetName val="UG"/>
      <sheetName val="가격조사서"/>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2)"/>
      <sheetName val="Portfolio Summary"/>
      <sheetName val="GBW"/>
      <sheetName val="Set"/>
      <sheetName val="Current Bill MB ref"/>
      <sheetName val="OpRes"/>
      <sheetName val="master"/>
      <sheetName val="Meas.-Hotel Part"/>
      <sheetName val="Builtup Area"/>
      <sheetName val="#REF"/>
      <sheetName val="Sheet1"/>
      <sheetName val="03 (2)"/>
      <sheetName val="Project Budget Worksheet"/>
      <sheetName val="IO LIST"/>
      <sheetName val="Fill this out first..."/>
      <sheetName val="PLAN_FEB97"/>
      <sheetName val="Income Statements"/>
      <sheetName val="Sheet3 _2_"/>
      <sheetName val="extra work elec bill "/>
      <sheetName val="Approved MTD Proj #'s"/>
      <sheetName val="compu"/>
      <sheetName val="BBEuros"/>
      <sheetName val="WIng F(Typical)"/>
      <sheetName val="Fin Sum"/>
      <sheetName val="BOQ T4B"/>
      <sheetName val="ABP inputs"/>
      <sheetName val="Synergy Sales Budget"/>
      <sheetName val="DEPRE"/>
      <sheetName val="QoQ Forecast"/>
      <sheetName val="InvoiceList"/>
      <sheetName val="Income &amp; Occupancy Customer"/>
      <sheetName val="RCC,Ret. Wall"/>
      <sheetName val="analysis"/>
      <sheetName val="Calculation (2)"/>
      <sheetName val="JCF"/>
      <sheetName val="Multiple output"/>
      <sheetName val="sheet6"/>
      <sheetName val="유통망계획"/>
      <sheetName val="Headings"/>
      <sheetName val="Formulas"/>
      <sheetName val="F1a-Pile"/>
      <sheetName val="CV"/>
      <sheetName val="ES(Kor)"/>
      <sheetName val="INDIGINEOUS ITEMS "/>
      <sheetName val="fco"/>
      <sheetName val="Summary"/>
      <sheetName val="노무비"/>
      <sheetName val="Material "/>
      <sheetName val="Labour &amp; Plant"/>
      <sheetName val="Lead"/>
      <sheetName val="Main-Material"/>
      <sheetName val="Legal Risk Analysis"/>
      <sheetName val="Design"/>
      <sheetName val="BOQ"/>
      <sheetName val=" B3"/>
      <sheetName val=" B1"/>
      <sheetName val="beam-reinft-IIInd floor"/>
      <sheetName val="Depreciation"/>
      <sheetName val="Data"/>
      <sheetName val="Load Details-220kV"/>
      <sheetName val="Sensitivity"/>
      <sheetName val="labour"/>
      <sheetName val="Cost summary"/>
      <sheetName val="CFForecast detail"/>
      <sheetName val="Site Dev BOQ"/>
      <sheetName val="TIll_Q_sal"/>
      <sheetName val="tiller"/>
      <sheetName val="Input"/>
      <sheetName val="Global Assm."/>
      <sheetName val="Summ"/>
      <sheetName val="Fossil_DCF"/>
      <sheetName val="SOPMA DD"/>
      <sheetName val="Break up Sheet"/>
      <sheetName val="MN T.B."/>
      <sheetName val="Aladdin Macro1"/>
      <sheetName val="BalSht"/>
      <sheetName val="Acc_10.5"/>
      <sheetName val="Vind-BtB"/>
      <sheetName val="PLGroupings"/>
      <sheetName val="Results"/>
      <sheetName val="Basement Budget"/>
      <sheetName val="소상 &quot;1&quot;"/>
      <sheetName val="Variables_x"/>
      <sheetName val="Variables"/>
      <sheetName val="Architectural Summary"/>
      <sheetName val="Sheet3_(2)"/>
      <sheetName val="Income_Statements"/>
      <sheetName val="Sheet3__2_"/>
      <sheetName val="Acc_10_5"/>
      <sheetName val="QoQ_Forecast"/>
      <sheetName val="Aladdin_Macro1"/>
      <sheetName val="TB_FOR_MIS"/>
      <sheetName val="Area"/>
      <sheetName val="TB FOR MIS"/>
      <sheetName val="INPUT SHEET"/>
      <sheetName val="Sheet2"/>
      <sheetName val="CapitalOutlay"/>
      <sheetName val="Assum"/>
      <sheetName val="Hot"/>
      <sheetName val="Assumptions"/>
      <sheetName val="Mico"/>
      <sheetName val="EBITDA"/>
      <sheetName val="IMPORT T12"/>
      <sheetName val="van khuon"/>
      <sheetName val="Names"/>
      <sheetName val="Block A - BOQ"/>
      <sheetName val="Introduction"/>
      <sheetName val="IDC macro"/>
      <sheetName val="SALE"/>
      <sheetName val="March Analysts"/>
      <sheetName val="Rollup Summary"/>
      <sheetName val="strand"/>
      <sheetName val="ABP_inputs"/>
      <sheetName val="Synergy_Sales_Budget"/>
      <sheetName val="Project_Budget_Worksheet"/>
      <sheetName val="Income_&amp;_Occupancy_Customer"/>
      <sheetName val="RCC,Ret__Wall"/>
      <sheetName val="Calculation_(2)"/>
      <sheetName val="Multiple_output"/>
      <sheetName val="Builtup_Area"/>
      <sheetName val="BOQ_T4B"/>
      <sheetName val="INDIGINEOUS_ITEMS_"/>
      <sheetName val="Material_"/>
      <sheetName val="Labour_&amp;_Plant"/>
      <sheetName val="Approved_MTD_Proj_#'s"/>
      <sheetName val="_B3"/>
      <sheetName val="_B1"/>
      <sheetName val="beam-reinft-IIInd_floor"/>
      <sheetName val="Global_Assm_"/>
      <sheetName val="MN_T_B_"/>
      <sheetName val="CFForecast_detail"/>
      <sheetName val="Site_Dev_BOQ"/>
      <sheetName val="Break_up_Sheet"/>
      <sheetName val="Load_Details-220kV"/>
      <sheetName val="Block_A_-_BOQ"/>
      <sheetName val="Sheet3_(2)1"/>
      <sheetName val="ABP_inputs1"/>
      <sheetName val="Synergy_Sales_Budget1"/>
      <sheetName val="Project_Budget_Worksheet1"/>
      <sheetName val="QoQ_Forecast1"/>
      <sheetName val="Income_Statements1"/>
      <sheetName val="Sheet3__2_1"/>
      <sheetName val="Income_&amp;_Occupancy_Customer1"/>
      <sheetName val="RCC,Ret__Wall1"/>
      <sheetName val="Calculation_(2)1"/>
      <sheetName val="Multiple_output1"/>
      <sheetName val="Builtup_Area1"/>
      <sheetName val="BOQ_T4B1"/>
      <sheetName val="INDIGINEOUS_ITEMS_1"/>
      <sheetName val="Material_1"/>
      <sheetName val="Labour_&amp;_Plant1"/>
      <sheetName val="Approved_MTD_Proj_#'s1"/>
      <sheetName val="_B31"/>
      <sheetName val="_B11"/>
      <sheetName val="beam-reinft-IIInd_floor1"/>
      <sheetName val="Aladdin_Macro11"/>
      <sheetName val="Acc_10_51"/>
      <sheetName val="Global_Assm_1"/>
      <sheetName val="MN_T_B_1"/>
      <sheetName val="CFForecast_detail1"/>
      <sheetName val="Site_Dev_BOQ1"/>
      <sheetName val="Break_up_Sheet1"/>
      <sheetName val="Load_Details-220kV1"/>
      <sheetName val="Block_A_-_BOQ1"/>
      <sheetName val="Sheet3_(2)2"/>
      <sheetName val="ABP_inputs2"/>
      <sheetName val="Synergy_Sales_Budget2"/>
      <sheetName val="Project_Budget_Worksheet2"/>
      <sheetName val="QoQ_Forecast2"/>
      <sheetName val="Income_Statements2"/>
      <sheetName val="Sheet3__2_2"/>
      <sheetName val="Income_&amp;_Occupancy_Customer2"/>
      <sheetName val="RCC,Ret__Wall2"/>
      <sheetName val="Calculation_(2)2"/>
      <sheetName val="Multiple_output2"/>
      <sheetName val="Builtup_Area2"/>
      <sheetName val="BOQ_T4B2"/>
      <sheetName val="INDIGINEOUS_ITEMS_2"/>
      <sheetName val="Material_2"/>
      <sheetName val="Labour_&amp;_Plant2"/>
      <sheetName val="Approved_MTD_Proj_#'s2"/>
      <sheetName val="_B32"/>
      <sheetName val="_B12"/>
      <sheetName val="beam-reinft-IIInd_floor2"/>
      <sheetName val="Aladdin_Macro12"/>
      <sheetName val="Acc_10_52"/>
      <sheetName val="Global_Assm_2"/>
      <sheetName val="MN_T_B_2"/>
      <sheetName val="CFForecast_detail2"/>
      <sheetName val="Site_Dev_BOQ2"/>
      <sheetName val="Break_up_Sheet2"/>
      <sheetName val="Load_Details-220kV2"/>
      <sheetName val="Block_A_-_BOQ2"/>
      <sheetName val="Sheet3_(2)3"/>
      <sheetName val="ABP_inputs3"/>
      <sheetName val="Synergy_Sales_Budget3"/>
      <sheetName val="Project_Budget_Worksheet3"/>
      <sheetName val="QoQ_Forecast3"/>
      <sheetName val="Income_Statements3"/>
      <sheetName val="Sheet3__2_3"/>
      <sheetName val="Income_&amp;_Occupancy_Customer3"/>
      <sheetName val="RCC,Ret__Wall3"/>
      <sheetName val="Calculation_(2)3"/>
      <sheetName val="Multiple_output3"/>
      <sheetName val="Builtup_Area3"/>
      <sheetName val="BOQ_T4B3"/>
      <sheetName val="INDIGINEOUS_ITEMS_3"/>
      <sheetName val="Material_3"/>
      <sheetName val="Labour_&amp;_Plant3"/>
      <sheetName val="Approved_MTD_Proj_#'s3"/>
      <sheetName val="_B33"/>
      <sheetName val="_B13"/>
      <sheetName val="beam-reinft-IIInd_floor3"/>
      <sheetName val="Aladdin_Macro13"/>
      <sheetName val="Acc_10_53"/>
      <sheetName val="Global_Assm_3"/>
      <sheetName val="MN_T_B_3"/>
      <sheetName val="CFForecast_detail3"/>
      <sheetName val="Site_Dev_BOQ3"/>
      <sheetName val="Break_up_Sheet3"/>
      <sheetName val="Load_Details-220kV3"/>
      <sheetName val="Block_A_-_BOQ3"/>
      <sheetName val="Sheet3_(2)4"/>
      <sheetName val="ABP_inputs4"/>
      <sheetName val="Synergy_Sales_Budget4"/>
      <sheetName val="Project_Budget_Worksheet4"/>
      <sheetName val="QoQ_Forecast4"/>
      <sheetName val="Income_Statements4"/>
      <sheetName val="Sheet3__2_4"/>
      <sheetName val="Income_&amp;_Occupancy_Customer4"/>
      <sheetName val="RCC,Ret__Wall4"/>
      <sheetName val="Calculation_(2)4"/>
      <sheetName val="Multiple_output4"/>
      <sheetName val="Builtup_Area4"/>
      <sheetName val="BOQ_T4B4"/>
      <sheetName val="INDIGINEOUS_ITEMS_4"/>
      <sheetName val="Material_4"/>
      <sheetName val="Labour_&amp;_Plant4"/>
      <sheetName val="Approved_MTD_Proj_#'s4"/>
      <sheetName val="_B34"/>
      <sheetName val="_B14"/>
      <sheetName val="beam-reinft-IIInd_floor4"/>
      <sheetName val="Aladdin_Macro14"/>
      <sheetName val="Acc_10_54"/>
      <sheetName val="Global_Assm_4"/>
      <sheetName val="MN_T_B_4"/>
      <sheetName val="CFForecast_detail4"/>
      <sheetName val="Site_Dev_BOQ4"/>
      <sheetName val="Break_up_Sheet4"/>
      <sheetName val="Load_Details-220kV4"/>
      <sheetName val="Block_A_-_BOQ4"/>
      <sheetName val="download"/>
      <sheetName val="170810-lease tax"/>
      <sheetName val="CABLE DATA"/>
      <sheetName val="1st flr"/>
      <sheetName val="Civil Boq"/>
      <sheetName val="SCH-E-1"/>
      <sheetName val="Inputs"/>
      <sheetName val="BIPR"/>
      <sheetName val="BPCA"/>
      <sheetName val="BBRS"/>
      <sheetName val="KPM DT"/>
      <sheetName val="F"/>
      <sheetName val="EXHIBIT&quot; T&quot;"/>
      <sheetName val="Turnover"/>
      <sheetName val="Non-Factory"/>
      <sheetName val="Publicbuilding"/>
      <sheetName val=""/>
      <sheetName val="Elec Summ"/>
      <sheetName val="ELEC BOQ"/>
      <sheetName val="TRACK BUSWAY"/>
      <sheetName val="BBT"/>
      <sheetName val="LIGHTING"/>
      <sheetName val="LMS"/>
      <sheetName val="Beam at Ground flr lvl(Steel)"/>
      <sheetName val="INDEX"/>
      <sheetName val="AREAS"/>
      <sheetName val="sumary"/>
      <sheetName val="1st -vpd"/>
      <sheetName val="RCC Rates"/>
      <sheetName val="conc-foot-gradeslab"/>
      <sheetName val="Material List "/>
      <sheetName val="Master list"/>
      <sheetName val="Labour List"/>
      <sheetName val="Material List"/>
      <sheetName val="Labor abs-NMR"/>
      <sheetName val="Rates"/>
      <sheetName val="SCHEDULE"/>
      <sheetName val="Database"/>
      <sheetName val="schedule nos"/>
      <sheetName val="WT-LIST"/>
      <sheetName val="Material"/>
      <sheetName val="NEW-IDs Fun &amp; Group"/>
      <sheetName val="XZLC003_PART1"/>
      <sheetName val="q-details"/>
      <sheetName val="final abstract"/>
      <sheetName val="Rate analysis"/>
      <sheetName val="02"/>
      <sheetName val="03"/>
      <sheetName val="04"/>
      <sheetName val="01"/>
      <sheetName val="sept-plan"/>
      <sheetName val="Occ"/>
      <sheetName val="Demand"/>
      <sheetName val="Ref"/>
      <sheetName val="Main Sheet (MTD)"/>
      <sheetName val="Consl Daily Report"/>
      <sheetName val="Preside"/>
      <sheetName val="balance sheet"/>
      <sheetName val=" Acc. Sched."/>
      <sheetName val="classes"/>
      <sheetName val="IT Block"/>
      <sheetName val="Location CODE"/>
      <sheetName val="Location TYPE"/>
      <sheetName val="sub class"/>
      <sheetName val=" sub Loc "/>
      <sheetName val="Company"/>
      <sheetName val="LBO"/>
      <sheetName val="EDS  Bestshore Migration"/>
      <sheetName val="NewCo"/>
      <sheetName val="Summary Excise"/>
      <sheetName val="Grouping Master"/>
      <sheetName val="LISTS"/>
      <sheetName val="02022005"/>
      <sheetName val="16022005"/>
      <sheetName val="05012005"/>
      <sheetName val="19012005"/>
      <sheetName val="02032005"/>
      <sheetName val="16032005"/>
      <sheetName val="30032005"/>
      <sheetName val="van_khuon"/>
      <sheetName val="IDC_macro"/>
      <sheetName val="Portfolio_Summary"/>
      <sheetName val="Current_Bill_MB_ref"/>
      <sheetName val="Meas_-Hotel_Part"/>
      <sheetName val="Fin_Sum"/>
      <sheetName val="BS"/>
      <sheetName val="Other BS Sch 5-9"/>
      <sheetName val="Excess Calc"/>
      <sheetName val="RES-PLANNING"/>
      <sheetName val="Cost_any"/>
      <sheetName val="10. &amp; 11. Rate Code &amp; BQ"/>
      <sheetName val="Code"/>
      <sheetName val="new_data"/>
      <sheetName val="earnmodl"/>
      <sheetName val="Dom Cell (IS)"/>
      <sheetName val="RNT"/>
      <sheetName val="Combi"/>
      <sheetName val="FlashMgtMo"/>
      <sheetName val="FlashMgtYTD"/>
      <sheetName val="QoQ In Lakhs"/>
      <sheetName val="Main workings"/>
      <sheetName val="GENERAL2"/>
      <sheetName val="P &amp; L"/>
      <sheetName val="YTD"/>
      <sheetName val="Pay_Sep06"/>
      <sheetName val="Balance Sheet "/>
      <sheetName val="Master Price List"/>
      <sheetName val="reference"/>
      <sheetName val="vb 9&amp;10"/>
      <sheetName val="AOR"/>
      <sheetName val="Factor_Sheet"/>
      <sheetName val="MASTER_RATE ANALYSIS"/>
      <sheetName val="Valuation - block 2"/>
      <sheetName val="International"/>
      <sheetName val="Internet"/>
      <sheetName val="Base Assumptions"/>
      <sheetName val="FITZ MORT 94"/>
      <sheetName val="Goldberg Portfolio Combined"/>
      <sheetName val="Intaccrual"/>
      <sheetName val="SBU"/>
      <sheetName val="GenAssump"/>
      <sheetName val="TB"/>
      <sheetName val="A-Mum"/>
      <sheetName val="ras"/>
      <sheetName val="BKCSTOCKVAL"/>
      <sheetName val="MAHSTOCKVAL"/>
      <sheetName val="Portfolio_Summary1"/>
      <sheetName val="Current_Bill_MB_ref1"/>
      <sheetName val="Meas_-Hotel_Part1"/>
      <sheetName val="A1-Continuous"/>
      <sheetName val="Debtors analysis"/>
      <sheetName val="SEW4"/>
      <sheetName val="MIS - kINR"/>
      <sheetName val="pile Fabrication"/>
      <sheetName val="Improvements"/>
      <sheetName val="Sheet4"/>
      <sheetName val="CrRajWMM"/>
      <sheetName val="Open Items-311208"/>
      <sheetName val="DET0900"/>
      <sheetName val="Theatre mgmt cont"/>
      <sheetName val="FORM7"/>
      <sheetName val="目录"/>
      <sheetName val="PRECAST lightconc-II"/>
      <sheetName val="Tender Summary"/>
      <sheetName val="RA"/>
      <sheetName val="Bill 1-BOQ-Civil Works"/>
      <sheetName val="UNP-NCW "/>
      <sheetName val="4.4 External Plaster"/>
      <sheetName val="CashFlow"/>
      <sheetName val="IMPORT_T12"/>
      <sheetName val="KPM_DT"/>
      <sheetName val="Task"/>
      <sheetName val="Training Deposits coding"/>
      <sheetName val="M-2 Adjusted"/>
      <sheetName val="OpTrack"/>
      <sheetName val="USB 1"/>
      <sheetName val="Phasing"/>
      <sheetName val=" "/>
      <sheetName val="Graph (LGEN)"/>
      <sheetName val="out_prog"/>
      <sheetName val="선적schedule (2)"/>
      <sheetName val="steam outlet"/>
      <sheetName val="BOQ Distribution"/>
      <sheetName val="wordsdata"/>
      <sheetName val="GM &amp; TA"/>
      <sheetName val="MFG"/>
      <sheetName val="Leasing Commision"/>
      <sheetName val="9. Package split - Cost "/>
      <sheetName val="horizontal"/>
      <sheetName val="Checks"/>
      <sheetName val="Cash Flow Working"/>
      <sheetName val="15-21"/>
      <sheetName val="Commercial Research"/>
      <sheetName val="269T(final)"/>
      <sheetName val="Params"/>
      <sheetName val="Operating Statistics"/>
      <sheetName val="Trial Balance"/>
      <sheetName val="Contribution"/>
      <sheetName val="Rx"/>
      <sheetName val="Menu"/>
      <sheetName val="Licences"/>
      <sheetName val="FA Schedule Dec 07"/>
      <sheetName val="P.R. TAXES"/>
      <sheetName val="BILLING SUM"/>
      <sheetName val="Service Invoice"/>
      <sheetName val="SODA02"/>
      <sheetName val="Cover"/>
      <sheetName val="Retail Mall"/>
      <sheetName val="Sheet3"/>
      <sheetName val="MIS AC wise"/>
      <sheetName val="apr-aug"/>
      <sheetName val="Rev Opt - Rollup"/>
      <sheetName val="?????"/>
      <sheetName val="Budget Summary"/>
      <sheetName val="PERHW"/>
      <sheetName val="Standalone"/>
      <sheetName val="RATE LIST (2)"/>
      <sheetName val="EXPENSES"/>
      <sheetName val="AOP13"/>
      <sheetName val="ANN.K"/>
      <sheetName val="CAP"/>
      <sheetName val="Macro1"/>
      <sheetName val="97-98"/>
      <sheetName val="LBO Financials"/>
      <sheetName val="CARO"/>
      <sheetName val="Control Sheet"/>
      <sheetName val="Sheet3_(2)5"/>
      <sheetName val="Sheet3__2_5"/>
      <sheetName val="Calculation_(2)5"/>
      <sheetName val="Multiple_output5"/>
      <sheetName val="170810-lease_tax"/>
      <sheetName val="QoQ_Forecast5"/>
      <sheetName val="Income_Statements5"/>
      <sheetName val="Income_&amp;_Occupancy_Customer5"/>
      <sheetName val="ABP_inputs5"/>
      <sheetName val="Synergy_Sales_Budget5"/>
      <sheetName val="Project_Budget_Worksheet5"/>
      <sheetName val="INDIGINEOUS_ITEMS_5"/>
      <sheetName val="Builtup_Area5"/>
      <sheetName val="RCC,Ret__Wall5"/>
      <sheetName val="BOQ_T4B5"/>
      <sheetName val="Material_5"/>
      <sheetName val="Labour_&amp;_Plant5"/>
      <sheetName val="_B35"/>
      <sheetName val="_B15"/>
      <sheetName val="CFForecast_detail5"/>
      <sheetName val="Site_Dev_BOQ5"/>
      <sheetName val="beam-reinft-IIInd_floor5"/>
      <sheetName val="Global_Assm_5"/>
      <sheetName val="Main_Sheet_(MTD)"/>
      <sheetName val="Consl_Daily_Report"/>
      <sheetName val="balance_sheet"/>
      <sheetName val="Aladdin_Macro15"/>
      <sheetName val="Acc_10_55"/>
      <sheetName val="MIS_-_kINR"/>
      <sheetName val="Break_up_Sheet5"/>
      <sheetName val="Approved_MTD_Proj_#'s5"/>
      <sheetName val="MN_T_B_5"/>
      <sheetName val="Load_Details-220kV5"/>
      <sheetName val="Block_A_-_BOQ5"/>
      <sheetName val="CABLE_DATA"/>
      <sheetName val="1st_flr"/>
      <sheetName val="final_abstract"/>
      <sheetName val="Rate_analysis"/>
      <sheetName val="Rollup_Summary"/>
      <sheetName val="Civil_Boq"/>
      <sheetName val="Recon"/>
      <sheetName val="Loss 3004"/>
      <sheetName val="Reconciliation of GL &amp; FAR"/>
      <sheetName val="FA"/>
      <sheetName val="ITEM  STUDY (2)"/>
      <sheetName val="EVA1"/>
      <sheetName val="Felix Street Summary"/>
      <sheetName val="Newspapers"/>
      <sheetName val="AccDil"/>
      <sheetName val="S &amp; A"/>
      <sheetName val="RA-markate"/>
      <sheetName val="03_(2)"/>
      <sheetName val="WIng_F(Typical)"/>
      <sheetName val="Legal_Risk_Analysis"/>
      <sheetName val="SOPMA_DD"/>
      <sheetName val="Architectural_Summary"/>
      <sheetName val="TB_FOR_MIS1"/>
      <sheetName val="INPUT_SHEET"/>
      <sheetName val="March_Analysts"/>
      <sheetName val="EXHIBIT&quot;_T&quot;"/>
      <sheetName val="IO_LIST"/>
      <sheetName val="Master_list"/>
      <sheetName val="Labour_List"/>
      <sheetName val="Material_List"/>
      <sheetName val="Labor_abs-NMR"/>
      <sheetName val="Beam_at_Ground_flr_lvl(Steel)"/>
      <sheetName val="1st_-vpd"/>
      <sheetName val="Material_List_"/>
      <sheetName val="schedule_nos"/>
      <sheetName val="Debtors_analysis"/>
      <sheetName val="Names&amp;Cases"/>
      <sheetName val="CASHFLOWS"/>
      <sheetName val="Boiler&amp;TG"/>
      <sheetName val="Dep"/>
      <sheetName val="cash_flow"/>
      <sheetName val="sales_value"/>
      <sheetName val="colaw_dep"/>
      <sheetName val="freight"/>
      <sheetName val="gm"/>
      <sheetName val="interest"/>
      <sheetName val="jb_cost"/>
      <sheetName val="c_flow_%"/>
      <sheetName val="consum_cost"/>
      <sheetName val="form26"/>
      <sheetName val="F29B"/>
      <sheetName val="Related party - P&amp;L"/>
      <sheetName val="Night Shift"/>
      <sheetName val="Fin. Assumpt. - Sensitivities"/>
      <sheetName val="Fin"/>
      <sheetName val="Intro"/>
      <sheetName val="Approval"/>
      <sheetName val=" COP"/>
      <sheetName val="Timesheet"/>
      <sheetName val="Loads"/>
      <sheetName val="p&amp;m"/>
      <sheetName val="Rollup"/>
      <sheetName val="notes"/>
      <sheetName val="FA(Apr 07)"/>
      <sheetName val="Reco O.S"/>
      <sheetName val="Accounts"/>
      <sheetName val="BOM"/>
      <sheetName val="currency"/>
      <sheetName val="TMasterCurrency"/>
      <sheetName val="TMasterSeg"/>
      <sheetName val="Portfolio_Summary2"/>
      <sheetName val="Current_Bill_MB_ref2"/>
      <sheetName val="Meas_-Hotel_Part2"/>
      <sheetName val="Fill_this_out_first___"/>
      <sheetName val="extra_work_elec_bill_"/>
      <sheetName val="_Acc__Sched_"/>
      <sheetName val="10__&amp;_11__Rate_Code_&amp;_BQ"/>
      <sheetName val="NEW-IDs_Fun_&amp;_Group"/>
      <sheetName val="TBAL9697 -group wise  sdpl"/>
      <sheetName val="Scope"/>
      <sheetName val="Multipliers &amp; KRA"/>
      <sheetName val="ASSETS P&amp;M"/>
      <sheetName val="Assets Land &amp; Mise FA"/>
      <sheetName val="OHT_Abs"/>
      <sheetName val="Settings"/>
      <sheetName val="1"/>
      <sheetName val="Linked Lead"/>
      <sheetName val="hist&amp;proj"/>
      <sheetName val="drop-dwn list"/>
      <sheetName val="Base data Security Procedures"/>
      <sheetName val="Summary_Local"/>
      <sheetName val="Hardware"/>
      <sheetName val="dlvoid"/>
      <sheetName val="L"/>
      <sheetName val="Notes-pivot1 "/>
      <sheetName val="tngst1"/>
      <sheetName val="Estimate"/>
      <sheetName val="12-ACTPL"/>
      <sheetName val="exp"/>
      <sheetName val="Kontensalden"/>
      <sheetName val="Micro"/>
      <sheetName val="Macro"/>
      <sheetName val="Scaff-Rose"/>
      <sheetName val="Control"/>
      <sheetName val="cl 14 Annex 7 "/>
      <sheetName val="Encl 7A"/>
      <sheetName val="oresreqsum"/>
      <sheetName val="Timeline"/>
      <sheetName val="Assump"/>
      <sheetName val="ES"/>
      <sheetName val="A.O.R."/>
      <sheetName val="HBI NCD"/>
      <sheetName val="CUSTOM Jun99"/>
      <sheetName val="Overall Summary"/>
      <sheetName val="Assumption"/>
      <sheetName val="TDS Certificate-Format"/>
      <sheetName val="FY2001-02"/>
      <sheetName val="XLR_NoRangeSheet"/>
      <sheetName val="HRD1"/>
      <sheetName val="Taluka wise dealer (2)"/>
      <sheetName val="STAFFSCHED "/>
      <sheetName val="Basic Rate"/>
      <sheetName val="4 Annex 1 Basic rate"/>
      <sheetName val="Other notes"/>
      <sheetName val="SP Break Up"/>
      <sheetName val="HELP"/>
      <sheetName val="BS-2005"/>
      <sheetName val="MAIN_MENU"/>
      <sheetName val="exec summ"/>
      <sheetName val="Ins Erection"/>
      <sheetName val="TH"/>
      <sheetName val="Redelvery provision changed"/>
      <sheetName val="Capital Structure"/>
      <sheetName val="IO"/>
      <sheetName val="GROUPING"/>
      <sheetName val="Power &amp; Fuel (S)"/>
      <sheetName val="concrete"/>
      <sheetName val="CSCCincSKR"/>
      <sheetName val="crs"/>
      <sheetName val="PIMS"/>
      <sheetName val="SCH 10"/>
      <sheetName val="SAP EMP"/>
      <sheetName val="schedules"/>
      <sheetName val="details"/>
      <sheetName val="BQ"/>
      <sheetName val="Base"/>
    </sheetNames>
    <sheetDataSet>
      <sheetData sheetId="0" refreshError="1">
        <row r="65">
          <cell r="A65" t="str">
            <v>(II)</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row r="65">
          <cell r="A65" t="str">
            <v>(II)</v>
          </cell>
        </row>
      </sheetData>
      <sheetData sheetId="110"/>
      <sheetData sheetId="111">
        <row r="65">
          <cell r="A65" t="str">
            <v>(II)</v>
          </cell>
        </row>
      </sheetData>
      <sheetData sheetId="112">
        <row r="65">
          <cell r="A65" t="str">
            <v>(II)</v>
          </cell>
        </row>
      </sheetData>
      <sheetData sheetId="113">
        <row r="65">
          <cell r="A65" t="str">
            <v>(II)</v>
          </cell>
        </row>
      </sheetData>
      <sheetData sheetId="114">
        <row r="65">
          <cell r="A65" t="str">
            <v>(II)</v>
          </cell>
        </row>
      </sheetData>
      <sheetData sheetId="115">
        <row r="65">
          <cell r="A65" t="str">
            <v>(II)</v>
          </cell>
        </row>
      </sheetData>
      <sheetData sheetId="116">
        <row r="65">
          <cell r="A65" t="str">
            <v>(II)</v>
          </cell>
        </row>
      </sheetData>
      <sheetData sheetId="117">
        <row r="65">
          <cell r="A65" t="str">
            <v>(II)</v>
          </cell>
        </row>
      </sheetData>
      <sheetData sheetId="118">
        <row r="65">
          <cell r="A65" t="str">
            <v>(II)</v>
          </cell>
        </row>
      </sheetData>
      <sheetData sheetId="119">
        <row r="65">
          <cell r="A65" t="str">
            <v>(II)</v>
          </cell>
        </row>
      </sheetData>
      <sheetData sheetId="120">
        <row r="65">
          <cell r="A65" t="str">
            <v>(II)</v>
          </cell>
        </row>
      </sheetData>
      <sheetData sheetId="121">
        <row r="65">
          <cell r="A65" t="str">
            <v>(II)</v>
          </cell>
        </row>
      </sheetData>
      <sheetData sheetId="122">
        <row r="65">
          <cell r="A65" t="str">
            <v>(II)</v>
          </cell>
        </row>
      </sheetData>
      <sheetData sheetId="123">
        <row r="65">
          <cell r="A65" t="str">
            <v>(II)</v>
          </cell>
        </row>
      </sheetData>
      <sheetData sheetId="124">
        <row r="65">
          <cell r="A65" t="str">
            <v>(II)</v>
          </cell>
        </row>
      </sheetData>
      <sheetData sheetId="125">
        <row r="65">
          <cell r="A65" t="str">
            <v>(II)</v>
          </cell>
        </row>
      </sheetData>
      <sheetData sheetId="126">
        <row r="65">
          <cell r="A65" t="str">
            <v>(II)</v>
          </cell>
        </row>
      </sheetData>
      <sheetData sheetId="127">
        <row r="65">
          <cell r="A65" t="str">
            <v>(II)</v>
          </cell>
        </row>
      </sheetData>
      <sheetData sheetId="128">
        <row r="65">
          <cell r="A65" t="str">
            <v>(II)</v>
          </cell>
        </row>
      </sheetData>
      <sheetData sheetId="129">
        <row r="65">
          <cell r="A65" t="str">
            <v>(II)</v>
          </cell>
        </row>
      </sheetData>
      <sheetData sheetId="130">
        <row r="65">
          <cell r="A65" t="str">
            <v>(II)</v>
          </cell>
        </row>
      </sheetData>
      <sheetData sheetId="131">
        <row r="65">
          <cell r="A65" t="str">
            <v>(II)</v>
          </cell>
        </row>
      </sheetData>
      <sheetData sheetId="132">
        <row r="65">
          <cell r="A65" t="str">
            <v>(II)</v>
          </cell>
        </row>
      </sheetData>
      <sheetData sheetId="133">
        <row r="65">
          <cell r="A65" t="str">
            <v>(II)</v>
          </cell>
        </row>
      </sheetData>
      <sheetData sheetId="134">
        <row r="65">
          <cell r="A65" t="str">
            <v>(II)</v>
          </cell>
        </row>
      </sheetData>
      <sheetData sheetId="135">
        <row r="65">
          <cell r="A65" t="str">
            <v>(II)</v>
          </cell>
        </row>
      </sheetData>
      <sheetData sheetId="136">
        <row r="65">
          <cell r="A65" t="str">
            <v>(II)</v>
          </cell>
        </row>
      </sheetData>
      <sheetData sheetId="137">
        <row r="65">
          <cell r="A65" t="str">
            <v>(II)</v>
          </cell>
        </row>
      </sheetData>
      <sheetData sheetId="138">
        <row r="65">
          <cell r="A65" t="str">
            <v>(II)</v>
          </cell>
        </row>
      </sheetData>
      <sheetData sheetId="139">
        <row r="65">
          <cell r="A65" t="str">
            <v>(II)</v>
          </cell>
        </row>
      </sheetData>
      <sheetData sheetId="140">
        <row r="65">
          <cell r="A65" t="str">
            <v>(II)</v>
          </cell>
        </row>
      </sheetData>
      <sheetData sheetId="141">
        <row r="65">
          <cell r="A65" t="str">
            <v>(II)</v>
          </cell>
        </row>
      </sheetData>
      <sheetData sheetId="142">
        <row r="65">
          <cell r="A65" t="str">
            <v>(II)</v>
          </cell>
        </row>
      </sheetData>
      <sheetData sheetId="143">
        <row r="65">
          <cell r="A65" t="str">
            <v>(II)</v>
          </cell>
        </row>
      </sheetData>
      <sheetData sheetId="144">
        <row r="65">
          <cell r="A65" t="str">
            <v>(II)</v>
          </cell>
        </row>
      </sheetData>
      <sheetData sheetId="145">
        <row r="65">
          <cell r="A65" t="str">
            <v>(II)</v>
          </cell>
        </row>
      </sheetData>
      <sheetData sheetId="146">
        <row r="65">
          <cell r="A65" t="str">
            <v>(II)</v>
          </cell>
        </row>
      </sheetData>
      <sheetData sheetId="147">
        <row r="65">
          <cell r="A65" t="str">
            <v>(II)</v>
          </cell>
        </row>
      </sheetData>
      <sheetData sheetId="148">
        <row r="65">
          <cell r="A65" t="str">
            <v>(II)</v>
          </cell>
        </row>
      </sheetData>
      <sheetData sheetId="149">
        <row r="65">
          <cell r="A65" t="str">
            <v>(II)</v>
          </cell>
        </row>
      </sheetData>
      <sheetData sheetId="150">
        <row r="65">
          <cell r="A65" t="str">
            <v>(II)</v>
          </cell>
        </row>
      </sheetData>
      <sheetData sheetId="151">
        <row r="65">
          <cell r="A65" t="str">
            <v>(II)</v>
          </cell>
        </row>
      </sheetData>
      <sheetData sheetId="152">
        <row r="65">
          <cell r="A65" t="str">
            <v>(II)</v>
          </cell>
        </row>
      </sheetData>
      <sheetData sheetId="153">
        <row r="65">
          <cell r="A65" t="str">
            <v>(II)</v>
          </cell>
        </row>
      </sheetData>
      <sheetData sheetId="154">
        <row r="65">
          <cell r="A65" t="str">
            <v>(II)</v>
          </cell>
        </row>
      </sheetData>
      <sheetData sheetId="155">
        <row r="65">
          <cell r="A65" t="str">
            <v>(II)</v>
          </cell>
        </row>
      </sheetData>
      <sheetData sheetId="156">
        <row r="65">
          <cell r="A65" t="str">
            <v>(II)</v>
          </cell>
        </row>
      </sheetData>
      <sheetData sheetId="157">
        <row r="65">
          <cell r="A65" t="str">
            <v>(II)</v>
          </cell>
        </row>
      </sheetData>
      <sheetData sheetId="158">
        <row r="65">
          <cell r="A65" t="str">
            <v>(II)</v>
          </cell>
        </row>
      </sheetData>
      <sheetData sheetId="159">
        <row r="65">
          <cell r="A65" t="str">
            <v>(II)</v>
          </cell>
        </row>
      </sheetData>
      <sheetData sheetId="160">
        <row r="65">
          <cell r="A65" t="str">
            <v>(II)</v>
          </cell>
        </row>
      </sheetData>
      <sheetData sheetId="161">
        <row r="65">
          <cell r="A65" t="str">
            <v>(II)</v>
          </cell>
        </row>
      </sheetData>
      <sheetData sheetId="162">
        <row r="65">
          <cell r="A65" t="str">
            <v>(II)</v>
          </cell>
        </row>
      </sheetData>
      <sheetData sheetId="163">
        <row r="65">
          <cell r="A65" t="str">
            <v>(II)</v>
          </cell>
        </row>
      </sheetData>
      <sheetData sheetId="164">
        <row r="65">
          <cell r="A65" t="str">
            <v>(II)</v>
          </cell>
        </row>
      </sheetData>
      <sheetData sheetId="165">
        <row r="65">
          <cell r="A65" t="str">
            <v>(II)</v>
          </cell>
        </row>
      </sheetData>
      <sheetData sheetId="166">
        <row r="65">
          <cell r="A65" t="str">
            <v>(II)</v>
          </cell>
        </row>
      </sheetData>
      <sheetData sheetId="167">
        <row r="65">
          <cell r="A65" t="str">
            <v>(II)</v>
          </cell>
        </row>
      </sheetData>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ow r="65">
          <cell r="A65" t="str">
            <v>(II)</v>
          </cell>
        </row>
      </sheetData>
      <sheetData sheetId="269">
        <row r="65">
          <cell r="A65" t="str">
            <v>(II)</v>
          </cell>
        </row>
      </sheetData>
      <sheetData sheetId="270">
        <row r="65">
          <cell r="A65" t="str">
            <v>(II)</v>
          </cell>
        </row>
      </sheetData>
      <sheetData sheetId="271"/>
      <sheetData sheetId="272"/>
      <sheetData sheetId="273"/>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sheetData sheetId="306"/>
      <sheetData sheetId="307"/>
      <sheetData sheetId="308">
        <row r="65">
          <cell r="A65" t="str">
            <v>(II)</v>
          </cell>
        </row>
      </sheetData>
      <sheetData sheetId="309">
        <row r="65">
          <cell r="A65" t="str">
            <v>(II)</v>
          </cell>
        </row>
      </sheetData>
      <sheetData sheetId="310">
        <row r="65">
          <cell r="A65" t="str">
            <v>(II)</v>
          </cell>
        </row>
      </sheetData>
      <sheetData sheetId="311" refreshError="1"/>
      <sheetData sheetId="312" refreshError="1"/>
      <sheetData sheetId="313" refreshError="1"/>
      <sheetData sheetId="314">
        <row r="65">
          <cell r="A65" t="str">
            <v>(II)</v>
          </cell>
        </row>
      </sheetData>
      <sheetData sheetId="315">
        <row r="65">
          <cell r="A65" t="str">
            <v>(II)</v>
          </cell>
        </row>
      </sheetData>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ow r="65">
          <cell r="A65" t="str">
            <v>(II)</v>
          </cell>
        </row>
      </sheetData>
      <sheetData sheetId="378">
        <row r="65">
          <cell r="A65" t="str">
            <v>(II)</v>
          </cell>
        </row>
      </sheetData>
      <sheetData sheetId="379">
        <row r="65">
          <cell r="A65" t="str">
            <v>(II)</v>
          </cell>
        </row>
      </sheetData>
      <sheetData sheetId="380" refreshError="1"/>
      <sheetData sheetId="381" refreshError="1"/>
      <sheetData sheetId="382" refreshError="1"/>
      <sheetData sheetId="383" refreshError="1"/>
      <sheetData sheetId="384"/>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ow r="65">
          <cell r="A65" t="str">
            <v>(II)</v>
          </cell>
        </row>
      </sheetData>
      <sheetData sheetId="458">
        <row r="65">
          <cell r="A65" t="str">
            <v>(II)</v>
          </cell>
        </row>
      </sheetData>
      <sheetData sheetId="459">
        <row r="65">
          <cell r="A65" t="str">
            <v>(II)</v>
          </cell>
        </row>
      </sheetData>
      <sheetData sheetId="460">
        <row r="65">
          <cell r="A65" t="str">
            <v>(II)</v>
          </cell>
        </row>
      </sheetData>
      <sheetData sheetId="461">
        <row r="65">
          <cell r="A65" t="str">
            <v>(II)</v>
          </cell>
        </row>
      </sheetData>
      <sheetData sheetId="462">
        <row r="65">
          <cell r="A65" t="str">
            <v>(II)</v>
          </cell>
        </row>
      </sheetData>
      <sheetData sheetId="463">
        <row r="65">
          <cell r="A65" t="str">
            <v>(II)</v>
          </cell>
        </row>
      </sheetData>
      <sheetData sheetId="464">
        <row r="65">
          <cell r="A65" t="str">
            <v>(II)</v>
          </cell>
        </row>
      </sheetData>
      <sheetData sheetId="465">
        <row r="65">
          <cell r="A65" t="str">
            <v>(II)</v>
          </cell>
        </row>
      </sheetData>
      <sheetData sheetId="466">
        <row r="65">
          <cell r="A65" t="str">
            <v>(II)</v>
          </cell>
        </row>
      </sheetData>
      <sheetData sheetId="467">
        <row r="65">
          <cell r="A65" t="str">
            <v>(II)</v>
          </cell>
        </row>
      </sheetData>
      <sheetData sheetId="468">
        <row r="65">
          <cell r="A65" t="str">
            <v>(II)</v>
          </cell>
        </row>
      </sheetData>
      <sheetData sheetId="469">
        <row r="65">
          <cell r="A65" t="str">
            <v>(II)</v>
          </cell>
        </row>
      </sheetData>
      <sheetData sheetId="470">
        <row r="65">
          <cell r="A65" t="str">
            <v>(II)</v>
          </cell>
        </row>
      </sheetData>
      <sheetData sheetId="471">
        <row r="65">
          <cell r="A65" t="str">
            <v>(II)</v>
          </cell>
        </row>
      </sheetData>
      <sheetData sheetId="472">
        <row r="65">
          <cell r="A65" t="str">
            <v>(II)</v>
          </cell>
        </row>
      </sheetData>
      <sheetData sheetId="473">
        <row r="65">
          <cell r="A65" t="str">
            <v>(II)</v>
          </cell>
        </row>
      </sheetData>
      <sheetData sheetId="474">
        <row r="65">
          <cell r="A65" t="str">
            <v>(II)</v>
          </cell>
        </row>
      </sheetData>
      <sheetData sheetId="475">
        <row r="65">
          <cell r="A65" t="str">
            <v>(II)</v>
          </cell>
        </row>
      </sheetData>
      <sheetData sheetId="476">
        <row r="65">
          <cell r="A65" t="str">
            <v>(II)</v>
          </cell>
        </row>
      </sheetData>
      <sheetData sheetId="477">
        <row r="65">
          <cell r="A65" t="str">
            <v>(II)</v>
          </cell>
        </row>
      </sheetData>
      <sheetData sheetId="478">
        <row r="65">
          <cell r="A65" t="str">
            <v>(II)</v>
          </cell>
        </row>
      </sheetData>
      <sheetData sheetId="479">
        <row r="65">
          <cell r="A65" t="str">
            <v>(II)</v>
          </cell>
        </row>
      </sheetData>
      <sheetData sheetId="480">
        <row r="65">
          <cell r="A65" t="str">
            <v>(II)</v>
          </cell>
        </row>
      </sheetData>
      <sheetData sheetId="481">
        <row r="65">
          <cell r="A65" t="str">
            <v>(II)</v>
          </cell>
        </row>
      </sheetData>
      <sheetData sheetId="482"/>
      <sheetData sheetId="483">
        <row r="65">
          <cell r="A65" t="str">
            <v>(II)</v>
          </cell>
        </row>
      </sheetData>
      <sheetData sheetId="484">
        <row r="65">
          <cell r="A65" t="str">
            <v>(II)</v>
          </cell>
        </row>
      </sheetData>
      <sheetData sheetId="485">
        <row r="65">
          <cell r="A65" t="str">
            <v>(II)</v>
          </cell>
        </row>
      </sheetData>
      <sheetData sheetId="486">
        <row r="65">
          <cell r="A65" t="str">
            <v>(II)</v>
          </cell>
        </row>
      </sheetData>
      <sheetData sheetId="487">
        <row r="65">
          <cell r="A65" t="str">
            <v>(II)</v>
          </cell>
        </row>
      </sheetData>
      <sheetData sheetId="488">
        <row r="65">
          <cell r="A65" t="str">
            <v>(II)</v>
          </cell>
        </row>
      </sheetData>
      <sheetData sheetId="489">
        <row r="65">
          <cell r="A65" t="str">
            <v>(II)</v>
          </cell>
        </row>
      </sheetData>
      <sheetData sheetId="490">
        <row r="65">
          <cell r="A65" t="str">
            <v>(II)</v>
          </cell>
        </row>
      </sheetData>
      <sheetData sheetId="491">
        <row r="65">
          <cell r="A65" t="str">
            <v>(II)</v>
          </cell>
        </row>
      </sheetData>
      <sheetData sheetId="492">
        <row r="65">
          <cell r="A65" t="str">
            <v>(II)</v>
          </cell>
        </row>
      </sheetData>
      <sheetData sheetId="493"/>
      <sheetData sheetId="494"/>
      <sheetData sheetId="495">
        <row r="65">
          <cell r="A65" t="str">
            <v>(II)</v>
          </cell>
        </row>
      </sheetData>
      <sheetData sheetId="496">
        <row r="65">
          <cell r="A65" t="str">
            <v>(II)</v>
          </cell>
        </row>
      </sheetData>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sheetData sheetId="562"/>
      <sheetData sheetId="563"/>
      <sheetData sheetId="564"/>
      <sheetData sheetId="565"/>
      <sheetData sheetId="566"/>
      <sheetData sheetId="567"/>
      <sheetData sheetId="568"/>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6">
          <cell r="C26">
            <v>3154108.1</v>
          </cell>
          <cell r="D26">
            <v>3091025.3200000003</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rice Calculation"/>
      <sheetName val="Rates"/>
      <sheetName val="Costcal"/>
      <sheetName val="Price Summary"/>
      <sheetName val="Civil&amp;Structure Estimate"/>
      <sheetName val="CRP"/>
      <sheetName val="Total BOQ"/>
      <sheetName val="Tray &amp; Steel"/>
      <sheetName val="Clamps &amp; Connectors"/>
      <sheetName val="SLD03_Cond&amp;Earthwire estimate"/>
      <sheetName val="TUB. BUS"/>
      <sheetName val="Fee Rate Summary"/>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l 1"/>
      <sheetName val="TOC"/>
      <sheetName val="SOC"/>
      <sheetName val="BOQ-1of1"/>
      <sheetName val="BOQ-1of2"/>
      <sheetName val="BOQ-2"/>
      <sheetName val="BOQ-3"/>
      <sheetName val="BOQ 4A-1"/>
      <sheetName val="Boq 4A-2"/>
      <sheetName val="BOQ 4B-1"/>
      <sheetName val="BOQ 4B-2"/>
      <sheetName val="BOQ 4B-3"/>
      <sheetName val="BOQ 4C-1"/>
      <sheetName val="BOQ 4C-2"/>
      <sheetName val="BOQ-5"/>
      <sheetName val="BOQ 6"/>
      <sheetName val="BOQ 7"/>
      <sheetName val="SOC-FINAL"/>
    </sheetNames>
    <sheetDataSet>
      <sheetData sheetId="0" refreshError="1">
        <row r="4">
          <cell r="A4" t="str">
            <v xml:space="preserve"> NALLIENT- GAWADAR SUB SECTION</v>
          </cell>
        </row>
        <row r="5">
          <cell r="A5" t="str">
            <v>Bill No. 1:  Earthwork</v>
          </cell>
        </row>
        <row r="6">
          <cell r="A6" t="str">
            <v>Pay Item</v>
          </cell>
          <cell r="B6" t="str">
            <v>Item Description</v>
          </cell>
          <cell r="C6" t="str">
            <v>Unit</v>
          </cell>
          <cell r="D6" t="str">
            <v>Quantity</v>
          </cell>
          <cell r="E6" t="str">
            <v>Rate</v>
          </cell>
          <cell r="F6" t="str">
            <v>Amount</v>
          </cell>
        </row>
        <row r="7">
          <cell r="A7" t="str">
            <v>No.</v>
          </cell>
          <cell r="E7" t="str">
            <v>(Rs.)</v>
          </cell>
          <cell r="F7" t="str">
            <v>(Rs.)</v>
          </cell>
        </row>
        <row r="8">
          <cell r="F8">
            <v>0</v>
          </cell>
        </row>
        <row r="9">
          <cell r="A9" t="str">
            <v>101</v>
          </cell>
          <cell r="B9" t="str">
            <v>Clearing &amp; Grubbing</v>
          </cell>
          <cell r="C9" t="str">
            <v>SM</v>
          </cell>
          <cell r="D9">
            <v>980000</v>
          </cell>
          <cell r="F9">
            <v>0</v>
          </cell>
        </row>
        <row r="10">
          <cell r="A10" t="str">
            <v>102a</v>
          </cell>
          <cell r="B10" t="str">
            <v>Removal of trees , 150-300 mm girth</v>
          </cell>
          <cell r="C10" t="str">
            <v>Each</v>
          </cell>
          <cell r="D10">
            <v>30</v>
          </cell>
          <cell r="F10">
            <v>0</v>
          </cell>
        </row>
        <row r="11">
          <cell r="A11" t="str">
            <v>102b</v>
          </cell>
          <cell r="B11" t="str">
            <v>Removal of trees , 301-600 mm girth</v>
          </cell>
          <cell r="C11" t="str">
            <v>Each</v>
          </cell>
          <cell r="D11">
            <v>24</v>
          </cell>
          <cell r="F11">
            <v>0</v>
          </cell>
        </row>
        <row r="12">
          <cell r="A12" t="str">
            <v>102c</v>
          </cell>
          <cell r="B12" t="str">
            <v>Removal of trees , 601 mm or over girth</v>
          </cell>
          <cell r="C12" t="str">
            <v>Each</v>
          </cell>
          <cell r="D12" t="str">
            <v>-</v>
          </cell>
          <cell r="F12">
            <v>0</v>
          </cell>
        </row>
        <row r="13">
          <cell r="A13" t="str">
            <v>104</v>
          </cell>
          <cell r="B13" t="str">
            <v>Compaction of Natural Ground</v>
          </cell>
          <cell r="C13" t="str">
            <v>SM</v>
          </cell>
          <cell r="D13">
            <v>1210000</v>
          </cell>
          <cell r="F13">
            <v>0</v>
          </cell>
        </row>
        <row r="14">
          <cell r="A14" t="str">
            <v>106a</v>
          </cell>
          <cell r="B14" t="str">
            <v>Excavate Unsuitable  Common Material</v>
          </cell>
          <cell r="C14" t="str">
            <v>CM</v>
          </cell>
          <cell r="D14">
            <v>90000</v>
          </cell>
          <cell r="F14">
            <v>0</v>
          </cell>
        </row>
        <row r="15">
          <cell r="A15" t="str">
            <v>108a</v>
          </cell>
          <cell r="B15" t="str">
            <v xml:space="preserve">Formation of Embankment from Roadway Excavation </v>
          </cell>
          <cell r="C15" t="str">
            <v>CM</v>
          </cell>
          <cell r="D15">
            <v>210000</v>
          </cell>
          <cell r="F15">
            <v>0</v>
          </cell>
        </row>
        <row r="16">
          <cell r="B16" t="str">
            <v xml:space="preserve"> in Common Material</v>
          </cell>
          <cell r="F16">
            <v>0</v>
          </cell>
        </row>
        <row r="17">
          <cell r="A17" t="str">
            <v>108b</v>
          </cell>
          <cell r="B17" t="str">
            <v>Formation of Embankment from Roadway Excavation</v>
          </cell>
          <cell r="C17" t="str">
            <v>CM</v>
          </cell>
          <cell r="D17" t="str">
            <v>-</v>
          </cell>
          <cell r="F17">
            <v>0</v>
          </cell>
        </row>
        <row r="18">
          <cell r="B18" t="str">
            <v>in Rock Material</v>
          </cell>
          <cell r="F18">
            <v>0</v>
          </cell>
        </row>
        <row r="19">
          <cell r="A19" t="str">
            <v>108c</v>
          </cell>
          <cell r="B19" t="str">
            <v xml:space="preserve">Formation of Embankment from Borrow Excavation </v>
          </cell>
          <cell r="C19" t="str">
            <v>CM</v>
          </cell>
          <cell r="D19">
            <v>1790000</v>
          </cell>
          <cell r="F19">
            <v>0</v>
          </cell>
        </row>
        <row r="20">
          <cell r="B20" t="str">
            <v xml:space="preserve"> in Common Material</v>
          </cell>
          <cell r="F20">
            <v>0</v>
          </cell>
        </row>
        <row r="21">
          <cell r="F21">
            <v>0</v>
          </cell>
        </row>
        <row r="27">
          <cell r="F27">
            <v>0</v>
          </cell>
        </row>
        <row r="28">
          <cell r="B28" t="str">
            <v>Total of Bill 1 carried to summary</v>
          </cell>
          <cell r="F28">
            <v>0</v>
          </cell>
        </row>
        <row r="29">
          <cell r="A29" t="str">
            <v>[ C40AC98.XLS    Bill 1 ]</v>
          </cell>
          <cell r="F29" t="str">
            <v>PG # 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boq"/>
      <sheetName val="chart"/>
      <sheetName val="PD"/>
      <sheetName val="Basic"/>
      <sheetName val="Area- TMC"/>
      <sheetName val="PMV "/>
      <sheetName val="TC"/>
      <sheetName val="Hoist &amp; scaff"/>
      <sheetName val="Conc(BP) "/>
      <sheetName val="Reinf"/>
      <sheetName val="WTR"/>
      <sheetName val="LBR"/>
      <sheetName val="consumption"/>
      <sheetName val="SRA"/>
      <sheetName val="IDC"/>
      <sheetName val="OFFTOP"/>
      <sheetName val="Comparative"/>
      <sheetName val="CLF"/>
      <sheetName val="BOQ for shuttering"/>
      <sheetName val="Abstract"/>
      <sheetName val="Formwork cost estimate"/>
      <sheetName val="summ- MEP"/>
      <sheetName val="ELECTRICAL BOQ"/>
      <sheetName val="Firefighting"/>
      <sheetName val="Plumbing"/>
      <sheetName val="HVAC (Comperative)"/>
      <sheetName val="Medical gas piping"/>
      <sheetName val="Elevators"/>
      <sheetName val="Machinery"/>
      <sheetName val="BA"/>
      <sheetName val="AR"/>
      <sheetName val="SCA"/>
      <sheetName val="CON"/>
      <sheetName val="RF"/>
      <sheetName val="CSMP"/>
      <sheetName val="ESC"/>
      <sheetName val="OFF"/>
      <sheetName val="PRECAST PROPOSAL"/>
      <sheetName val="Cost Estimate"/>
      <sheetName val=" BOQ"/>
      <sheetName val="03"/>
      <sheetName val="PWR"/>
      <sheetName val="03 "/>
      <sheetName val="03 (2)"/>
      <sheetName val="MMT"/>
      <sheetName val="PREBID"/>
      <sheetName val="ENQ"/>
      <sheetName val="Cash Flow"/>
      <sheetName val="PMV"/>
      <sheetName val="MTO"/>
      <sheetName val="BID Synopsis"/>
      <sheetName val="VAT CAL"/>
      <sheetName val="R0 &amp; R1"/>
      <sheetName val="R0&amp;R1"/>
      <sheetName val="macros"/>
      <sheetName val="analysis"/>
      <sheetName val="GUT (2)"/>
      <sheetName val="ACE-OUT"/>
      <sheetName val="banilad"/>
      <sheetName val="Mactan"/>
      <sheetName val="Mandaue"/>
      <sheetName val="Sheet5"/>
      <sheetName val="SCHEDULE"/>
      <sheetName val="Database"/>
      <sheetName val="schedule nos"/>
      <sheetName val="strain"/>
      <sheetName val="cost summary"/>
      <sheetName val="Elec Summ"/>
      <sheetName val="ELEC BOQ"/>
      <sheetName val="TRACK BUSWAY"/>
      <sheetName val="BBT"/>
      <sheetName val="LIGHTING"/>
      <sheetName val="LMS"/>
      <sheetName val="p&amp;m"/>
      <sheetName val="GR.slab-reinft"/>
      <sheetName val="MFG"/>
      <sheetName val="01"/>
      <sheetName val="Bill 1"/>
      <sheetName val="Bill 2"/>
      <sheetName val="Bill 3"/>
      <sheetName val="Bill 4"/>
      <sheetName val="Bill 5"/>
      <sheetName val="Bill 6"/>
      <sheetName val="Bill 7"/>
      <sheetName val="Consol"/>
      <sheetName val="s"/>
      <sheetName val="Total Debtors Ageing Sheet"/>
      <sheetName val="Sales &amp; Prod"/>
      <sheetName val="Summary"/>
      <sheetName val="final abstract"/>
      <sheetName val="Phasing"/>
      <sheetName val="Area-_TMC"/>
      <sheetName val="PMV_"/>
      <sheetName val="Hoist_&amp;_scaff"/>
      <sheetName val="Conc(BP)_"/>
      <sheetName val="BOQ_for_shuttering"/>
      <sheetName val="Formwork_cost_estimate"/>
      <sheetName val="summ-_MEP"/>
      <sheetName val="ELECTRICAL_BOQ"/>
      <sheetName val="HVAC_(Comperative)"/>
      <sheetName val="Medical_gas_piping"/>
      <sheetName val="PRECAST_PROPOSAL"/>
      <sheetName val="Cost_Estimate"/>
      <sheetName val="_BOQ"/>
      <sheetName val="03_"/>
      <sheetName val="03_(2)"/>
      <sheetName val="Cash_Flow"/>
      <sheetName val="BID_Synopsis"/>
      <sheetName val="VAT_CAL"/>
      <sheetName val="R0_&amp;_R1"/>
      <sheetName val="GUT_(2)"/>
      <sheetName val="schedule_nos"/>
      <sheetName val="GR_slab-reinft"/>
      <sheetName val="BASIC RATES"/>
      <sheetName val="ACE-IN"/>
      <sheetName val="NANJING"/>
      <sheetName val="Progress Curve"/>
      <sheetName val="Sales_&amp;_Prod"/>
      <sheetName val="Source Ref."/>
      <sheetName val="grid"/>
      <sheetName val="Transfer"/>
      <sheetName val="REL"/>
      <sheetName val="Costing"/>
      <sheetName val="Bed Class"/>
      <sheetName val="Cd"/>
      <sheetName val="MERGED CODES &amp; NAMES"/>
      <sheetName val="TYPES"/>
      <sheetName val="MPC"/>
      <sheetName val="Detail"/>
      <sheetName val="DATA"/>
      <sheetName val="Staff Acco."/>
      <sheetName val="Staff Acco_"/>
      <sheetName val="Set"/>
    </sheetNames>
    <sheetDataSet>
      <sheetData sheetId="0">
        <row r="5">
          <cell r="H5">
            <v>7340.666666666667</v>
          </cell>
        </row>
        <row r="6">
          <cell r="H6">
            <v>7374.9231111111121</v>
          </cell>
          <cell r="J6">
            <v>28</v>
          </cell>
        </row>
        <row r="7">
          <cell r="H7">
            <v>14715.589777777779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refreshError="1"/>
      <sheetData sheetId="116" refreshError="1"/>
      <sheetData sheetId="117" refreshError="1"/>
      <sheetData sheetId="118" refreshError="1"/>
      <sheetData sheetId="119" refreshError="1"/>
      <sheetData sheetId="120"/>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Guidance"/>
      <sheetName val="INPUT --&gt;"/>
      <sheetName val="Control Requirement 1 a"/>
      <sheetName val="Control Requirement 1 b"/>
      <sheetName val="Control Requirement 2"/>
      <sheetName val="Control Requirement 3"/>
      <sheetName val="Sheet1"/>
      <sheetName val="Control Requirement Spreadsheet"/>
      <sheetName val="INFO--&gt;"/>
      <sheetName val="Critical Spend Categories"/>
      <sheetName val="Focus Jurisdictions"/>
      <sheetName val="Admin"/>
      <sheetName val="Sheet2"/>
      <sheetName val="Error Cod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1">
          <cell r="B1" t="str">
            <v>Information Security Risk (ISR)</v>
          </cell>
        </row>
        <row r="2">
          <cell r="B2" t="str">
            <v>Security Risk Management (SRM)</v>
          </cell>
        </row>
        <row r="3">
          <cell r="B3" t="str">
            <v>Business Continuity Management (BCM)</v>
          </cell>
        </row>
        <row r="4">
          <cell r="B4" t="str">
            <v>Data Management and Records Risk (DMRR)</v>
          </cell>
        </row>
        <row r="5">
          <cell r="B5" t="str">
            <v>Group Data Privacy (GDP)</v>
          </cell>
        </row>
        <row r="6">
          <cell r="B6" t="str">
            <v>Information Technology Risk (ITR)</v>
          </cell>
        </row>
        <row r="7">
          <cell r="B7" t="str">
            <v xml:space="preserve">Compliance </v>
          </cell>
        </row>
        <row r="8">
          <cell r="B8" t="str">
            <v>Living Wills</v>
          </cell>
        </row>
        <row r="9">
          <cell r="B9" t="str">
            <v>Group Legal</v>
          </cell>
        </row>
        <row r="10">
          <cell r="B10" t="str">
            <v>Group Tax</v>
          </cell>
        </row>
        <row r="11">
          <cell r="B11" t="str">
            <v>Human Resources (HR)</v>
          </cell>
        </row>
        <row r="12">
          <cell r="B12" t="str">
            <v>Anti Financial Crime (AFC)</v>
          </cell>
        </row>
        <row r="13">
          <cell r="B13" t="str">
            <v>Anti-Bribery and Corruption</v>
          </cell>
        </row>
        <row r="14">
          <cell r="B14" t="str">
            <v>Corporate Insurance</v>
          </cell>
        </row>
        <row r="15">
          <cell r="B15" t="str">
            <v>Group Sustainability</v>
          </cell>
        </row>
        <row r="16">
          <cell r="B16" t="str">
            <v>Reputational Risk</v>
          </cell>
        </row>
        <row r="17">
          <cell r="B17" t="str">
            <v xml:space="preserve">Disaster Recovery </v>
          </cell>
        </row>
      </sheetData>
      <sheetData sheetId="13" refreshError="1"/>
      <sheetData sheetId="1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ll this out first..."/>
      <sheetName val="Checklist"/>
      <sheetName val="Front"/>
      <sheetName val="PDF Front"/>
      <sheetName val="Simple Letter"/>
      <sheetName val="Inside"/>
      <sheetName val="Contents"/>
      <sheetName val="Basis"/>
      <sheetName val="Inclusions"/>
      <sheetName val="Exclusions"/>
      <sheetName val="Overall Summary"/>
      <sheetName val="CSI Summary"/>
      <sheetName val="Section 1 Areas"/>
      <sheetName val="Section 1 Summary"/>
      <sheetName val="Section 1"/>
      <sheetName val="Section 2 Areas"/>
      <sheetName val="Section 2 Summary"/>
      <sheetName val="Section 2"/>
      <sheetName val="Section 3 Areas"/>
      <sheetName val="Section 3 Summary"/>
      <sheetName val="Section 3"/>
      <sheetName val="Section 4 Areas"/>
      <sheetName val="Section 4 Summary"/>
      <sheetName val="Section 4"/>
      <sheetName val="Section 5 Areas"/>
      <sheetName val="Section 5 Summary"/>
      <sheetName val="Section 5"/>
      <sheetName val="Sitework Areas"/>
      <sheetName val="Section 6 Areas"/>
      <sheetName val="Section 6 Summary"/>
      <sheetName val="Section 6"/>
      <sheetName val="Sitework Summary"/>
      <sheetName val="Sitework"/>
      <sheetName val="Alternates"/>
      <sheetName val="Comparison Summary"/>
      <sheetName val="Fill this out first___"/>
      <sheetName val="Salient Features"/>
      <sheetName val="Index"/>
      <sheetName val="LOI"/>
      <sheetName val="construction_schedule"/>
      <sheetName val="top_sheet"/>
      <sheetName val="Offtop-Tender"/>
      <sheetName val="Offtop-Prestart"/>
      <sheetName val="Summary"/>
      <sheetName val="SummaryIDC"/>
      <sheetName val="Basic"/>
      <sheetName val="Items"/>
      <sheetName val="IDC.AHK "/>
      <sheetName val="BOQ_Direct_selling cost"/>
      <sheetName val="Monthwise breakup"/>
      <sheetName val="Labourrate"/>
      <sheetName val="conanalysis"/>
      <sheetName val="ShuttAna"/>
      <sheetName val="Reinf Analy"/>
      <sheetName val="Machinery"/>
      <sheetName val="Power anal"/>
      <sheetName val="quality_obj"/>
      <sheetName val="Assumptions"/>
      <sheetName val="water"/>
      <sheetName val="Power"/>
      <sheetName val="SHEET 1"/>
      <sheetName val="Sebtion 1 SumMary"/>
      <sheetName val="Sheet1"/>
      <sheetName val="Sheet2"/>
      <sheetName val="Sheet3"/>
      <sheetName val="labour coeff"/>
      <sheetName val="PRECAST lightconc-II"/>
      <sheetName val="DLA Standard Cost Report1"/>
      <sheetName val="boq"/>
      <sheetName val="Design"/>
      <sheetName val="IO List"/>
      <sheetName val="Macro custom function"/>
      <sheetName val="p&amp;m"/>
      <sheetName val="TBAL9697 -group wise  sdpl"/>
      <sheetName val="Data"/>
      <sheetName val="Lead"/>
      <sheetName val="RA-markate"/>
      <sheetName val="Bill-AAC_old"/>
      <sheetName val="Labour"/>
      <sheetName val="Staff Acco."/>
      <sheetName val="dBase"/>
      <sheetName val="Civil Works"/>
      <sheetName val="Pacakges split"/>
      <sheetName val="Basement Budget"/>
      <sheetName val="Extra Item"/>
      <sheetName val="Cat A Change Control"/>
      <sheetName val="A-General"/>
      <sheetName val="Meas.-Hotel Part"/>
      <sheetName val="Tender Summary"/>
      <sheetName val="Detail"/>
      <sheetName val="VCH-SLC"/>
      <sheetName val="Supplier"/>
      <sheetName val="sort2"/>
      <sheetName val="factors"/>
      <sheetName val="LMP"/>
      <sheetName val="RCC,Ret. Wall"/>
      <sheetName val="01"/>
      <sheetName val="Details"/>
      <sheetName val="SPT vs PHI"/>
      <sheetName val="dummy"/>
      <sheetName val="Cashflow projection"/>
      <sheetName val="2gii"/>
      <sheetName val="BHANDUP"/>
      <sheetName val="analysis"/>
      <sheetName val="#REF"/>
      <sheetName val="FORM7"/>
      <sheetName val="Data-Month"/>
      <sheetName val="공장별판관비배부"/>
      <sheetName val="Deduction of assets"/>
      <sheetName val="Database"/>
      <sheetName val="SCHEDULE"/>
      <sheetName val="schedule nos"/>
      <sheetName val="INPUT SHEET"/>
      <sheetName val="RES-PLANNING"/>
      <sheetName val="Stress Calculation"/>
      <sheetName val="Voucher"/>
      <sheetName val="DEPTH CHART (ORR) L.S."/>
      <sheetName val="Name List"/>
      <sheetName val="Driveway Beams"/>
      <sheetName val="Contract Night Staff"/>
      <sheetName val="Contract Day Staff"/>
      <sheetName val="Day Shift"/>
      <sheetName val="Night Shift"/>
      <sheetName val="PA- Consutant "/>
      <sheetName val="Raft"/>
      <sheetName val="MASTER_RATE ANALYSIS"/>
      <sheetName val="Fee Rate Summary"/>
      <sheetName val="Break up Sheet"/>
      <sheetName val="Intro"/>
      <sheetName val="strand"/>
      <sheetName val="Pay_Sep06"/>
      <sheetName val="1st flr"/>
      <sheetName val="DetEst"/>
      <sheetName val="Fin Sum"/>
      <sheetName val="Site Dev BOQ"/>
      <sheetName val="Labour productivity"/>
      <sheetName val="REL"/>
      <sheetName val="Inputs"/>
      <sheetName val="SILICATE"/>
      <sheetName val="LEVEL SHEET"/>
      <sheetName val="Costing"/>
      <sheetName val="Capex - Hry"/>
      <sheetName val="Sheet3 (2)"/>
      <sheetName val="\TCS, NAGPUR-MANJIRI C\PROGRESS"/>
      <sheetName val="Formulas"/>
      <sheetName val="1st Slab"/>
      <sheetName val="Input"/>
      <sheetName val="box-12"/>
      <sheetName val="Sun E Type"/>
      <sheetName val="SUMRY"/>
      <sheetName val="PrintManager"/>
      <sheetName val="Assumption"/>
      <sheetName val="FORM-16"/>
      <sheetName val="verrous"/>
      <sheetName val="Order Info"/>
      <sheetName val="BLOCK-A (MEA.SHEET)"/>
      <sheetName val="As per PCA"/>
      <sheetName val="Project Plan - WWW"/>
      <sheetName val="Invoice"/>
      <sheetName val="Scope Reconciliation"/>
      <sheetName val="Project Budget Worksheet"/>
      <sheetName val="Approved MTD Proj #'s"/>
      <sheetName val="Mar09"/>
      <sheetName val="FITZ MORT 94"/>
      <sheetName val="Results"/>
      <sheetName val="PLGroupings"/>
      <sheetName val="P&amp;L - AD"/>
      <sheetName val="Deprec."/>
      <sheetName val="gen"/>
      <sheetName val="Lowside"/>
      <sheetName val="Rate analysis"/>
      <sheetName val="SITE OVERHEADS"/>
      <sheetName val="Parameter"/>
      <sheetName val="girder"/>
      <sheetName val="WORK"/>
      <sheetName val="Total Quote"/>
      <sheetName val="Mat_Cost"/>
      <sheetName val="DETAILED  BOQ"/>
      <sheetName val="WORK TABLE"/>
      <sheetName val="Annexure"/>
      <sheetName val="list"/>
      <sheetName val="WWR"/>
      <sheetName val="Parameters"/>
      <sheetName val="FT-05-02IsoBOM"/>
      <sheetName val="Adimi bldg"/>
      <sheetName val="Pump House"/>
      <sheetName val="Fuel Regu Station"/>
      <sheetName val="Constants Summary"/>
      <sheetName val="PARAMETRES"/>
      <sheetName val="GF Columns"/>
      <sheetName val="COST"/>
      <sheetName val="DSLP"/>
      <sheetName val="Works - Quote Sheet"/>
      <sheetName val="Item- Compact"/>
      <sheetName val="Cement recon."/>
      <sheetName val="DLA%20Standard%20Cost%20Report1"/>
      <sheetName val="tower"/>
      <sheetName val="CABLERET"/>
      <sheetName val="GBW"/>
      <sheetName val="目录"/>
      <sheetName val="Interface_SC"/>
      <sheetName val="Calc_ISC"/>
      <sheetName val="Calc_SC"/>
      <sheetName val="Interface_ISC"/>
      <sheetName val="GD"/>
      <sheetName val="Intake"/>
      <sheetName val="Civil Boq"/>
      <sheetName val="basic-data"/>
      <sheetName val="mem-property"/>
      <sheetName val="dlvoid"/>
      <sheetName val="Material "/>
      <sheetName val="Factors "/>
      <sheetName val="SPS DETAIL"/>
      <sheetName val="환율"/>
      <sheetName val="Build-up"/>
      <sheetName val="PC Master List"/>
      <sheetName val="Field Values"/>
      <sheetName val="cubes_M20"/>
      <sheetName val="Structure Bills Qty"/>
      <sheetName val="BASIS -DEC 08"/>
      <sheetName val="run"/>
      <sheetName val="MN T.B."/>
      <sheetName val="Data Forecast"/>
      <sheetName val="Basic Rate"/>
      <sheetName val="Format"/>
      <sheetName val="sc-mar2000"/>
      <sheetName val="óc-sepVdec99"/>
      <sheetName val="final abstract"/>
      <sheetName val="Master Data Sheet"/>
      <sheetName val="Conc&amp;steel-assets"/>
      <sheetName val="bom"/>
      <sheetName val="HOME"/>
      <sheetName val="datatable"/>
      <sheetName val="Budget in SAP"/>
      <sheetName val="Cleaning &amp; Grubbing"/>
      <sheetName val="Sch-3"/>
      <sheetName val="Form 6"/>
      <sheetName val=" "/>
      <sheetName val="1"/>
      <sheetName val="COLUMN"/>
      <sheetName val="BOQ T4B"/>
      <sheetName val="HEAD"/>
      <sheetName val="????????"/>
      <sheetName val="Summary_Bank"/>
      <sheetName val="Load Details-220kV"/>
      <sheetName val="Option"/>
      <sheetName val="3mech"/>
      <sheetName val="2ELEC"/>
      <sheetName val="Material Rates"/>
      <sheetName val="Improvements"/>
      <sheetName val="Levels"/>
      <sheetName val="Material"/>
      <sheetName val="Plant &amp;  Machinery"/>
      <sheetName val="_TCS, NAGPUR-MANJIRI C_PROGRESS"/>
      <sheetName val="inWords"/>
      <sheetName val="Headings"/>
      <sheetName val="INDIGINEOUS ITEMS "/>
      <sheetName val="Discount &amp; Margin"/>
      <sheetName val="PointNo.5"/>
      <sheetName val="Rate_Analysis"/>
      <sheetName val="Measurment"/>
      <sheetName val="key dates"/>
      <sheetName val="Actuals"/>
      <sheetName val="Main Gate House"/>
      <sheetName val="CASHFLOWS"/>
      <sheetName val="Assumption Inputs"/>
      <sheetName val="India F&amp;S Template"/>
      <sheetName val="FitOutConfCentre"/>
      <sheetName val="Publicbuilding"/>
      <sheetName val="calcul"/>
      <sheetName val="concrete"/>
      <sheetName val="Boq - Flats"/>
      <sheetName val="Intro."/>
      <sheetName val="WBS"/>
      <sheetName val="Fcst vs Budgets"/>
      <sheetName val="Detail In Door Stad"/>
      <sheetName val="St.co.91.5lvl"/>
      <sheetName val="Layer Table"/>
      <sheetName val="office"/>
      <sheetName val="Lab"/>
      <sheetName val="1-OBJ98 "/>
      <sheetName val="INTSHEET"/>
      <sheetName val="INTSHEET3"/>
      <sheetName val="master"/>
      <sheetName val="CCB"/>
      <sheetName val="COP Final"/>
      <sheetName val="P1260Projected.5700 Detail"/>
      <sheetName val="P852.5000 Detail"/>
      <sheetName val="P854.5000 Detail"/>
      <sheetName val="P856.5000 Detail"/>
      <sheetName val="P858.5000 Detail"/>
      <sheetName val="P860Baseline.5000 Detail"/>
      <sheetName val="DataSheet"/>
      <sheetName val="Variations"/>
      <sheetName val="Criteria"/>
      <sheetName val="Cost Index"/>
      <sheetName val="TEXT"/>
      <sheetName val="foot-slab reinft"/>
      <sheetName val="SUPPLY -Sanitary Fixtures"/>
      <sheetName val="External"/>
      <sheetName val="ITEMS FOR CIVIL TENDER"/>
      <sheetName val="F Blk"/>
      <sheetName val="Fill_this_out_first___"/>
      <sheetName val="PDF_Front"/>
      <sheetName val="Simple_Letter"/>
      <sheetName val="Overall_Summary"/>
      <sheetName val="CSI_Summary"/>
      <sheetName val="Section_1_Areas"/>
      <sheetName val="Section_1_Summary"/>
      <sheetName val="Section_1"/>
      <sheetName val="Section_2_Areas"/>
      <sheetName val="Section_2_Summary"/>
      <sheetName val="Section_2"/>
      <sheetName val="Section_3_Areas"/>
      <sheetName val="Section_3_Summary"/>
      <sheetName val="Section_3"/>
      <sheetName val="Section_4_Areas"/>
      <sheetName val="Section_4_Summary"/>
      <sheetName val="Section_4"/>
      <sheetName val="Section_5_Areas"/>
      <sheetName val="Section_5_Summary"/>
      <sheetName val="Section_5"/>
      <sheetName val="Sitework_Areas"/>
      <sheetName val="Section_6_Areas"/>
      <sheetName val="Section_6_Summary"/>
      <sheetName val="Section_6"/>
      <sheetName val="Sitework_Summary"/>
      <sheetName val="Comparison_Summary"/>
      <sheetName val="Fill_this_out_first___1"/>
      <sheetName val="Salient_Features"/>
      <sheetName val="IDC_AHK_"/>
      <sheetName val="BOQ_Direct_selling_cost"/>
      <sheetName val="Monthwise_breakup"/>
      <sheetName val="Reinf_Analy"/>
      <sheetName val="Power_anal"/>
      <sheetName val="SHEET_1"/>
      <sheetName val="labour_coeff"/>
      <sheetName val="DLA_Standard_Cost_Report1"/>
      <sheetName val="PRECAST_lightconc-II"/>
      <sheetName val="IO_List"/>
      <sheetName val="Sebtion_1_SumMary"/>
      <sheetName val="Macro_custom_function"/>
      <sheetName val="Staff_Acco_"/>
      <sheetName val="Meas_-Hotel_Part"/>
      <sheetName val="TBAL9697_-group_wise__sdpl"/>
      <sheetName val="RCC,Ret__Wall"/>
      <sheetName val="Tender_Summary"/>
      <sheetName val="Cat_A_Change_Control"/>
      <sheetName val="Pacakges_split"/>
      <sheetName val="Basement_Budget"/>
      <sheetName val="Extra_Item"/>
      <sheetName val="Deduction_of_assets"/>
      <sheetName val="Civil_Works"/>
      <sheetName val="Driveway_Beams"/>
      <sheetName val="Contract_Night_Staff"/>
      <sheetName val="Contract_Day_Staff"/>
      <sheetName val="Day_Shift"/>
      <sheetName val="Night_Shift"/>
      <sheetName val="Cashflow_projection"/>
      <sheetName val="schedule_nos"/>
      <sheetName val="INPUT_SHEET"/>
      <sheetName val="Stress_Calculation"/>
      <sheetName val="DEPTH_CHART_(ORR)_L_S_"/>
      <sheetName val="Name_List"/>
      <sheetName val="PA-_Consutant_"/>
      <sheetName val="Break_up_Sheet"/>
      <sheetName val="Labour_productivity"/>
      <sheetName val="1st_flr"/>
      <sheetName val="Capex_-_Hry"/>
      <sheetName val="LEVEL_SHEET"/>
      <sheetName val="Fin_Sum"/>
      <sheetName val="1st_Slab"/>
      <sheetName val="Order_Info"/>
      <sheetName val="Works_-_Quote_Sheet"/>
      <sheetName val="Scope_Reconciliation"/>
      <sheetName val="Sun_E_Type"/>
      <sheetName val="As_per_PCA"/>
      <sheetName val="FITZ_MORT_94"/>
      <sheetName val="SITE_OVERHEADS"/>
      <sheetName val="SPT_vs_PHI"/>
      <sheetName val="MASTER_RATE_ANALYSIS"/>
      <sheetName val="Fee_Rate_Summary"/>
      <sheetName val="BLOCK-A_(MEA_SHEET)"/>
      <sheetName val="Project_Plan_-_WWW"/>
      <sheetName val="WORK_TABLE"/>
      <sheetName val="Approved_MTD_Proj_#'s"/>
      <sheetName val="Project_Budget_Worksheet"/>
      <sheetName val="GF_Columns"/>
      <sheetName val="P&amp;L_-_AD"/>
      <sheetName val="Site_Dev_BOQ"/>
      <sheetName val="Sheet3_(2)"/>
      <sheetName val="\TCS,_NAGPUR-MANJIRI_C\PROGRESS"/>
      <sheetName val="Cement_recon_"/>
      <sheetName val="DETAILED__BOQ"/>
      <sheetName val="Deprec_"/>
      <sheetName val="Item-_Compact"/>
      <sheetName val="SPS_DETAIL"/>
      <sheetName val="PC_Master_List"/>
      <sheetName val="Field_Values"/>
      <sheetName val="Structure_Bills_Qty"/>
      <sheetName val="BASIS_-DEC_08"/>
      <sheetName val="MN_T_B_"/>
      <sheetName val="Data_Forecast"/>
      <sheetName val="Basic_Rate"/>
      <sheetName val="final_abstract"/>
      <sheetName val="Master_Data_Sheet"/>
      <sheetName val="zone-8"/>
      <sheetName val="MHNO_LEV"/>
      <sheetName val="co_5"/>
      <sheetName val=" Acc. Sched."/>
      <sheetName val="Labor abs-NMR"/>
      <sheetName val="estimate"/>
      <sheetName val="M.S."/>
      <sheetName val="Fill_this_out_first___2"/>
      <sheetName val="Load_Details-220kV"/>
      <sheetName val="Civil_Boq"/>
      <sheetName val="Material_"/>
      <sheetName val="INDIGINEOUS_ITEMS_"/>
      <sheetName val="key_dates"/>
      <sheetName val="Main_Gate_House"/>
      <sheetName val="Total_Quote"/>
      <sheetName val="Factors_"/>
      <sheetName val="Budget_in_SAP"/>
      <sheetName val="Assumption_Inputs"/>
      <sheetName val="India_F&amp;S_Template"/>
      <sheetName val="Fill_this_out_first___3"/>
      <sheetName val="Fill_this_out_first___4"/>
      <sheetName val="PDF_Front1"/>
      <sheetName val="Simple_Letter1"/>
      <sheetName val="Overall_Summary1"/>
      <sheetName val="CSI_Summary1"/>
      <sheetName val="Section_1_Areas1"/>
      <sheetName val="Section_1_Summary1"/>
      <sheetName val="Section_11"/>
      <sheetName val="Section_2_Areas1"/>
      <sheetName val="Section_2_Summary1"/>
      <sheetName val="Section_21"/>
      <sheetName val="Section_3_Areas1"/>
      <sheetName val="Section_3_Summary1"/>
      <sheetName val="Section_31"/>
      <sheetName val="Section_4_Areas1"/>
      <sheetName val="Section_4_Summary1"/>
      <sheetName val="Section_41"/>
      <sheetName val="Section_5_Areas1"/>
      <sheetName val="Section_5_Summary1"/>
      <sheetName val="Section_51"/>
      <sheetName val="Sitework_Areas1"/>
      <sheetName val="Section_6_Areas1"/>
      <sheetName val="Section_6_Summary1"/>
      <sheetName val="Section_61"/>
      <sheetName val="Sitework_Summary1"/>
      <sheetName val="Comparison_Summary1"/>
      <sheetName val="Fill_this_out_first___5"/>
      <sheetName val="Salient_Features1"/>
      <sheetName val="IDC_AHK_1"/>
      <sheetName val="BOQ_Direct_selling_cost1"/>
      <sheetName val="Monthwise_breakup1"/>
      <sheetName val="Reinf_Analy1"/>
      <sheetName val="Power_anal1"/>
      <sheetName val="SHEET_11"/>
      <sheetName val="labour_coeff1"/>
      <sheetName val="PRECAST_lightconc-II1"/>
      <sheetName val="IO_List1"/>
      <sheetName val="Sebtion_1_SumMary1"/>
      <sheetName val="DLA_Standard_Cost_Report11"/>
      <sheetName val="Macro_custom_function1"/>
      <sheetName val="Pacakges_split1"/>
      <sheetName val="Basement_Budget1"/>
      <sheetName val="Extra_Item1"/>
      <sheetName val="TBAL9697_-group_wise__sdpl1"/>
      <sheetName val="schedule_nos1"/>
      <sheetName val="INPUT_SHEET1"/>
      <sheetName val="Stress_Calculation1"/>
      <sheetName val="DEPTH_CHART_(ORR)_L_S_1"/>
      <sheetName val="Name_List1"/>
      <sheetName val="Meas_-Hotel_Part1"/>
      <sheetName val="PA-_Consutant_1"/>
      <sheetName val="Break_up_Sheet1"/>
      <sheetName val="Cashflow_projection1"/>
      <sheetName val="1st_flr1"/>
      <sheetName val="Tender_Summary1"/>
      <sheetName val="Driveway_Beams1"/>
      <sheetName val="Staff_Acco_1"/>
      <sheetName val="Contract_Night_Staff1"/>
      <sheetName val="Contract_Day_Staff1"/>
      <sheetName val="Day_Shift1"/>
      <sheetName val="Night_Shift1"/>
      <sheetName val="Cat_A_Change_Control1"/>
      <sheetName val="RCC,Ret__Wall1"/>
      <sheetName val="Labour_productivity1"/>
      <sheetName val="Deduction_of_assets1"/>
      <sheetName val="Civil_Works1"/>
      <sheetName val="Fin_Sum1"/>
      <sheetName val="1st_Slab1"/>
      <sheetName val="Sun_E_Type1"/>
      <sheetName val="Project_Plan_-_WWW1"/>
      <sheetName val="As_per_PCA1"/>
      <sheetName val="BLOCK-A_(MEA_SHEET)1"/>
      <sheetName val="Order_Info1"/>
      <sheetName val="Approved_MTD_Proj_#'s1"/>
      <sheetName val="Scope_Reconciliation1"/>
      <sheetName val="FITZ_MORT_941"/>
      <sheetName val="Project_Budget_Worksheet1"/>
      <sheetName val="P&amp;L_-_AD1"/>
      <sheetName val="SPT_vs_PHI1"/>
      <sheetName val="MASTER_RATE_ANALYSIS1"/>
      <sheetName val="Fee_Rate_Summary1"/>
      <sheetName val="Deprec_1"/>
      <sheetName val="Capex_-_Hry1"/>
      <sheetName val="Rate_analysis1"/>
      <sheetName val="LEVEL_SHEET1"/>
      <sheetName val="SITE_OVERHEADS1"/>
      <sheetName val="WORK_TABLE1"/>
      <sheetName val="Sheet3_(2)1"/>
      <sheetName val="Structure_Bills_Qty1"/>
      <sheetName val="GF_Columns1"/>
      <sheetName val="Works_-_Quote_Sheet1"/>
      <sheetName val="Item-_Compact1"/>
      <sheetName val="PC_Master_List1"/>
      <sheetName val="Field_Values1"/>
      <sheetName val="Data_Forecast1"/>
      <sheetName val="SPS_DETAIL1"/>
      <sheetName val="Site_Dev_BOQ1"/>
      <sheetName val="\TCS,_NAGPUR-MANJIRI_C\PROGRES1"/>
      <sheetName val="MN_T_B_1"/>
      <sheetName val="Load_Details-220kV1"/>
      <sheetName val="Civil_Boq1"/>
      <sheetName val="Material_1"/>
      <sheetName val="BASIS_-DEC_081"/>
      <sheetName val="Basic_Rate1"/>
      <sheetName val="INDIGINEOUS_ITEMS_1"/>
      <sheetName val="DETAILED__BOQ1"/>
      <sheetName val="Master_Data_Sheet1"/>
      <sheetName val="final_abstract1"/>
      <sheetName val="conc-foot-gradeslab"/>
      <sheetName val="Bill-12"/>
      <sheetName val="Ra  stair"/>
      <sheetName val="Cost annalysis"/>
    </sheetNames>
    <sheetDataSet>
      <sheetData sheetId="0" refreshError="1">
        <row r="8">
          <cell r="D8" t="str">
            <v>Paramaz Avedisian Building</v>
          </cell>
        </row>
        <row r="9">
          <cell r="D9" t="str">
            <v>American University of Armenia</v>
          </cell>
        </row>
        <row r="10">
          <cell r="D10" t="str">
            <v>Yeravan, Armenia</v>
          </cell>
        </row>
        <row r="12">
          <cell r="D12" t="str">
            <v>Preliminary</v>
          </cell>
        </row>
        <row r="13">
          <cell r="D13" t="str">
            <v>Bills of Quantities</v>
          </cell>
        </row>
        <row r="14">
          <cell r="D14">
            <v>37802</v>
          </cell>
        </row>
        <row r="16">
          <cell r="D16">
            <v>1686997</v>
          </cell>
        </row>
        <row r="17">
          <cell r="D17">
            <v>510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8">
          <cell r="D8" t="str">
            <v>Paramaz Avedisian Building</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8">
          <cell r="D8" t="str">
            <v>Paramaz Avedisian Building</v>
          </cell>
        </row>
      </sheetData>
      <sheetData sheetId="36">
        <row r="8">
          <cell r="D8" t="str">
            <v>Paramaz Avedisian Building</v>
          </cell>
        </row>
      </sheetData>
      <sheetData sheetId="37">
        <row r="8">
          <cell r="D8" t="str">
            <v>Paramaz Avedisian Building</v>
          </cell>
        </row>
      </sheetData>
      <sheetData sheetId="38">
        <row r="8">
          <cell r="D8" t="str">
            <v>Paramaz Avedisian Building</v>
          </cell>
        </row>
      </sheetData>
      <sheetData sheetId="39">
        <row r="8">
          <cell r="D8" t="str">
            <v>Paramaz Avedisian Building</v>
          </cell>
        </row>
      </sheetData>
      <sheetData sheetId="40">
        <row r="8">
          <cell r="D8" t="str">
            <v>Paramaz Avedisian Building</v>
          </cell>
        </row>
      </sheetData>
      <sheetData sheetId="41">
        <row r="8">
          <cell r="D8" t="str">
            <v>Paramaz Avedisian Building</v>
          </cell>
        </row>
      </sheetData>
      <sheetData sheetId="42">
        <row r="8">
          <cell r="D8" t="str">
            <v>Paramaz Avedisian Building</v>
          </cell>
        </row>
      </sheetData>
      <sheetData sheetId="43">
        <row r="8">
          <cell r="D8" t="str">
            <v>Paramaz Avedisian Building</v>
          </cell>
        </row>
      </sheetData>
      <sheetData sheetId="44">
        <row r="8">
          <cell r="D8" t="str">
            <v>Paramaz Avedisian Building</v>
          </cell>
        </row>
      </sheetData>
      <sheetData sheetId="45">
        <row r="8">
          <cell r="D8" t="str">
            <v>Paramaz Avedisian Building</v>
          </cell>
        </row>
      </sheetData>
      <sheetData sheetId="46">
        <row r="8">
          <cell r="D8" t="str">
            <v>Paramaz Avedisian Building</v>
          </cell>
        </row>
      </sheetData>
      <sheetData sheetId="47">
        <row r="8">
          <cell r="D8" t="str">
            <v>Paramaz Avedisian Building</v>
          </cell>
        </row>
      </sheetData>
      <sheetData sheetId="48">
        <row r="8">
          <cell r="D8" t="str">
            <v>Paramaz Avedisian Building</v>
          </cell>
        </row>
      </sheetData>
      <sheetData sheetId="49">
        <row r="8">
          <cell r="D8" t="str">
            <v>Paramaz Avedisian Building</v>
          </cell>
        </row>
      </sheetData>
      <sheetData sheetId="50">
        <row r="8">
          <cell r="D8" t="str">
            <v>Paramaz Avedisian Building</v>
          </cell>
        </row>
      </sheetData>
      <sheetData sheetId="51">
        <row r="8">
          <cell r="D8" t="str">
            <v>Paramaz Avedisian Building</v>
          </cell>
        </row>
      </sheetData>
      <sheetData sheetId="52">
        <row r="8">
          <cell r="D8" t="str">
            <v>Paramaz Avedisian Building</v>
          </cell>
        </row>
      </sheetData>
      <sheetData sheetId="53">
        <row r="8">
          <cell r="D8" t="str">
            <v>Paramaz Avedisian Building</v>
          </cell>
        </row>
      </sheetData>
      <sheetData sheetId="54">
        <row r="8">
          <cell r="D8" t="str">
            <v>Paramaz Avedisian Building</v>
          </cell>
        </row>
      </sheetData>
      <sheetData sheetId="55">
        <row r="8">
          <cell r="D8" t="str">
            <v>Paramaz Avedisian Building</v>
          </cell>
        </row>
      </sheetData>
      <sheetData sheetId="56">
        <row r="8">
          <cell r="D8" t="str">
            <v>Paramaz Avedisian Building</v>
          </cell>
        </row>
      </sheetData>
      <sheetData sheetId="57">
        <row r="8">
          <cell r="D8" t="str">
            <v>Paramaz Avedisian Building</v>
          </cell>
        </row>
      </sheetData>
      <sheetData sheetId="58">
        <row r="8">
          <cell r="D8" t="str">
            <v>Paramaz Avedisian Building</v>
          </cell>
        </row>
      </sheetData>
      <sheetData sheetId="59">
        <row r="8">
          <cell r="D8" t="str">
            <v>Paramaz Avedisian Building</v>
          </cell>
        </row>
      </sheetData>
      <sheetData sheetId="60">
        <row r="8">
          <cell r="D8" t="str">
            <v>Paramaz Avedisian Building</v>
          </cell>
        </row>
      </sheetData>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ow r="8">
          <cell r="D8" t="str">
            <v>Paramaz Avedisian Building</v>
          </cell>
        </row>
      </sheetData>
      <sheetData sheetId="290">
        <row r="8">
          <cell r="D8" t="str">
            <v>Paramaz Avedisian Building</v>
          </cell>
        </row>
      </sheetData>
      <sheetData sheetId="291">
        <row r="8">
          <cell r="D8" t="str">
            <v>Paramaz Avedisian Building</v>
          </cell>
        </row>
      </sheetData>
      <sheetData sheetId="292">
        <row r="8">
          <cell r="D8" t="str">
            <v>Paramaz Avedisian Building</v>
          </cell>
        </row>
      </sheetData>
      <sheetData sheetId="293">
        <row r="8">
          <cell r="D8" t="str">
            <v>Paramaz Avedisian Building</v>
          </cell>
        </row>
      </sheetData>
      <sheetData sheetId="294">
        <row r="8">
          <cell r="D8" t="str">
            <v>Paramaz Avedisian Building</v>
          </cell>
        </row>
      </sheetData>
      <sheetData sheetId="295">
        <row r="8">
          <cell r="D8" t="str">
            <v>Paramaz Avedisian Building</v>
          </cell>
        </row>
      </sheetData>
      <sheetData sheetId="296">
        <row r="8">
          <cell r="D8" t="str">
            <v>Paramaz Avedisian Building</v>
          </cell>
        </row>
      </sheetData>
      <sheetData sheetId="297">
        <row r="8">
          <cell r="D8" t="str">
            <v>Paramaz Avedisian Building</v>
          </cell>
        </row>
      </sheetData>
      <sheetData sheetId="298">
        <row r="8">
          <cell r="D8" t="str">
            <v>Paramaz Avedisian Building</v>
          </cell>
        </row>
      </sheetData>
      <sheetData sheetId="299">
        <row r="8">
          <cell r="D8" t="str">
            <v>Paramaz Avedisian Building</v>
          </cell>
        </row>
      </sheetData>
      <sheetData sheetId="300">
        <row r="8">
          <cell r="D8" t="str">
            <v>Paramaz Avedisian Building</v>
          </cell>
        </row>
      </sheetData>
      <sheetData sheetId="301">
        <row r="8">
          <cell r="D8" t="str">
            <v>Paramaz Avedisian Building</v>
          </cell>
        </row>
      </sheetData>
      <sheetData sheetId="302">
        <row r="8">
          <cell r="D8" t="str">
            <v>Paramaz Avedisian Building</v>
          </cell>
        </row>
      </sheetData>
      <sheetData sheetId="303">
        <row r="8">
          <cell r="D8" t="str">
            <v>Paramaz Avedisian Building</v>
          </cell>
        </row>
      </sheetData>
      <sheetData sheetId="304">
        <row r="8">
          <cell r="D8" t="str">
            <v>Paramaz Avedisian Building</v>
          </cell>
        </row>
      </sheetData>
      <sheetData sheetId="305">
        <row r="8">
          <cell r="D8" t="str">
            <v>Paramaz Avedisian Building</v>
          </cell>
        </row>
      </sheetData>
      <sheetData sheetId="306">
        <row r="8">
          <cell r="D8" t="str">
            <v>Paramaz Avedisian Building</v>
          </cell>
        </row>
      </sheetData>
      <sheetData sheetId="307">
        <row r="8">
          <cell r="D8" t="str">
            <v>Paramaz Avedisian Building</v>
          </cell>
        </row>
      </sheetData>
      <sheetData sheetId="308">
        <row r="8">
          <cell r="D8" t="str">
            <v>Paramaz Avedisian Building</v>
          </cell>
        </row>
      </sheetData>
      <sheetData sheetId="309">
        <row r="8">
          <cell r="D8" t="str">
            <v>Paramaz Avedisian Building</v>
          </cell>
        </row>
      </sheetData>
      <sheetData sheetId="310">
        <row r="8">
          <cell r="D8" t="str">
            <v>Paramaz Avedisian Building</v>
          </cell>
        </row>
      </sheetData>
      <sheetData sheetId="311">
        <row r="8">
          <cell r="D8" t="str">
            <v>Paramaz Avedisian Building</v>
          </cell>
        </row>
      </sheetData>
      <sheetData sheetId="312">
        <row r="8">
          <cell r="D8" t="str">
            <v>Paramaz Avedisian Building</v>
          </cell>
        </row>
      </sheetData>
      <sheetData sheetId="313">
        <row r="8">
          <cell r="D8" t="str">
            <v>Paramaz Avedisian Building</v>
          </cell>
        </row>
      </sheetData>
      <sheetData sheetId="314">
        <row r="8">
          <cell r="D8" t="str">
            <v>Paramaz Avedisian Building</v>
          </cell>
        </row>
      </sheetData>
      <sheetData sheetId="315">
        <row r="8">
          <cell r="D8" t="str">
            <v>Paramaz Avedisian Building</v>
          </cell>
        </row>
      </sheetData>
      <sheetData sheetId="316">
        <row r="8">
          <cell r="D8" t="str">
            <v>Paramaz Avedisian Building</v>
          </cell>
        </row>
      </sheetData>
      <sheetData sheetId="317">
        <row r="8">
          <cell r="D8" t="str">
            <v>Paramaz Avedisian Building</v>
          </cell>
        </row>
      </sheetData>
      <sheetData sheetId="318">
        <row r="8">
          <cell r="D8" t="str">
            <v>Paramaz Avedisian Building</v>
          </cell>
        </row>
      </sheetData>
      <sheetData sheetId="319">
        <row r="8">
          <cell r="D8" t="str">
            <v>Paramaz Avedisian Building</v>
          </cell>
        </row>
      </sheetData>
      <sheetData sheetId="320">
        <row r="8">
          <cell r="D8" t="str">
            <v>Paramaz Avedisian Building</v>
          </cell>
        </row>
      </sheetData>
      <sheetData sheetId="321">
        <row r="8">
          <cell r="D8" t="str">
            <v>Paramaz Avedisian Building</v>
          </cell>
        </row>
      </sheetData>
      <sheetData sheetId="322">
        <row r="8">
          <cell r="D8" t="str">
            <v>Paramaz Avedisian Building</v>
          </cell>
        </row>
      </sheetData>
      <sheetData sheetId="323">
        <row r="8">
          <cell r="D8" t="str">
            <v>Paramaz Avedisian Building</v>
          </cell>
        </row>
      </sheetData>
      <sheetData sheetId="324">
        <row r="8">
          <cell r="D8" t="str">
            <v>Paramaz Avedisian Building</v>
          </cell>
        </row>
      </sheetData>
      <sheetData sheetId="325">
        <row r="8">
          <cell r="D8" t="str">
            <v>Paramaz Avedisian Building</v>
          </cell>
        </row>
      </sheetData>
      <sheetData sheetId="326">
        <row r="8">
          <cell r="D8" t="str">
            <v>Paramaz Avedisian Building</v>
          </cell>
        </row>
      </sheetData>
      <sheetData sheetId="327">
        <row r="8">
          <cell r="D8" t="str">
            <v>Paramaz Avedisian Building</v>
          </cell>
        </row>
      </sheetData>
      <sheetData sheetId="328">
        <row r="8">
          <cell r="D8" t="str">
            <v>Paramaz Avedisian Building</v>
          </cell>
        </row>
      </sheetData>
      <sheetData sheetId="329">
        <row r="8">
          <cell r="D8" t="str">
            <v>Paramaz Avedisian Building</v>
          </cell>
        </row>
      </sheetData>
      <sheetData sheetId="330">
        <row r="8">
          <cell r="D8" t="str">
            <v>Paramaz Avedisian Building</v>
          </cell>
        </row>
      </sheetData>
      <sheetData sheetId="331">
        <row r="8">
          <cell r="D8" t="str">
            <v>Paramaz Avedisian Building</v>
          </cell>
        </row>
      </sheetData>
      <sheetData sheetId="332">
        <row r="8">
          <cell r="D8" t="str">
            <v>Paramaz Avedisian Building</v>
          </cell>
        </row>
      </sheetData>
      <sheetData sheetId="333">
        <row r="8">
          <cell r="D8" t="str">
            <v>Paramaz Avedisian Building</v>
          </cell>
        </row>
      </sheetData>
      <sheetData sheetId="334">
        <row r="8">
          <cell r="D8" t="str">
            <v>Paramaz Avedisian Building</v>
          </cell>
        </row>
      </sheetData>
      <sheetData sheetId="335">
        <row r="8">
          <cell r="D8" t="str">
            <v>Paramaz Avedisian Building</v>
          </cell>
        </row>
      </sheetData>
      <sheetData sheetId="336">
        <row r="8">
          <cell r="D8" t="str">
            <v>Paramaz Avedisian Building</v>
          </cell>
        </row>
      </sheetData>
      <sheetData sheetId="337">
        <row r="8">
          <cell r="D8" t="str">
            <v>Paramaz Avedisian Building</v>
          </cell>
        </row>
      </sheetData>
      <sheetData sheetId="338">
        <row r="8">
          <cell r="D8" t="str">
            <v>Paramaz Avedisian Building</v>
          </cell>
        </row>
      </sheetData>
      <sheetData sheetId="339">
        <row r="8">
          <cell r="D8" t="str">
            <v>Paramaz Avedisian Building</v>
          </cell>
        </row>
      </sheetData>
      <sheetData sheetId="340">
        <row r="8">
          <cell r="D8" t="str">
            <v>Paramaz Avedisian Building</v>
          </cell>
        </row>
      </sheetData>
      <sheetData sheetId="341">
        <row r="8">
          <cell r="D8" t="str">
            <v>Paramaz Avedisian Building</v>
          </cell>
        </row>
      </sheetData>
      <sheetData sheetId="342">
        <row r="8">
          <cell r="D8" t="str">
            <v>Paramaz Avedisian Building</v>
          </cell>
        </row>
      </sheetData>
      <sheetData sheetId="343">
        <row r="8">
          <cell r="D8" t="str">
            <v>Paramaz Avedisian Building</v>
          </cell>
        </row>
      </sheetData>
      <sheetData sheetId="344">
        <row r="8">
          <cell r="D8" t="str">
            <v>Paramaz Avedisian Building</v>
          </cell>
        </row>
      </sheetData>
      <sheetData sheetId="345">
        <row r="8">
          <cell r="D8" t="str">
            <v>Paramaz Avedisian Building</v>
          </cell>
        </row>
      </sheetData>
      <sheetData sheetId="346">
        <row r="8">
          <cell r="D8" t="str">
            <v>Paramaz Avedisian Building</v>
          </cell>
        </row>
      </sheetData>
      <sheetData sheetId="347">
        <row r="8">
          <cell r="D8" t="str">
            <v>Paramaz Avedisian Building</v>
          </cell>
        </row>
      </sheetData>
      <sheetData sheetId="348">
        <row r="8">
          <cell r="D8" t="str">
            <v>Paramaz Avedisian Building</v>
          </cell>
        </row>
      </sheetData>
      <sheetData sheetId="349">
        <row r="8">
          <cell r="D8" t="str">
            <v>Paramaz Avedisian Building</v>
          </cell>
        </row>
      </sheetData>
      <sheetData sheetId="350">
        <row r="8">
          <cell r="D8" t="str">
            <v>Paramaz Avedisian Building</v>
          </cell>
        </row>
      </sheetData>
      <sheetData sheetId="351">
        <row r="8">
          <cell r="D8" t="str">
            <v>Paramaz Avedisian Building</v>
          </cell>
        </row>
      </sheetData>
      <sheetData sheetId="352">
        <row r="8">
          <cell r="D8" t="str">
            <v>Paramaz Avedisian Building</v>
          </cell>
        </row>
      </sheetData>
      <sheetData sheetId="353">
        <row r="8">
          <cell r="D8" t="str">
            <v>Paramaz Avedisian Building</v>
          </cell>
        </row>
      </sheetData>
      <sheetData sheetId="354">
        <row r="8">
          <cell r="D8" t="str">
            <v>Paramaz Avedisian Building</v>
          </cell>
        </row>
      </sheetData>
      <sheetData sheetId="355">
        <row r="8">
          <cell r="D8" t="str">
            <v>Paramaz Avedisian Building</v>
          </cell>
        </row>
      </sheetData>
      <sheetData sheetId="356">
        <row r="8">
          <cell r="D8" t="str">
            <v>Paramaz Avedisian Building</v>
          </cell>
        </row>
      </sheetData>
      <sheetData sheetId="357"/>
      <sheetData sheetId="358"/>
      <sheetData sheetId="359"/>
      <sheetData sheetId="360"/>
      <sheetData sheetId="361"/>
      <sheetData sheetId="362"/>
      <sheetData sheetId="363"/>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C"/>
      <sheetName val="EARTH"/>
      <sheetName val="GBW"/>
      <sheetName val="WSRSS"/>
      <sheetName val=" Steel Work"/>
      <sheetName val="ROADS"/>
      <sheetName val="TOTOL OF SECTION"/>
      <sheetName val="Fee Rate Summary"/>
      <sheetName val="PRECAST lightconc-II"/>
      <sheetName val="INDEX"/>
      <sheetName val="AREAS"/>
      <sheetName val="SITE OVERHEADS"/>
      <sheetName val="Fill this out first..."/>
      <sheetName val="BOQ"/>
      <sheetName val="Sheet2"/>
      <sheetName val="labour coeff"/>
      <sheetName val="Names&amp;Cases"/>
      <sheetName val="Sheet3"/>
      <sheetName val="TBAL9697 -group wise  sdpl"/>
      <sheetName val="BOQ (2)"/>
      <sheetName val="BOQ_Direct_selling cost"/>
      <sheetName val="Data Input"/>
      <sheetName val="SGS ACQ"/>
      <sheetName val="final abstract"/>
      <sheetName val="p&amp;m"/>
      <sheetName val="WORK TABLE"/>
      <sheetName val="환율"/>
      <sheetName val="Design"/>
      <sheetName val="3. Elemental Summary"/>
      <sheetName val="9. Package split - Cost "/>
      <sheetName val="10. &amp; 11. Rate Code &amp; BQ"/>
      <sheetName val="12a. CFTable"/>
      <sheetName val="dlvoid"/>
      <sheetName val="Cost summary"/>
      <sheetName val="_Steel_Work"/>
      <sheetName val="TOTOL_OF_SECTION"/>
      <sheetName val="Fee_Rate_Summary"/>
      <sheetName val="PRECAST_lightconc-II"/>
      <sheetName val="SITE_OVERHEADS"/>
      <sheetName val="Fill_this_out_first___"/>
      <sheetName val="Input"/>
      <sheetName val="Phasing"/>
      <sheetName val="DP"/>
      <sheetName val="Fin Sum"/>
      <sheetName val="Data"/>
      <sheetName val="Lead"/>
      <sheetName val="girder"/>
      <sheetName val="Site Dev BOQ"/>
      <sheetName val="VCH-SLC"/>
      <sheetName val="Meas.-Hotel Part"/>
      <sheetName val="Supplier"/>
      <sheetName val="calcul"/>
      <sheetName val="INDIGINEOUS ITEMS "/>
      <sheetName val="PCS DATA"/>
      <sheetName val="Reference Information"/>
      <sheetName val="Employee List"/>
      <sheetName val="Sales Office"/>
      <sheetName val="INTRO"/>
      <sheetName val="Build-up"/>
      <sheetName val="Codes"/>
      <sheetName val="BOQ -Lab"/>
      <sheetName val="Background"/>
      <sheetName val="Model"/>
      <sheetName val="CONSTRUCTION COMPONENT"/>
      <sheetName val="Costing"/>
      <sheetName val="Analysis"/>
      <sheetName val="Intaccrual"/>
      <sheetName val="SBU"/>
      <sheetName val="tdint"/>
      <sheetName val="YTD"/>
      <sheetName val="Sheet1"/>
      <sheetName val="Break_Up"/>
      <sheetName val="RESULT"/>
      <sheetName val="crews"/>
      <sheetName val="01"/>
      <sheetName val="Rate analysis"/>
      <sheetName val="RA-markate"/>
      <sheetName val="Base data Security Procedures"/>
      <sheetName val="SCurv (3)"/>
      <sheetName val="07"/>
      <sheetName val="summary"/>
      <sheetName val="Pier -AC"/>
      <sheetName val="Cargo-AC"/>
      <sheetName val="renovation "/>
      <sheetName val="new piloty"/>
      <sheetName val="Pier -VENT"/>
      <sheetName val="BMS -pier"/>
      <sheetName val="Cargo -Vent"/>
      <sheetName val="BMS -cargo"/>
      <sheetName val="IDCCALHYD-GOO"/>
      <sheetName val="Cost of O &amp; O"/>
      <sheetName val="Sqn_Abs"/>
      <sheetName val="m"/>
      <sheetName val="BOQ "/>
      <sheetName val="Flooring"/>
      <sheetName val="ELEC_BOQ"/>
      <sheetName val="PHE"/>
      <sheetName val="#REF"/>
      <sheetName val="Headings"/>
      <sheetName val="IO LIST"/>
      <sheetName val="Conc-Site"/>
      <sheetName val="Shut"/>
      <sheetName val="T Crane"/>
      <sheetName val="OH"/>
      <sheetName val="TS"/>
      <sheetName val="SDF I"/>
      <sheetName val="Legend"/>
      <sheetName val="Civil Boq"/>
      <sheetName val="Assumptions"/>
      <sheetName val="RCC Rates"/>
      <sheetName val="MB.Prod"/>
      <sheetName val="Sheet3 (2)"/>
      <sheetName val="FORM7"/>
      <sheetName val="Labour productivity"/>
      <sheetName val="Tender Summary"/>
      <sheetName val="PARASITIC"/>
      <sheetName val="status"/>
      <sheetName val="strain"/>
      <sheetName val="Material "/>
      <sheetName val="Labour &amp; Plant"/>
      <sheetName val="list"/>
      <sheetName val="currency"/>
      <sheetName val="Switch costs lookup"/>
      <sheetName val="Eqpmnt Plng"/>
      <sheetName val="A.O.R."/>
      <sheetName val="DetEst"/>
      <sheetName val="labour"/>
      <sheetName val="Data sheet"/>
      <sheetName val="Per Unit"/>
      <sheetName val="Preside"/>
      <sheetName val="InputPO_Del"/>
      <sheetName val="SILICATE"/>
      <sheetName val="Staff Acco."/>
      <sheetName val="factors"/>
      <sheetName val="RA_EIL"/>
      <sheetName val="RA_MKT_QUOTE"/>
      <sheetName val="STDEV-M30 (2)"/>
      <sheetName val="Customize Your Purchase Order"/>
      <sheetName val="lsd"/>
      <sheetName val="Summ"/>
      <sheetName val="Fossil_DCF"/>
      <sheetName val="concrete"/>
      <sheetName val="precast RC element"/>
      <sheetName val="Package 2"/>
      <sheetName val=" working Sheet"/>
      <sheetName val="P4-B"/>
      <sheetName val="NT-Expan 50mm UBF"/>
      <sheetName val="ANNX - I ( a )"/>
      <sheetName val="Material week"/>
      <sheetName val="OVERHEADS"/>
      <sheetName val="BASIS -DEC 08"/>
      <sheetName val="SA Input"/>
      <sheetName val="DSLP"/>
      <sheetName val="Extra Item"/>
      <sheetName val="Database"/>
      <sheetName val="SCHEDULE"/>
      <sheetName val="schedule nos"/>
      <sheetName val="Estimation"/>
      <sheetName val="cubes_M20"/>
      <sheetName val="Set"/>
      <sheetName val="Invoice"/>
      <sheetName val="Sheet 1"/>
      <sheetName val="Brand"/>
      <sheetName val="PackSize"/>
      <sheetName val="PackagingType"/>
      <sheetName val="Plant"/>
      <sheetName val="ProductHierarchy"/>
      <sheetName val="PurchGroup"/>
      <sheetName val="Sub-brand"/>
      <sheetName val="UOM"/>
      <sheetName val="Variant"/>
      <sheetName val="Annexue B"/>
      <sheetName val="_Steel_Work1"/>
      <sheetName val="TOTOL_OF_SECTION1"/>
      <sheetName val="Fee_Rate_Summary1"/>
      <sheetName val="PRECAST_lightconc-II1"/>
      <sheetName val="SITE_OVERHEADS1"/>
      <sheetName val="WORK_TABLE"/>
      <sheetName val="Fill_this_out_first___1"/>
      <sheetName val="3__Elemental_Summary"/>
      <sheetName val="9__Package_split_-_Cost_"/>
      <sheetName val="10__&amp;_11__Rate_Code_&amp;_BQ"/>
      <sheetName val="12a__CFTable"/>
      <sheetName val="Site_Dev_BOQ"/>
      <sheetName val="TBAL9697_-group_wise__sdpl"/>
      <sheetName val="PCS_DATA"/>
      <sheetName val="Cost_summary"/>
      <sheetName val="labour_coeff"/>
      <sheetName val="Reference_Information"/>
      <sheetName val="Employee_List"/>
      <sheetName val="Sales_Office"/>
      <sheetName val="Fin_Sum"/>
      <sheetName val="Rate_analysis"/>
      <sheetName val="BOQ_-Lab"/>
      <sheetName val="Base_data_Security_Procedures"/>
      <sheetName val="SCurv_(3)"/>
      <sheetName val="Pier_-AC"/>
      <sheetName val="renovation_"/>
      <sheetName val="new_piloty"/>
      <sheetName val="Pier_-VENT"/>
      <sheetName val="BMS_-pier"/>
      <sheetName val="Cargo_-Vent"/>
      <sheetName val="BMS_-cargo"/>
      <sheetName val="INDIGINEOUS_ITEMS_"/>
      <sheetName val="Cost_of_O_&amp;_O"/>
      <sheetName val="BOQ_"/>
      <sheetName val="IO_LIST"/>
      <sheetName val="T_Crane"/>
      <sheetName val="SDF_I"/>
      <sheetName val="Civil_Boq"/>
      <sheetName val="Labour_productivity"/>
      <sheetName val="Tender_Summary"/>
      <sheetName val="BOQ_(2)"/>
      <sheetName val="final_abstract"/>
      <sheetName val="Data_Input"/>
      <sheetName val="SGS_ACQ"/>
      <sheetName val="BOQ_Direct_selling_cost"/>
      <sheetName val="Meas_-Hotel_Part"/>
      <sheetName val="Material_"/>
      <sheetName val="Labour_&amp;_Plant"/>
      <sheetName val="RCC_Rates"/>
      <sheetName val="CONSTRUCTION_COMPONENT"/>
      <sheetName val="A_O_R_"/>
      <sheetName val="Switch_costs_lookup"/>
      <sheetName val="Eqpmnt_Plng"/>
      <sheetName val="Data_sheet"/>
      <sheetName val="Per_Unit"/>
      <sheetName val="precast_RC_element"/>
      <sheetName val="Package_2"/>
      <sheetName val="_working_Sheet"/>
      <sheetName val="BASIS_-DEC_08"/>
      <sheetName val="MB_Prod"/>
      <sheetName val="Extra_Item"/>
      <sheetName val="schedule_nos"/>
      <sheetName val="SA_Input"/>
      <sheetName val="NT-Expan_50mm_UBF"/>
      <sheetName val="ANNX_-_I_(_a_)"/>
      <sheetName val="Customize_Your_Purchase_Order"/>
      <sheetName val="STDEV-M30_(2)"/>
      <sheetName val="INPUT SHEET"/>
      <sheetName val="RES-PLANNING"/>
      <sheetName val="CCTV_EST1"/>
      <sheetName val="_Steel_Work2"/>
      <sheetName val="TOTOL_OF_SECTION2"/>
      <sheetName val="Fee_Rate_Summary2"/>
      <sheetName val="PRECAST_lightconc-II2"/>
      <sheetName val="SITE_OVERHEADS2"/>
      <sheetName val="WORK_TABLE1"/>
      <sheetName val="Fill_this_out_first___2"/>
      <sheetName val="3__Elemental_Summary1"/>
      <sheetName val="9__Package_split_-_Cost_1"/>
      <sheetName val="10__&amp;_11__Rate_Code_&amp;_BQ1"/>
      <sheetName val="12a__CFTable1"/>
      <sheetName val="Site_Dev_BOQ1"/>
      <sheetName val="TBAL9697_-group_wise__sdpl1"/>
      <sheetName val="PCS_DATA1"/>
      <sheetName val="Cost_summary1"/>
      <sheetName val="labour_coeff1"/>
      <sheetName val="Reference_Information1"/>
      <sheetName val="Employee_List1"/>
      <sheetName val="Sales_Office1"/>
      <sheetName val="Fin_Sum1"/>
      <sheetName val="Rate_analysis1"/>
      <sheetName val="BOQ_-Lab1"/>
      <sheetName val="Base_data_Security_Procedures1"/>
      <sheetName val="SCurv_(3)1"/>
      <sheetName val="Pier_-AC1"/>
      <sheetName val="renovation_1"/>
      <sheetName val="new_piloty1"/>
      <sheetName val="Pier_-VENT1"/>
      <sheetName val="BMS_-pier1"/>
      <sheetName val="Cargo_-Vent1"/>
      <sheetName val="BMS_-cargo1"/>
      <sheetName val="INDIGINEOUS_ITEMS_1"/>
      <sheetName val="Cost_of_O_&amp;_O1"/>
      <sheetName val="BOQ_1"/>
      <sheetName val="IO_LIST1"/>
      <sheetName val="T_Crane1"/>
      <sheetName val="SDF_I1"/>
      <sheetName val="Civil_Boq1"/>
      <sheetName val="Labour_productivity1"/>
      <sheetName val="Tender_Summary1"/>
      <sheetName val="BOQ_(2)1"/>
      <sheetName val="final_abstract1"/>
      <sheetName val="Data_Input1"/>
      <sheetName val="SGS_ACQ1"/>
      <sheetName val="BOQ_Direct_selling_cost1"/>
      <sheetName val="Meas_-Hotel_Part1"/>
      <sheetName val="Material_1"/>
      <sheetName val="Labour_&amp;_Plant1"/>
      <sheetName val="RCC_Rates1"/>
      <sheetName val="CONSTRUCTION_COMPONENT1"/>
      <sheetName val="A_O_R_1"/>
      <sheetName val="Switch_costs_lookup1"/>
      <sheetName val="Eqpmnt_Plng1"/>
      <sheetName val="Data_sheet1"/>
      <sheetName val="Per_Unit1"/>
      <sheetName val="precast_RC_element1"/>
      <sheetName val="Package_21"/>
      <sheetName val="_working_Sheet1"/>
      <sheetName val="BASIS_-DEC_081"/>
      <sheetName val="MB_Prod1"/>
      <sheetName val="Extra_Item1"/>
      <sheetName val="schedule_nos1"/>
      <sheetName val="SA_Input1"/>
      <sheetName val="NT-Expan_50mm_UBF1"/>
      <sheetName val="ANNX_-_I_(_a_)1"/>
      <sheetName val="Customize_Your_Purchase_Order1"/>
      <sheetName val="STDEV-M30_(2)1"/>
      <sheetName val="_Steel_Work3"/>
      <sheetName val="TOTOL_OF_SECTION3"/>
      <sheetName val="Fee_Rate_Summary3"/>
      <sheetName val="PRECAST_lightconc-II3"/>
      <sheetName val="SITE_OVERHEADS3"/>
      <sheetName val="WORK_TABLE2"/>
      <sheetName val="Fill_this_out_first___3"/>
      <sheetName val="3__Elemental_Summary2"/>
      <sheetName val="9__Package_split_-_Cost_2"/>
      <sheetName val="10__&amp;_11__Rate_Code_&amp;_BQ2"/>
      <sheetName val="12a__CFTable2"/>
      <sheetName val="Site_Dev_BOQ2"/>
      <sheetName val="TBAL9697_-group_wise__sdpl2"/>
      <sheetName val="PCS_DATA2"/>
      <sheetName val="Cost_summary2"/>
      <sheetName val="labour_coeff2"/>
      <sheetName val="Reference_Information2"/>
      <sheetName val="Employee_List2"/>
      <sheetName val="Sales_Office2"/>
      <sheetName val="Fin_Sum2"/>
      <sheetName val="Rate_analysis2"/>
      <sheetName val="BOQ_-Lab2"/>
      <sheetName val="Base_data_Security_Procedures2"/>
      <sheetName val="SCurv_(3)2"/>
      <sheetName val="Pier_-AC2"/>
      <sheetName val="renovation_2"/>
      <sheetName val="new_piloty2"/>
      <sheetName val="Pier_-VENT2"/>
      <sheetName val="BMS_-pier2"/>
      <sheetName val="Cargo_-Vent2"/>
      <sheetName val="BMS_-cargo2"/>
      <sheetName val="INDIGINEOUS_ITEMS_2"/>
      <sheetName val="Cost_of_O_&amp;_O2"/>
      <sheetName val="BOQ_2"/>
      <sheetName val="IO_LIST2"/>
      <sheetName val="T_Crane2"/>
      <sheetName val="SDF_I2"/>
      <sheetName val="Civil_Boq2"/>
      <sheetName val="Labour_productivity2"/>
      <sheetName val="Tender_Summary2"/>
      <sheetName val="BOQ_(2)2"/>
      <sheetName val="final_abstract2"/>
      <sheetName val="Data_Input2"/>
      <sheetName val="SGS_ACQ2"/>
      <sheetName val="BOQ_Direct_selling_cost2"/>
      <sheetName val="Meas_-Hotel_Part2"/>
      <sheetName val="Material_2"/>
      <sheetName val="Labour_&amp;_Plant2"/>
      <sheetName val="RCC_Rates2"/>
      <sheetName val="CONSTRUCTION_COMPONENT2"/>
      <sheetName val="A_O_R_2"/>
      <sheetName val="Switch_costs_lookup2"/>
      <sheetName val="Eqpmnt_Plng2"/>
      <sheetName val="Data_sheet2"/>
      <sheetName val="Per_Unit2"/>
      <sheetName val="precast_RC_element2"/>
      <sheetName val="Package_22"/>
      <sheetName val="_working_Sheet2"/>
      <sheetName val="BASIS_-DEC_082"/>
      <sheetName val="MB_Prod2"/>
      <sheetName val="Extra_Item2"/>
      <sheetName val="schedule_nos2"/>
      <sheetName val="SA_Input2"/>
      <sheetName val="NT-Expan_50mm_UBF2"/>
      <sheetName val="ANNX_-_I_(_a_)2"/>
      <sheetName val="Customize_Your_Purchase_Order2"/>
      <sheetName val="STDEV-M30_(2)2"/>
      <sheetName val="_Steel_Work4"/>
      <sheetName val="TOTOL_OF_SECTION4"/>
      <sheetName val="Fee_Rate_Summary4"/>
      <sheetName val="PRECAST_lightconc-II4"/>
      <sheetName val="SITE_OVERHEADS4"/>
      <sheetName val="WORK_TABLE3"/>
      <sheetName val="Fill_this_out_first___4"/>
      <sheetName val="3__Elemental_Summary3"/>
      <sheetName val="9__Package_split_-_Cost_3"/>
      <sheetName val="10__&amp;_11__Rate_Code_&amp;_BQ3"/>
      <sheetName val="12a__CFTable3"/>
      <sheetName val="Site_Dev_BOQ3"/>
      <sheetName val="TBAL9697_-group_wise__sdpl3"/>
      <sheetName val="PCS_DATA3"/>
      <sheetName val="Cost_summary3"/>
      <sheetName val="labour_coeff3"/>
      <sheetName val="Reference_Information3"/>
      <sheetName val="Employee_List3"/>
      <sheetName val="Sales_Office3"/>
      <sheetName val="Fin_Sum3"/>
      <sheetName val="Rate_analysis3"/>
      <sheetName val="BOQ_-Lab3"/>
      <sheetName val="Base_data_Security_Procedures3"/>
      <sheetName val="SCurv_(3)3"/>
      <sheetName val="Pier_-AC3"/>
      <sheetName val="renovation_3"/>
      <sheetName val="new_piloty3"/>
      <sheetName val="Pier_-VENT3"/>
      <sheetName val="BMS_-pier3"/>
      <sheetName val="Cargo_-Vent3"/>
      <sheetName val="BMS_-cargo3"/>
      <sheetName val="INDIGINEOUS_ITEMS_3"/>
      <sheetName val="Cost_of_O_&amp;_O3"/>
      <sheetName val="BOQ_3"/>
      <sheetName val="IO_LIST3"/>
      <sheetName val="T_Crane3"/>
      <sheetName val="SDF_I3"/>
      <sheetName val="Civil_Boq3"/>
      <sheetName val="Labour_productivity3"/>
      <sheetName val="Tender_Summary3"/>
      <sheetName val="BOQ_(2)3"/>
      <sheetName val="final_abstract3"/>
      <sheetName val="Data_Input3"/>
      <sheetName val="SGS_ACQ3"/>
      <sheetName val="BOQ_Direct_selling_cost3"/>
      <sheetName val="Meas_-Hotel_Part3"/>
      <sheetName val="Material_3"/>
      <sheetName val="Labour_&amp;_Plant3"/>
      <sheetName val="RCC_Rates3"/>
      <sheetName val="CONSTRUCTION_COMPONENT3"/>
      <sheetName val="A_O_R_3"/>
      <sheetName val="Switch_costs_lookup3"/>
      <sheetName val="Eqpmnt_Plng3"/>
      <sheetName val="Data_sheet3"/>
      <sheetName val="Per_Unit3"/>
      <sheetName val="precast_RC_element3"/>
      <sheetName val="Package_23"/>
      <sheetName val="_working_Sheet3"/>
      <sheetName val="BASIS_-DEC_083"/>
      <sheetName val="MB_Prod3"/>
      <sheetName val="Extra_Item3"/>
      <sheetName val="schedule_nos3"/>
      <sheetName val="SA_Input3"/>
      <sheetName val="NT-Expan_50mm_UBF3"/>
      <sheetName val="ANNX_-_I_(_a_)3"/>
      <sheetName val="Customize_Your_Purchase_Order3"/>
      <sheetName val="STDEV-M30_(2)3"/>
      <sheetName val="_Steel_Work5"/>
      <sheetName val="TOTOL_OF_SECTION5"/>
      <sheetName val="Fee_Rate_Summary5"/>
      <sheetName val="PRECAST_lightconc-II5"/>
      <sheetName val="SITE_OVERHEADS5"/>
      <sheetName val="WORK_TABLE4"/>
      <sheetName val="Fill_this_out_first___5"/>
      <sheetName val="3__Elemental_Summary4"/>
      <sheetName val="9__Package_split_-_Cost_4"/>
      <sheetName val="10__&amp;_11__Rate_Code_&amp;_BQ4"/>
      <sheetName val="12a__CFTable4"/>
      <sheetName val="Site_Dev_BOQ4"/>
      <sheetName val="TBAL9697_-group_wise__sdpl4"/>
      <sheetName val="PCS_DATA4"/>
      <sheetName val="Cost_summary4"/>
      <sheetName val="labour_coeff4"/>
      <sheetName val="Reference_Information4"/>
      <sheetName val="Employee_List4"/>
      <sheetName val="Sales_Office4"/>
      <sheetName val="Fin_Sum4"/>
      <sheetName val="Rate_analysis4"/>
      <sheetName val="BOQ_-Lab4"/>
      <sheetName val="Base_data_Security_Procedures4"/>
      <sheetName val="SCurv_(3)4"/>
      <sheetName val="Pier_-AC4"/>
      <sheetName val="renovation_4"/>
      <sheetName val="new_piloty4"/>
      <sheetName val="Pier_-VENT4"/>
      <sheetName val="BMS_-pier4"/>
      <sheetName val="Cargo_-Vent4"/>
      <sheetName val="BMS_-cargo4"/>
      <sheetName val="INDIGINEOUS_ITEMS_4"/>
      <sheetName val="Cost_of_O_&amp;_O4"/>
      <sheetName val="BOQ_4"/>
      <sheetName val="IO_LIST4"/>
      <sheetName val="T_Crane4"/>
      <sheetName val="SDF_I4"/>
      <sheetName val="Civil_Boq4"/>
      <sheetName val="Labour_productivity4"/>
      <sheetName val="Tender_Summary4"/>
      <sheetName val="BOQ_(2)4"/>
      <sheetName val="final_abstract4"/>
      <sheetName val="Data_Input4"/>
      <sheetName val="SGS_ACQ4"/>
      <sheetName val="BOQ_Direct_selling_cost4"/>
      <sheetName val="Meas_-Hotel_Part4"/>
      <sheetName val="Material_4"/>
      <sheetName val="Labour_&amp;_Plant4"/>
      <sheetName val="RCC_Rates4"/>
      <sheetName val="CONSTRUCTION_COMPONENT4"/>
      <sheetName val="A_O_R_4"/>
      <sheetName val="Switch_costs_lookup4"/>
      <sheetName val="Eqpmnt_Plng4"/>
      <sheetName val="Data_sheet4"/>
      <sheetName val="Per_Unit4"/>
      <sheetName val="precast_RC_element4"/>
      <sheetName val="Package_24"/>
      <sheetName val="_working_Sheet4"/>
      <sheetName val="BASIS_-DEC_084"/>
      <sheetName val="MB_Prod4"/>
      <sheetName val="Extra_Item4"/>
      <sheetName val="schedule_nos4"/>
      <sheetName val="SA_Input4"/>
      <sheetName val="NT-Expan_50mm_UBF4"/>
      <sheetName val="ANNX_-_I_(_a_)4"/>
      <sheetName val="Customize_Your_Purchase_Order4"/>
      <sheetName val="STDEV-M30_(2)4"/>
      <sheetName val="Sheet_1"/>
      <sheetName val="_Steel_Work6"/>
      <sheetName val="TOTOL_OF_SECTION6"/>
      <sheetName val="Fee_Rate_Summary6"/>
      <sheetName val="PRECAST_lightconc-II6"/>
      <sheetName val="SITE_OVERHEADS6"/>
      <sheetName val="WORK_TABLE5"/>
      <sheetName val="Fill_this_out_first___6"/>
      <sheetName val="3__Elemental_Summary5"/>
      <sheetName val="9__Package_split_-_Cost_5"/>
      <sheetName val="10__&amp;_11__Rate_Code_&amp;_BQ5"/>
      <sheetName val="12a__CFTable5"/>
      <sheetName val="Site_Dev_BOQ5"/>
      <sheetName val="TBAL9697_-group_wise__sdpl5"/>
      <sheetName val="PCS_DATA5"/>
      <sheetName val="Cost_summary5"/>
      <sheetName val="labour_coeff5"/>
      <sheetName val="Reference_Information5"/>
      <sheetName val="Employee_List5"/>
      <sheetName val="Sales_Office5"/>
      <sheetName val="Fin_Sum5"/>
      <sheetName val="Rate_analysis5"/>
      <sheetName val="BOQ_-Lab5"/>
      <sheetName val="Base_data_Security_Procedures5"/>
      <sheetName val="SCurv_(3)5"/>
      <sheetName val="Pier_-AC5"/>
      <sheetName val=""/>
      <sheetName val="Manpower"/>
      <sheetName val="BLOCK-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refreshError="1"/>
      <sheetData sheetId="429" refreshError="1"/>
      <sheetData sheetId="430"/>
      <sheetData sheetId="43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ivil"/>
      <sheetName val="civil ms"/>
      <sheetName val="ms carp"/>
      <sheetName val="Carpentry"/>
      <sheetName val="elec bill"/>
      <sheetName val="External work"/>
      <sheetName val="external ms"/>
      <sheetName val="Extra Civil work"/>
      <sheetName val="Extra Civil Work Ms"/>
      <sheetName val="Staircase"/>
      <sheetName val="Staircase ms"/>
      <sheetName val="extra work elec bill "/>
      <sheetName val="electrical panel bill "/>
      <sheetName val="GBW"/>
      <sheetName val="Sheet2"/>
      <sheetName val="Fill this out first..."/>
      <sheetName val="Names&amp;Cas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Guidance"/>
      <sheetName val="INPUT --&gt;"/>
      <sheetName val="Control Requirement 1 (2)"/>
      <sheetName val="Control Requirement 1"/>
      <sheetName val="Control Requirement Spreadsheet"/>
      <sheetName val="Sheet2"/>
      <sheetName val="Sheet1"/>
      <sheetName val="INFO--&gt;"/>
      <sheetName val="Critical Spend Categories"/>
      <sheetName val="Focus Jurisdictions"/>
      <sheetName val="Admin"/>
    </sheetNames>
    <sheetDataSet>
      <sheetData sheetId="0"/>
      <sheetData sheetId="1"/>
      <sheetData sheetId="2"/>
      <sheetData sheetId="3"/>
      <sheetData sheetId="4"/>
      <sheetData sheetId="5"/>
      <sheetData sheetId="6"/>
      <sheetData sheetId="7"/>
      <sheetData sheetId="8"/>
      <sheetData sheetId="9"/>
      <sheetData sheetId="10"/>
      <sheetData sheetId="11">
        <row r="1">
          <cell r="R1" t="str">
            <v>mandatory</v>
          </cell>
        </row>
        <row r="2">
          <cell r="R2" t="str">
            <v>non-mandatory</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2285F-9A53-4E31-B589-A72E744EEDE5}">
  <dimension ref="A1:D30"/>
  <sheetViews>
    <sheetView tabSelected="1" view="pageBreakPreview" topLeftCell="A4" zoomScale="85" zoomScaleNormal="85" zoomScaleSheetLayoutView="85" workbookViewId="0">
      <selection activeCell="D24" sqref="D24"/>
    </sheetView>
  </sheetViews>
  <sheetFormatPr defaultColWidth="9.140625" defaultRowHeight="21" x14ac:dyDescent="0.35"/>
  <cols>
    <col min="1" max="1" width="11.5703125" style="109" customWidth="1"/>
    <col min="2" max="2" width="58.7109375" style="109" customWidth="1"/>
    <col min="3" max="3" width="31.85546875" style="109" customWidth="1"/>
    <col min="4" max="4" width="27.42578125" style="108" customWidth="1"/>
    <col min="5" max="16384" width="9.140625" style="109"/>
  </cols>
  <sheetData>
    <row r="1" spans="1:4" x14ac:dyDescent="0.35">
      <c r="A1" s="136" t="s">
        <v>198</v>
      </c>
      <c r="B1" s="136"/>
      <c r="C1" s="107">
        <v>45069</v>
      </c>
    </row>
    <row r="2" spans="1:4" x14ac:dyDescent="0.35">
      <c r="A2" s="136" t="s">
        <v>200</v>
      </c>
      <c r="B2" s="136"/>
      <c r="C2" s="110"/>
    </row>
    <row r="3" spans="1:4" x14ac:dyDescent="0.35">
      <c r="A3" s="137"/>
      <c r="B3" s="137"/>
      <c r="C3" s="137"/>
    </row>
    <row r="4" spans="1:4" x14ac:dyDescent="0.35">
      <c r="A4" s="112"/>
    </row>
    <row r="5" spans="1:4" ht="31.5" x14ac:dyDescent="0.5">
      <c r="A5" s="138" t="s">
        <v>183</v>
      </c>
      <c r="B5" s="138"/>
      <c r="C5" s="138"/>
      <c r="D5" s="113"/>
    </row>
    <row r="6" spans="1:4" x14ac:dyDescent="0.35">
      <c r="B6" s="139"/>
      <c r="C6" s="139"/>
    </row>
    <row r="7" spans="1:4" ht="46.5" x14ac:dyDescent="0.7">
      <c r="A7" s="140" t="s">
        <v>199</v>
      </c>
      <c r="B7" s="140"/>
      <c r="C7" s="140"/>
      <c r="D7" s="113"/>
    </row>
    <row r="8" spans="1:4" x14ac:dyDescent="0.35">
      <c r="A8" s="111"/>
      <c r="B8" s="111"/>
      <c r="C8" s="114"/>
    </row>
    <row r="9" spans="1:4" ht="27.75" customHeight="1" x14ac:dyDescent="0.35">
      <c r="A9" s="115" t="s">
        <v>184</v>
      </c>
      <c r="B9" s="115" t="s">
        <v>185</v>
      </c>
      <c r="C9" s="115" t="s">
        <v>186</v>
      </c>
      <c r="D9" s="116"/>
    </row>
    <row r="10" spans="1:4" s="120" customFormat="1" ht="43.5" customHeight="1" x14ac:dyDescent="0.25">
      <c r="A10" s="117"/>
      <c r="B10" s="118"/>
      <c r="C10" s="119"/>
      <c r="D10" s="116"/>
    </row>
    <row r="11" spans="1:4" s="120" customFormat="1" ht="43.5" customHeight="1" x14ac:dyDescent="0.25">
      <c r="A11" s="117" t="s">
        <v>187</v>
      </c>
      <c r="B11" s="121" t="s">
        <v>201</v>
      </c>
      <c r="C11" s="119">
        <f>'Grand Summary'!E15</f>
        <v>13470818.6</v>
      </c>
      <c r="D11" s="116"/>
    </row>
    <row r="12" spans="1:4" s="120" customFormat="1" ht="42" customHeight="1" x14ac:dyDescent="0.25">
      <c r="A12" s="117"/>
      <c r="B12" s="121"/>
      <c r="C12" s="119"/>
      <c r="D12" s="116"/>
    </row>
    <row r="13" spans="1:4" ht="33" customHeight="1" x14ac:dyDescent="0.35">
      <c r="A13" s="117"/>
      <c r="B13" s="122" t="s">
        <v>188</v>
      </c>
      <c r="C13" s="123">
        <f>SUM(C10:C11)</f>
        <v>13470818.6</v>
      </c>
    </row>
    <row r="14" spans="1:4" ht="24.95" hidden="1" customHeight="1" x14ac:dyDescent="0.35">
      <c r="A14" s="117"/>
      <c r="B14" s="122" t="s">
        <v>189</v>
      </c>
      <c r="C14" s="124"/>
    </row>
    <row r="15" spans="1:4" ht="20.25" hidden="1" customHeight="1" x14ac:dyDescent="0.35">
      <c r="A15" s="135" t="s">
        <v>190</v>
      </c>
      <c r="B15" s="135"/>
      <c r="C15" s="125">
        <f>C13</f>
        <v>13470818.6</v>
      </c>
    </row>
    <row r="16" spans="1:4" s="108" customFormat="1" hidden="1" x14ac:dyDescent="0.25">
      <c r="A16" s="126"/>
      <c r="B16" s="126" t="s">
        <v>191</v>
      </c>
      <c r="C16" s="127">
        <v>10000</v>
      </c>
    </row>
    <row r="17" spans="1:3" s="108" customFormat="1" hidden="1" x14ac:dyDescent="0.25">
      <c r="A17" s="126"/>
      <c r="B17" s="126" t="s">
        <v>192</v>
      </c>
      <c r="C17" s="127"/>
    </row>
    <row r="18" spans="1:3" s="108" customFormat="1" x14ac:dyDescent="0.35">
      <c r="A18" s="128"/>
      <c r="B18" s="129"/>
      <c r="C18" s="109"/>
    </row>
    <row r="19" spans="1:3" s="108" customFormat="1" ht="33" customHeight="1" x14ac:dyDescent="0.25">
      <c r="A19" s="117"/>
      <c r="B19" s="122" t="s">
        <v>194</v>
      </c>
      <c r="C19" s="123">
        <f>[11]Sheet1!$D$26</f>
        <v>3091025.3200000003</v>
      </c>
    </row>
    <row r="20" spans="1:3" s="108" customFormat="1" ht="33" customHeight="1" x14ac:dyDescent="0.25">
      <c r="A20" s="117"/>
      <c r="B20" s="122" t="s">
        <v>195</v>
      </c>
      <c r="C20" s="123">
        <f>C19+C13</f>
        <v>16561843.92</v>
      </c>
    </row>
    <row r="21" spans="1:3" s="108" customFormat="1" ht="33" customHeight="1" x14ac:dyDescent="0.25">
      <c r="A21" s="117"/>
      <c r="B21" s="122" t="s">
        <v>193</v>
      </c>
      <c r="C21" s="123">
        <f>C20*4.5%</f>
        <v>745282.97639999993</v>
      </c>
    </row>
    <row r="22" spans="1:3" s="108" customFormat="1" ht="33" customHeight="1" x14ac:dyDescent="0.25">
      <c r="A22" s="117"/>
      <c r="B22" s="122" t="s">
        <v>202</v>
      </c>
      <c r="C22" s="123">
        <f>C21+C20</f>
        <v>17307126.896400001</v>
      </c>
    </row>
    <row r="23" spans="1:3" s="108" customFormat="1" ht="33" customHeight="1" x14ac:dyDescent="0.25">
      <c r="A23" s="117"/>
      <c r="B23" s="122" t="s">
        <v>196</v>
      </c>
      <c r="C23" s="123">
        <v>14475224</v>
      </c>
    </row>
    <row r="24" spans="1:3" s="108" customFormat="1" ht="33" customHeight="1" x14ac:dyDescent="0.25">
      <c r="A24" s="117"/>
      <c r="B24" s="122" t="s">
        <v>197</v>
      </c>
      <c r="C24" s="123">
        <f>C22-C23</f>
        <v>2831902.8964000009</v>
      </c>
    </row>
    <row r="25" spans="1:3" s="108" customFormat="1" x14ac:dyDescent="0.35">
      <c r="A25" s="130"/>
      <c r="B25" s="129"/>
      <c r="C25" s="109"/>
    </row>
    <row r="26" spans="1:3" s="108" customFormat="1" x14ac:dyDescent="0.35">
      <c r="A26" s="131"/>
      <c r="B26" s="129"/>
      <c r="C26" s="109"/>
    </row>
    <row r="27" spans="1:3" s="108" customFormat="1" x14ac:dyDescent="0.35">
      <c r="A27" s="131"/>
      <c r="B27" s="129"/>
      <c r="C27" s="109"/>
    </row>
    <row r="28" spans="1:3" s="108" customFormat="1" x14ac:dyDescent="0.35">
      <c r="A28" s="132"/>
      <c r="B28" s="133"/>
      <c r="C28" s="109"/>
    </row>
    <row r="29" spans="1:3" s="108" customFormat="1" x14ac:dyDescent="0.35">
      <c r="A29" s="132"/>
      <c r="B29" s="133"/>
      <c r="C29" s="109"/>
    </row>
    <row r="30" spans="1:3" s="108" customFormat="1" x14ac:dyDescent="0.35">
      <c r="A30" s="132"/>
      <c r="B30" s="134"/>
      <c r="C30" s="109"/>
    </row>
  </sheetData>
  <mergeCells count="7">
    <mergeCell ref="A15:B15"/>
    <mergeCell ref="A1:B1"/>
    <mergeCell ref="A2:B2"/>
    <mergeCell ref="A3:C3"/>
    <mergeCell ref="A5:C5"/>
    <mergeCell ref="B6:C6"/>
    <mergeCell ref="A7:C7"/>
  </mergeCells>
  <pageMargins left="0.88" right="0.7" top="1.53" bottom="0.75" header="0.26" footer="0.3"/>
  <pageSetup scale="86" orientation="portrait" r:id="rId1"/>
  <colBreaks count="1" manualBreakCount="1">
    <brk id="4" max="2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I20"/>
  <sheetViews>
    <sheetView view="pageBreakPreview" zoomScaleNormal="100" zoomScaleSheetLayoutView="100" workbookViewId="0">
      <selection activeCell="G18" sqref="G18"/>
    </sheetView>
  </sheetViews>
  <sheetFormatPr defaultRowHeight="15" x14ac:dyDescent="0.25"/>
  <cols>
    <col min="1" max="1" width="14" customWidth="1"/>
    <col min="2" max="2" width="49.5703125" customWidth="1"/>
    <col min="3" max="3" width="6.42578125" customWidth="1"/>
    <col min="4" max="4" width="7.140625" customWidth="1"/>
    <col min="5" max="5" width="23.28515625" customWidth="1"/>
    <col min="6" max="6" width="14.28515625" bestFit="1" customWidth="1"/>
    <col min="7" max="8" width="11.5703125" bestFit="1" customWidth="1"/>
  </cols>
  <sheetData>
    <row r="2" spans="1:9" ht="18" x14ac:dyDescent="0.25">
      <c r="A2" s="141" t="s">
        <v>16</v>
      </c>
      <c r="B2" s="141"/>
      <c r="C2" s="141"/>
      <c r="D2" s="141"/>
      <c r="E2" s="141"/>
      <c r="F2" s="11"/>
      <c r="G2" s="11"/>
      <c r="H2" s="11"/>
    </row>
    <row r="3" spans="1:9" ht="18" x14ac:dyDescent="0.25">
      <c r="A3" s="70"/>
      <c r="B3" s="70"/>
      <c r="C3" s="70"/>
      <c r="D3" s="70"/>
      <c r="E3" s="70"/>
      <c r="F3" s="11"/>
      <c r="G3" s="11"/>
      <c r="H3" s="11"/>
    </row>
    <row r="4" spans="1:9" ht="15.75" x14ac:dyDescent="0.25">
      <c r="A4" s="142" t="s">
        <v>17</v>
      </c>
      <c r="B4" s="142"/>
      <c r="C4" s="142"/>
      <c r="D4" s="142"/>
      <c r="E4" s="142"/>
      <c r="F4" s="11"/>
      <c r="G4" s="11"/>
      <c r="H4" s="11"/>
    </row>
    <row r="5" spans="1:9" ht="15.75" x14ac:dyDescent="0.25">
      <c r="A5" s="71"/>
      <c r="B5" s="71"/>
      <c r="C5" s="71"/>
      <c r="D5" s="71"/>
      <c r="E5" s="71"/>
      <c r="F5" s="11"/>
      <c r="G5" s="11"/>
      <c r="H5" s="11"/>
    </row>
    <row r="6" spans="1:9" ht="20.25" customHeight="1" x14ac:dyDescent="0.25">
      <c r="A6" s="143"/>
      <c r="B6" s="143"/>
      <c r="C6" s="143"/>
      <c r="D6" s="143"/>
      <c r="E6" s="143"/>
    </row>
    <row r="7" spans="1:9" ht="22.5" customHeight="1" x14ac:dyDescent="0.25">
      <c r="A7" s="144" t="s">
        <v>182</v>
      </c>
      <c r="B7" s="144"/>
      <c r="C7" s="144"/>
      <c r="D7" s="144"/>
      <c r="E7" s="144"/>
    </row>
    <row r="8" spans="1:9" ht="10.5" customHeight="1" thickBot="1" x14ac:dyDescent="0.3">
      <c r="A8" s="1"/>
      <c r="B8" s="2"/>
      <c r="C8" s="3"/>
      <c r="D8" s="3"/>
      <c r="E8" s="3"/>
    </row>
    <row r="9" spans="1:9" ht="32.25" thickBot="1" x14ac:dyDescent="0.3">
      <c r="A9" s="7" t="s">
        <v>6</v>
      </c>
      <c r="B9" s="145" t="s">
        <v>7</v>
      </c>
      <c r="C9" s="145"/>
      <c r="D9" s="12"/>
      <c r="E9" s="8" t="s">
        <v>8</v>
      </c>
    </row>
    <row r="10" spans="1:9" ht="24.75" customHeight="1" x14ac:dyDescent="0.25">
      <c r="A10" s="4"/>
      <c r="B10" s="149"/>
      <c r="C10" s="150"/>
      <c r="D10" s="4"/>
      <c r="E10" s="5"/>
    </row>
    <row r="11" spans="1:9" ht="24.75" customHeight="1" x14ac:dyDescent="0.25">
      <c r="A11" s="4">
        <v>1</v>
      </c>
      <c r="B11" s="151" t="s">
        <v>21</v>
      </c>
      <c r="C11" s="152"/>
      <c r="D11" s="4" t="s">
        <v>5</v>
      </c>
      <c r="E11" s="5">
        <f>HVAC!K186</f>
        <v>12015325</v>
      </c>
    </row>
    <row r="12" spans="1:9" ht="24.75" customHeight="1" x14ac:dyDescent="0.25">
      <c r="A12" s="4"/>
      <c r="B12" s="149"/>
      <c r="C12" s="150"/>
      <c r="D12" s="4"/>
      <c r="E12" s="6"/>
    </row>
    <row r="13" spans="1:9" ht="24.75" customHeight="1" x14ac:dyDescent="0.25">
      <c r="A13" s="4">
        <v>2</v>
      </c>
      <c r="B13" s="151" t="s">
        <v>23</v>
      </c>
      <c r="C13" s="152"/>
      <c r="D13" s="4" t="s">
        <v>5</v>
      </c>
      <c r="E13" s="6">
        <f>Fire!K102</f>
        <v>1455493.6</v>
      </c>
    </row>
    <row r="14" spans="1:9" ht="24.75" customHeight="1" thickBot="1" x14ac:dyDescent="0.3">
      <c r="A14" s="4"/>
      <c r="B14" s="148"/>
      <c r="C14" s="148"/>
      <c r="D14" s="4"/>
      <c r="E14" s="5"/>
    </row>
    <row r="15" spans="1:9" ht="21.75" customHeight="1" thickBot="1" x14ac:dyDescent="0.3">
      <c r="A15" s="9"/>
      <c r="B15" s="146" t="s">
        <v>171</v>
      </c>
      <c r="C15" s="147"/>
      <c r="D15" s="10"/>
      <c r="E15" s="96">
        <f>SUM(E10:E14)</f>
        <v>13470818.6</v>
      </c>
      <c r="G15" s="105"/>
      <c r="I15" s="105"/>
    </row>
    <row r="16" spans="1:9" x14ac:dyDescent="0.25">
      <c r="E16" s="69"/>
    </row>
    <row r="17" spans="2:8" x14ac:dyDescent="0.25">
      <c r="B17" s="106" t="s">
        <v>175</v>
      </c>
      <c r="E17" s="69">
        <v>3921265</v>
      </c>
    </row>
    <row r="18" spans="2:8" x14ac:dyDescent="0.25">
      <c r="B18" s="106" t="s">
        <v>176</v>
      </c>
      <c r="E18" s="69">
        <f>E17+E15</f>
        <v>17392083.600000001</v>
      </c>
      <c r="H18" s="105"/>
    </row>
    <row r="19" spans="2:8" x14ac:dyDescent="0.25">
      <c r="B19" s="106" t="s">
        <v>177</v>
      </c>
      <c r="E19" s="69">
        <v>7593187</v>
      </c>
    </row>
    <row r="20" spans="2:8" x14ac:dyDescent="0.25">
      <c r="B20" s="106" t="s">
        <v>178</v>
      </c>
      <c r="E20" s="69">
        <f>E18-E19</f>
        <v>9798896.6000000015</v>
      </c>
    </row>
  </sheetData>
  <mergeCells count="11">
    <mergeCell ref="B15:C15"/>
    <mergeCell ref="B14:C14"/>
    <mergeCell ref="B10:C10"/>
    <mergeCell ref="B11:C11"/>
    <mergeCell ref="B12:C12"/>
    <mergeCell ref="B13:C13"/>
    <mergeCell ref="A2:E2"/>
    <mergeCell ref="A4:E4"/>
    <mergeCell ref="A6:E6"/>
    <mergeCell ref="A7:E7"/>
    <mergeCell ref="B9:C9"/>
  </mergeCells>
  <pageMargins left="0.70866141732283472" right="0.70866141732283472" top="0.74803149606299213" bottom="0.74803149606299213" header="0.31496062992125984" footer="0.31496062992125984"/>
  <pageSetup paperSize="9" scale="86" fitToHeight="0" orientation="portrait" r:id="rId1"/>
  <headerFooter>
    <oddHeader>&amp;LVISA FIT OUT PROJECT&amp;R&amp;G</oddHeader>
    <oddFooter>&amp;C&amp;P</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AECE4-97E6-49B5-BCAD-A5E7949A972D}">
  <dimension ref="A1:M213"/>
  <sheetViews>
    <sheetView view="pageBreakPreview" topLeftCell="A172" zoomScale="98" zoomScaleNormal="110" zoomScaleSheetLayoutView="98" workbookViewId="0">
      <selection activeCell="K186" sqref="K186"/>
    </sheetView>
  </sheetViews>
  <sheetFormatPr defaultColWidth="8.85546875" defaultRowHeight="15" x14ac:dyDescent="0.25"/>
  <cols>
    <col min="1" max="1" width="7.140625" style="18" bestFit="1" customWidth="1"/>
    <col min="2" max="2" width="35" style="18" customWidth="1"/>
    <col min="3" max="3" width="5.140625" style="18" bestFit="1" customWidth="1"/>
    <col min="4" max="4" width="4.5703125" style="18" bestFit="1" customWidth="1"/>
    <col min="5" max="5" width="9.28515625" style="18" bestFit="1" customWidth="1"/>
    <col min="6" max="6" width="10.5703125" style="18" bestFit="1" customWidth="1"/>
    <col min="7" max="8" width="9.85546875" style="81" bestFit="1" customWidth="1"/>
    <col min="9" max="10" width="9.85546875" style="81" customWidth="1"/>
    <col min="11" max="11" width="14.5703125" style="18" bestFit="1" customWidth="1"/>
    <col min="12" max="12" width="8.85546875" style="18"/>
    <col min="13" max="13" width="10.5703125" style="18" bestFit="1" customWidth="1"/>
    <col min="14" max="16384" width="8.85546875" style="18"/>
  </cols>
  <sheetData>
    <row r="1" spans="1:11" ht="15.75" x14ac:dyDescent="0.25">
      <c r="A1" s="13"/>
      <c r="B1" s="14"/>
      <c r="C1" s="17"/>
      <c r="D1" s="17" t="s">
        <v>14</v>
      </c>
      <c r="E1" s="17"/>
      <c r="F1" s="17"/>
      <c r="G1" s="73"/>
      <c r="H1" s="73"/>
      <c r="I1" s="73"/>
      <c r="J1" s="73"/>
      <c r="K1" s="17"/>
    </row>
    <row r="2" spans="1:11" ht="18.75" customHeight="1" x14ac:dyDescent="0.25">
      <c r="A2" s="153" t="s">
        <v>16</v>
      </c>
      <c r="B2" s="153"/>
      <c r="C2" s="153"/>
      <c r="D2" s="153"/>
      <c r="E2" s="153"/>
      <c r="F2" s="153"/>
      <c r="G2" s="153"/>
      <c r="H2" s="153"/>
      <c r="I2" s="153"/>
      <c r="J2" s="153"/>
      <c r="K2" s="153"/>
    </row>
    <row r="3" spans="1:11" ht="18.75" customHeight="1" x14ac:dyDescent="0.25">
      <c r="A3" s="153" t="s">
        <v>17</v>
      </c>
      <c r="B3" s="153"/>
      <c r="C3" s="153"/>
      <c r="D3" s="153"/>
      <c r="E3" s="153"/>
      <c r="F3" s="153"/>
      <c r="G3" s="153"/>
      <c r="H3" s="153"/>
      <c r="I3" s="153"/>
      <c r="J3" s="153"/>
      <c r="K3" s="153"/>
    </row>
    <row r="4" spans="1:11" ht="18.75" customHeight="1" x14ac:dyDescent="0.25">
      <c r="A4" s="153" t="s">
        <v>29</v>
      </c>
      <c r="B4" s="153"/>
      <c r="C4" s="153"/>
      <c r="D4" s="153"/>
      <c r="E4" s="153"/>
      <c r="F4" s="153"/>
      <c r="G4" s="153"/>
      <c r="H4" s="153"/>
      <c r="I4" s="153"/>
      <c r="J4" s="153"/>
      <c r="K4" s="153"/>
    </row>
    <row r="5" spans="1:11" ht="20.25" customHeight="1" x14ac:dyDescent="0.25">
      <c r="A5" s="19"/>
      <c r="B5" s="19"/>
      <c r="C5" s="19"/>
      <c r="D5" s="19"/>
      <c r="E5" s="17"/>
      <c r="F5" s="17"/>
      <c r="G5" s="73"/>
      <c r="H5" s="73"/>
      <c r="I5" s="73"/>
      <c r="J5" s="73"/>
      <c r="K5" s="20"/>
    </row>
    <row r="6" spans="1:11" ht="20.25" customHeight="1" x14ac:dyDescent="0.25">
      <c r="A6" s="19"/>
      <c r="B6" s="19"/>
      <c r="C6" s="19"/>
      <c r="D6" s="19"/>
      <c r="E6" s="17"/>
      <c r="F6" s="17"/>
      <c r="G6" s="73"/>
      <c r="H6" s="73"/>
      <c r="I6" s="73"/>
      <c r="J6" s="73"/>
      <c r="K6" s="20"/>
    </row>
    <row r="7" spans="1:11" s="86" customFormat="1" ht="20.25" customHeight="1" x14ac:dyDescent="0.25">
      <c r="A7" s="161" t="s">
        <v>9</v>
      </c>
      <c r="B7" s="162" t="s">
        <v>0</v>
      </c>
      <c r="C7" s="160" t="s">
        <v>173</v>
      </c>
      <c r="D7" s="160"/>
      <c r="E7" s="160"/>
      <c r="F7" s="160"/>
      <c r="G7" s="154" t="s">
        <v>182</v>
      </c>
      <c r="H7" s="155"/>
      <c r="I7" s="155"/>
      <c r="J7" s="155"/>
      <c r="K7" s="156"/>
    </row>
    <row r="8" spans="1:11" ht="30.75" customHeight="1" x14ac:dyDescent="0.25">
      <c r="A8" s="161"/>
      <c r="B8" s="162"/>
      <c r="C8" s="87" t="s">
        <v>1</v>
      </c>
      <c r="D8" s="88" t="s">
        <v>12</v>
      </c>
      <c r="E8" s="89" t="s">
        <v>18</v>
      </c>
      <c r="F8" s="89" t="s">
        <v>13</v>
      </c>
      <c r="G8" s="90" t="s">
        <v>179</v>
      </c>
      <c r="H8" s="90" t="s">
        <v>180</v>
      </c>
      <c r="I8" s="90" t="s">
        <v>181</v>
      </c>
      <c r="J8" s="90" t="s">
        <v>174</v>
      </c>
      <c r="K8" s="89" t="s">
        <v>172</v>
      </c>
    </row>
    <row r="9" spans="1:11" ht="23.25" customHeight="1" x14ac:dyDescent="0.25">
      <c r="A9" s="21"/>
      <c r="B9" s="52" t="s">
        <v>21</v>
      </c>
      <c r="C9" s="53"/>
      <c r="D9" s="54"/>
      <c r="E9" s="22"/>
      <c r="F9" s="23"/>
      <c r="G9" s="74"/>
      <c r="H9" s="74"/>
      <c r="I9" s="74"/>
      <c r="J9" s="74"/>
      <c r="K9" s="83"/>
    </row>
    <row r="10" spans="1:11" ht="17.25" customHeight="1" x14ac:dyDescent="0.25">
      <c r="A10" s="24">
        <v>1</v>
      </c>
      <c r="B10" s="55" t="s">
        <v>30</v>
      </c>
      <c r="C10" s="56"/>
      <c r="D10" s="56"/>
      <c r="E10" s="25"/>
      <c r="F10" s="26"/>
      <c r="G10" s="72"/>
      <c r="H10" s="72"/>
      <c r="I10" s="72"/>
      <c r="J10" s="72"/>
      <c r="K10" s="27"/>
    </row>
    <row r="11" spans="1:11" ht="204" x14ac:dyDescent="0.25">
      <c r="A11" s="28">
        <v>1.1000000000000001</v>
      </c>
      <c r="B11" s="57" t="s">
        <v>31</v>
      </c>
      <c r="C11" s="56"/>
      <c r="D11" s="56"/>
      <c r="E11" s="25"/>
      <c r="F11" s="26"/>
      <c r="G11" s="72"/>
      <c r="H11" s="72"/>
      <c r="I11" s="72"/>
      <c r="J11" s="72"/>
      <c r="K11" s="27"/>
    </row>
    <row r="12" spans="1:11" ht="33.75" customHeight="1" x14ac:dyDescent="0.25">
      <c r="A12" s="29">
        <v>1.1000000000000001</v>
      </c>
      <c r="B12" s="58" t="s">
        <v>32</v>
      </c>
      <c r="C12" s="56" t="s">
        <v>19</v>
      </c>
      <c r="D12" s="56">
        <v>1</v>
      </c>
      <c r="E12" s="25">
        <v>0</v>
      </c>
      <c r="F12" s="26">
        <f>D12*E12</f>
        <v>0</v>
      </c>
      <c r="G12" s="72"/>
      <c r="H12" s="72"/>
      <c r="I12" s="72"/>
      <c r="J12" s="72">
        <f>I12+H12+G12</f>
        <v>0</v>
      </c>
      <c r="K12" s="84">
        <f>J12*E12</f>
        <v>0</v>
      </c>
    </row>
    <row r="13" spans="1:11" ht="28.5" customHeight="1" x14ac:dyDescent="0.25">
      <c r="A13" s="29">
        <v>1.2</v>
      </c>
      <c r="B13" s="58" t="s">
        <v>33</v>
      </c>
      <c r="C13" s="56" t="s">
        <v>19</v>
      </c>
      <c r="D13" s="56">
        <v>1</v>
      </c>
      <c r="E13" s="25">
        <v>0</v>
      </c>
      <c r="F13" s="26">
        <f t="shared" ref="F13" si="0">D13*E13</f>
        <v>0</v>
      </c>
      <c r="G13" s="72"/>
      <c r="H13" s="72"/>
      <c r="I13" s="72"/>
      <c r="J13" s="72">
        <f>I13+H13+G13</f>
        <v>0</v>
      </c>
      <c r="K13" s="84">
        <f>J13*E13</f>
        <v>0</v>
      </c>
    </row>
    <row r="14" spans="1:11" ht="17.25" customHeight="1" x14ac:dyDescent="0.25">
      <c r="A14" s="29"/>
      <c r="B14" s="57"/>
      <c r="C14" s="56"/>
      <c r="D14" s="56"/>
      <c r="E14" s="25"/>
      <c r="F14" s="26"/>
      <c r="G14" s="72"/>
      <c r="H14" s="72"/>
      <c r="I14" s="72"/>
      <c r="J14" s="72"/>
      <c r="K14" s="27"/>
    </row>
    <row r="15" spans="1:11" ht="17.25" customHeight="1" x14ac:dyDescent="0.25">
      <c r="A15" s="30"/>
      <c r="B15" s="15"/>
      <c r="C15" s="56"/>
      <c r="D15" s="56"/>
      <c r="E15" s="33"/>
      <c r="F15" s="26"/>
      <c r="G15" s="72"/>
      <c r="H15" s="72"/>
      <c r="I15" s="72"/>
      <c r="J15" s="72"/>
      <c r="K15" s="27"/>
    </row>
    <row r="16" spans="1:11" ht="17.25" customHeight="1" x14ac:dyDescent="0.25">
      <c r="A16" s="34">
        <v>2</v>
      </c>
      <c r="B16" s="59" t="s">
        <v>25</v>
      </c>
      <c r="C16" s="60"/>
      <c r="D16" s="56"/>
      <c r="E16" s="25"/>
      <c r="F16" s="26"/>
      <c r="G16" s="72"/>
      <c r="H16" s="72"/>
      <c r="I16" s="72"/>
      <c r="J16" s="72"/>
      <c r="K16" s="27"/>
    </row>
    <row r="17" spans="1:11" ht="89.25" x14ac:dyDescent="0.25">
      <c r="A17" s="35">
        <v>2</v>
      </c>
      <c r="B17" s="61" t="s">
        <v>34</v>
      </c>
      <c r="C17" s="56"/>
      <c r="D17" s="56"/>
      <c r="E17" s="25"/>
      <c r="F17" s="26"/>
      <c r="G17" s="72"/>
      <c r="H17" s="72"/>
      <c r="I17" s="72"/>
      <c r="J17" s="72"/>
      <c r="K17" s="27"/>
    </row>
    <row r="18" spans="1:11" ht="17.25" customHeight="1" x14ac:dyDescent="0.25">
      <c r="A18" s="30"/>
      <c r="B18" s="62"/>
      <c r="C18" s="56"/>
      <c r="D18" s="56"/>
      <c r="E18" s="25"/>
      <c r="F18" s="26"/>
      <c r="G18" s="72"/>
      <c r="H18" s="72"/>
      <c r="I18" s="72"/>
      <c r="J18" s="72"/>
      <c r="K18" s="27"/>
    </row>
    <row r="19" spans="1:11" ht="18" customHeight="1" x14ac:dyDescent="0.25">
      <c r="A19" s="30"/>
      <c r="B19" s="63" t="s">
        <v>35</v>
      </c>
      <c r="C19" s="56"/>
      <c r="D19" s="56"/>
      <c r="E19" s="25"/>
      <c r="F19" s="26"/>
      <c r="G19" s="72"/>
      <c r="H19" s="72"/>
      <c r="I19" s="72"/>
      <c r="J19" s="72"/>
      <c r="K19" s="27"/>
    </row>
    <row r="20" spans="1:11" ht="18" customHeight="1" x14ac:dyDescent="0.25">
      <c r="A20" s="30">
        <v>2.1</v>
      </c>
      <c r="B20" s="64" t="s">
        <v>36</v>
      </c>
      <c r="C20" s="56"/>
      <c r="D20" s="56"/>
      <c r="E20" s="25"/>
      <c r="F20" s="26"/>
      <c r="G20" s="72"/>
      <c r="H20" s="72"/>
      <c r="I20" s="72"/>
      <c r="J20" s="72"/>
      <c r="K20" s="27"/>
    </row>
    <row r="21" spans="1:11" ht="18" customHeight="1" x14ac:dyDescent="0.25">
      <c r="A21" s="30" t="s">
        <v>2</v>
      </c>
      <c r="B21" s="64" t="s">
        <v>37</v>
      </c>
      <c r="C21" s="56" t="s">
        <v>4</v>
      </c>
      <c r="D21" s="56">
        <v>4</v>
      </c>
      <c r="E21" s="25">
        <v>6500</v>
      </c>
      <c r="F21" s="26">
        <f>D21*E21</f>
        <v>26000</v>
      </c>
      <c r="G21" s="72">
        <v>2</v>
      </c>
      <c r="H21" s="72"/>
      <c r="I21" s="72"/>
      <c r="J21" s="72">
        <f>I21+H21+G21</f>
        <v>2</v>
      </c>
      <c r="K21" s="84">
        <f>J21*E21</f>
        <v>13000</v>
      </c>
    </row>
    <row r="22" spans="1:11" ht="18" customHeight="1" x14ac:dyDescent="0.25">
      <c r="A22" s="30"/>
      <c r="B22" s="62"/>
      <c r="C22" s="56"/>
      <c r="D22" s="56"/>
      <c r="E22" s="25"/>
      <c r="F22" s="26"/>
      <c r="G22" s="72"/>
      <c r="H22" s="72"/>
      <c r="I22" s="72"/>
      <c r="J22" s="72"/>
      <c r="K22" s="27"/>
    </row>
    <row r="23" spans="1:11" ht="18" customHeight="1" x14ac:dyDescent="0.25">
      <c r="A23" s="30">
        <f>A20+0.1</f>
        <v>2.2000000000000002</v>
      </c>
      <c r="B23" s="64" t="s">
        <v>38</v>
      </c>
      <c r="C23" s="56"/>
      <c r="D23" s="56"/>
      <c r="E23" s="25"/>
      <c r="F23" s="26"/>
      <c r="G23" s="72"/>
      <c r="H23" s="72"/>
      <c r="I23" s="72"/>
      <c r="J23" s="72"/>
      <c r="K23" s="27"/>
    </row>
    <row r="24" spans="1:11" ht="18" customHeight="1" x14ac:dyDescent="0.25">
      <c r="A24" s="30" t="s">
        <v>2</v>
      </c>
      <c r="B24" s="64" t="s">
        <v>37</v>
      </c>
      <c r="C24" s="56" t="s">
        <v>19</v>
      </c>
      <c r="D24" s="56">
        <v>1</v>
      </c>
      <c r="E24" s="25">
        <v>5900</v>
      </c>
      <c r="F24" s="26">
        <f>D24*E24</f>
        <v>5900</v>
      </c>
      <c r="G24" s="72">
        <v>1</v>
      </c>
      <c r="H24" s="72"/>
      <c r="I24" s="72"/>
      <c r="J24" s="72">
        <f>I24+H24+G24</f>
        <v>1</v>
      </c>
      <c r="K24" s="84">
        <f>J24*E24</f>
        <v>5900</v>
      </c>
    </row>
    <row r="25" spans="1:11" ht="18" customHeight="1" x14ac:dyDescent="0.25">
      <c r="A25" s="30"/>
      <c r="B25" s="62"/>
      <c r="C25" s="56"/>
      <c r="D25" s="56"/>
      <c r="E25" s="25"/>
      <c r="F25" s="26"/>
      <c r="G25" s="72"/>
      <c r="H25" s="72"/>
      <c r="I25" s="72"/>
      <c r="J25" s="72"/>
      <c r="K25" s="27"/>
    </row>
    <row r="26" spans="1:11" ht="25.5" x14ac:dyDescent="0.25">
      <c r="A26" s="30">
        <f>A23+0.1</f>
        <v>2.3000000000000003</v>
      </c>
      <c r="B26" s="64" t="s">
        <v>39</v>
      </c>
      <c r="C26" s="56"/>
      <c r="D26" s="56"/>
      <c r="E26" s="25"/>
      <c r="F26" s="26"/>
      <c r="G26" s="72"/>
      <c r="H26" s="72"/>
      <c r="I26" s="72"/>
      <c r="J26" s="72"/>
      <c r="K26" s="27"/>
    </row>
    <row r="27" spans="1:11" ht="18" customHeight="1" x14ac:dyDescent="0.25">
      <c r="A27" s="30" t="s">
        <v>2</v>
      </c>
      <c r="B27" s="64" t="s">
        <v>37</v>
      </c>
      <c r="C27" s="56" t="s">
        <v>19</v>
      </c>
      <c r="D27" s="56">
        <v>1</v>
      </c>
      <c r="E27" s="25">
        <v>14500</v>
      </c>
      <c r="F27" s="26">
        <f>D27*E27</f>
        <v>14500</v>
      </c>
      <c r="G27" s="72">
        <v>1</v>
      </c>
      <c r="H27" s="72"/>
      <c r="I27" s="72"/>
      <c r="J27" s="72">
        <f>I27+H27+G27</f>
        <v>1</v>
      </c>
      <c r="K27" s="84">
        <f>J27*E27</f>
        <v>14500</v>
      </c>
    </row>
    <row r="28" spans="1:11" ht="18" customHeight="1" x14ac:dyDescent="0.25">
      <c r="A28" s="30"/>
      <c r="B28" s="62"/>
      <c r="C28" s="56"/>
      <c r="D28" s="56"/>
      <c r="E28" s="25"/>
      <c r="F28" s="26"/>
      <c r="G28" s="72"/>
      <c r="H28" s="72"/>
      <c r="I28" s="72"/>
      <c r="J28" s="72"/>
      <c r="K28" s="27"/>
    </row>
    <row r="29" spans="1:11" ht="25.5" x14ac:dyDescent="0.25">
      <c r="A29" s="30">
        <f>A26+0.1</f>
        <v>2.4000000000000004</v>
      </c>
      <c r="B29" s="64" t="s">
        <v>40</v>
      </c>
      <c r="C29" s="56"/>
      <c r="D29" s="56"/>
      <c r="E29" s="25"/>
      <c r="F29" s="26"/>
      <c r="G29" s="72"/>
      <c r="H29" s="72"/>
      <c r="I29" s="72"/>
      <c r="J29" s="72"/>
      <c r="K29" s="27"/>
    </row>
    <row r="30" spans="1:11" ht="18" customHeight="1" x14ac:dyDescent="0.25">
      <c r="A30" s="30" t="s">
        <v>2</v>
      </c>
      <c r="B30" s="64" t="s">
        <v>37</v>
      </c>
      <c r="C30" s="56" t="s">
        <v>19</v>
      </c>
      <c r="D30" s="56">
        <v>1</v>
      </c>
      <c r="E30" s="25">
        <v>69000</v>
      </c>
      <c r="F30" s="26">
        <f>D30*E30</f>
        <v>69000</v>
      </c>
      <c r="G30" s="72"/>
      <c r="H30" s="72">
        <v>1</v>
      </c>
      <c r="I30" s="72"/>
      <c r="J30" s="72">
        <f>I30+H30+G30</f>
        <v>1</v>
      </c>
      <c r="K30" s="84">
        <f>J30*E30</f>
        <v>69000</v>
      </c>
    </row>
    <row r="31" spans="1:11" ht="18" customHeight="1" x14ac:dyDescent="0.25">
      <c r="A31" s="30"/>
      <c r="B31" s="62"/>
      <c r="C31" s="56"/>
      <c r="D31" s="56"/>
      <c r="E31" s="25"/>
      <c r="F31" s="26"/>
      <c r="G31" s="72"/>
      <c r="H31" s="72"/>
      <c r="I31" s="72"/>
      <c r="J31" s="72"/>
      <c r="K31" s="27"/>
    </row>
    <row r="32" spans="1:11" ht="38.25" x14ac:dyDescent="0.25">
      <c r="A32" s="30">
        <f>A29+0.1</f>
        <v>2.5000000000000004</v>
      </c>
      <c r="B32" s="64" t="s">
        <v>41</v>
      </c>
      <c r="C32" s="56" t="s">
        <v>19</v>
      </c>
      <c r="D32" s="56">
        <v>1</v>
      </c>
      <c r="E32" s="25">
        <v>69500</v>
      </c>
      <c r="F32" s="26">
        <f>D32*E32</f>
        <v>69500</v>
      </c>
      <c r="G32" s="72">
        <v>1</v>
      </c>
      <c r="H32" s="72"/>
      <c r="I32" s="72"/>
      <c r="J32" s="72">
        <f>I32+H32+G32</f>
        <v>1</v>
      </c>
      <c r="K32" s="84">
        <f>J32*E32</f>
        <v>69500</v>
      </c>
    </row>
    <row r="33" spans="1:11" ht="18" customHeight="1" x14ac:dyDescent="0.25">
      <c r="A33" s="30"/>
      <c r="B33" s="62"/>
      <c r="C33" s="56"/>
      <c r="D33" s="56"/>
      <c r="E33" s="25"/>
      <c r="F33" s="26"/>
      <c r="G33" s="72"/>
      <c r="H33" s="72"/>
      <c r="I33" s="72"/>
      <c r="J33" s="72"/>
      <c r="K33" s="27"/>
    </row>
    <row r="34" spans="1:11" ht="38.25" x14ac:dyDescent="0.25">
      <c r="A34" s="30">
        <f>A32+0.1</f>
        <v>2.6000000000000005</v>
      </c>
      <c r="B34" s="64" t="s">
        <v>42</v>
      </c>
      <c r="C34" s="56" t="s">
        <v>20</v>
      </c>
      <c r="D34" s="56">
        <v>1</v>
      </c>
      <c r="E34" s="25">
        <v>65000</v>
      </c>
      <c r="F34" s="26">
        <f>D34*E34</f>
        <v>65000</v>
      </c>
      <c r="G34" s="72">
        <v>1</v>
      </c>
      <c r="H34" s="72"/>
      <c r="I34" s="72"/>
      <c r="J34" s="72">
        <f>I34+H34+G34</f>
        <v>1</v>
      </c>
      <c r="K34" s="84">
        <f>J34*E34</f>
        <v>65000</v>
      </c>
    </row>
    <row r="35" spans="1:11" ht="18" customHeight="1" x14ac:dyDescent="0.25">
      <c r="A35" s="30"/>
      <c r="B35" s="62"/>
      <c r="C35" s="56"/>
      <c r="D35" s="56"/>
      <c r="E35" s="25"/>
      <c r="F35" s="26"/>
      <c r="G35" s="72"/>
      <c r="H35" s="72"/>
      <c r="I35" s="72"/>
      <c r="J35" s="72"/>
      <c r="K35" s="27"/>
    </row>
    <row r="36" spans="1:11" ht="18" customHeight="1" x14ac:dyDescent="0.25">
      <c r="A36" s="30"/>
      <c r="B36" s="63" t="s">
        <v>43</v>
      </c>
      <c r="C36" s="56"/>
      <c r="D36" s="56"/>
      <c r="E36" s="25"/>
      <c r="F36" s="26"/>
      <c r="G36" s="72"/>
      <c r="H36" s="72"/>
      <c r="I36" s="72"/>
      <c r="J36" s="72"/>
      <c r="K36" s="27"/>
    </row>
    <row r="37" spans="1:11" ht="18" customHeight="1" x14ac:dyDescent="0.25">
      <c r="A37" s="30">
        <v>2.1</v>
      </c>
      <c r="B37" s="64" t="s">
        <v>36</v>
      </c>
      <c r="C37" s="56"/>
      <c r="D37" s="56"/>
      <c r="E37" s="25"/>
      <c r="F37" s="26"/>
      <c r="G37" s="72"/>
      <c r="H37" s="72"/>
      <c r="I37" s="72"/>
      <c r="J37" s="72"/>
      <c r="K37" s="27"/>
    </row>
    <row r="38" spans="1:11" ht="18" customHeight="1" x14ac:dyDescent="0.25">
      <c r="A38" s="30" t="s">
        <v>2</v>
      </c>
      <c r="B38" s="64" t="s">
        <v>37</v>
      </c>
      <c r="C38" s="56" t="s">
        <v>4</v>
      </c>
      <c r="D38" s="56">
        <v>4</v>
      </c>
      <c r="E38" s="25">
        <v>5800</v>
      </c>
      <c r="F38" s="26">
        <f>D38*E38</f>
        <v>23200</v>
      </c>
      <c r="G38" s="72">
        <v>4</v>
      </c>
      <c r="H38" s="72"/>
      <c r="I38" s="72"/>
      <c r="J38" s="72">
        <f>I38+H38+G38</f>
        <v>4</v>
      </c>
      <c r="K38" s="84">
        <f>J38*E38</f>
        <v>23200</v>
      </c>
    </row>
    <row r="39" spans="1:11" ht="18" customHeight="1" x14ac:dyDescent="0.25">
      <c r="A39" s="30"/>
      <c r="B39" s="62"/>
      <c r="C39" s="56"/>
      <c r="D39" s="56"/>
      <c r="E39" s="25"/>
      <c r="F39" s="26"/>
      <c r="G39" s="72"/>
      <c r="H39" s="72"/>
      <c r="I39" s="72"/>
      <c r="J39" s="72"/>
      <c r="K39" s="84">
        <f>H39*G39</f>
        <v>0</v>
      </c>
    </row>
    <row r="40" spans="1:11" ht="18" customHeight="1" x14ac:dyDescent="0.25">
      <c r="A40" s="30">
        <f>A37+0.1</f>
        <v>2.2000000000000002</v>
      </c>
      <c r="B40" s="64" t="s">
        <v>38</v>
      </c>
      <c r="C40" s="56"/>
      <c r="D40" s="56"/>
      <c r="E40" s="25"/>
      <c r="F40" s="26"/>
      <c r="G40" s="72"/>
      <c r="H40" s="72"/>
      <c r="I40" s="72"/>
      <c r="J40" s="72"/>
      <c r="K40" s="84">
        <f>H40*G40</f>
        <v>0</v>
      </c>
    </row>
    <row r="41" spans="1:11" ht="18" customHeight="1" x14ac:dyDescent="0.25">
      <c r="A41" s="30" t="s">
        <v>2</v>
      </c>
      <c r="B41" s="64" t="s">
        <v>37</v>
      </c>
      <c r="C41" s="56" t="s">
        <v>19</v>
      </c>
      <c r="D41" s="56">
        <v>1</v>
      </c>
      <c r="E41" s="25">
        <v>6900</v>
      </c>
      <c r="F41" s="26">
        <f>D41*E41</f>
        <v>6900</v>
      </c>
      <c r="G41" s="72">
        <v>1</v>
      </c>
      <c r="H41" s="72"/>
      <c r="I41" s="72"/>
      <c r="J41" s="72">
        <f>I41+H41+G41</f>
        <v>1</v>
      </c>
      <c r="K41" s="84">
        <f>J41*E41</f>
        <v>6900</v>
      </c>
    </row>
    <row r="42" spans="1:11" ht="18" customHeight="1" x14ac:dyDescent="0.25">
      <c r="A42" s="30"/>
      <c r="B42" s="62"/>
      <c r="C42" s="56"/>
      <c r="D42" s="56"/>
      <c r="E42" s="25"/>
      <c r="F42" s="26"/>
      <c r="G42" s="72"/>
      <c r="H42" s="72"/>
      <c r="I42" s="72"/>
      <c r="J42" s="72"/>
      <c r="K42" s="84">
        <f>H42*G42</f>
        <v>0</v>
      </c>
    </row>
    <row r="43" spans="1:11" ht="25.5" x14ac:dyDescent="0.25">
      <c r="A43" s="30">
        <f>A40+0.1</f>
        <v>2.3000000000000003</v>
      </c>
      <c r="B43" s="64" t="s">
        <v>39</v>
      </c>
      <c r="C43" s="56"/>
      <c r="D43" s="56"/>
      <c r="E43" s="25"/>
      <c r="F43" s="26"/>
      <c r="G43" s="72"/>
      <c r="H43" s="72"/>
      <c r="I43" s="72"/>
      <c r="J43" s="72"/>
      <c r="K43" s="84">
        <f>H43*G43</f>
        <v>0</v>
      </c>
    </row>
    <row r="44" spans="1:11" ht="18" customHeight="1" x14ac:dyDescent="0.25">
      <c r="A44" s="30" t="s">
        <v>2</v>
      </c>
      <c r="B44" s="64" t="s">
        <v>37</v>
      </c>
      <c r="C44" s="56" t="s">
        <v>19</v>
      </c>
      <c r="D44" s="56">
        <v>1</v>
      </c>
      <c r="E44" s="25">
        <v>15000</v>
      </c>
      <c r="F44" s="26">
        <f>D44*E44</f>
        <v>15000</v>
      </c>
      <c r="G44" s="72">
        <v>1</v>
      </c>
      <c r="H44" s="72"/>
      <c r="I44" s="72"/>
      <c r="J44" s="72">
        <f>I44+H44+G44</f>
        <v>1</v>
      </c>
      <c r="K44" s="84">
        <f>J44*E44</f>
        <v>15000</v>
      </c>
    </row>
    <row r="45" spans="1:11" ht="18" customHeight="1" x14ac:dyDescent="0.25">
      <c r="A45" s="30"/>
      <c r="B45" s="62"/>
      <c r="C45" s="56"/>
      <c r="D45" s="56"/>
      <c r="E45" s="25"/>
      <c r="F45" s="26"/>
      <c r="G45" s="72"/>
      <c r="H45" s="72"/>
      <c r="I45" s="72"/>
      <c r="J45" s="72"/>
      <c r="K45" s="84">
        <f>H45*G45</f>
        <v>0</v>
      </c>
    </row>
    <row r="46" spans="1:11" ht="18" customHeight="1" x14ac:dyDescent="0.25">
      <c r="A46" s="30">
        <f>A43+0.1</f>
        <v>2.4000000000000004</v>
      </c>
      <c r="B46" s="64" t="s">
        <v>44</v>
      </c>
      <c r="C46" s="56"/>
      <c r="D46" s="56"/>
      <c r="E46" s="25"/>
      <c r="F46" s="26"/>
      <c r="G46" s="72"/>
      <c r="H46" s="72"/>
      <c r="I46" s="72"/>
      <c r="J46" s="72"/>
      <c r="K46" s="84">
        <f>H46*G46</f>
        <v>0</v>
      </c>
    </row>
    <row r="47" spans="1:11" ht="18" customHeight="1" x14ac:dyDescent="0.25">
      <c r="A47" s="30" t="s">
        <v>2</v>
      </c>
      <c r="B47" s="64" t="s">
        <v>37</v>
      </c>
      <c r="C47" s="56" t="s">
        <v>4</v>
      </c>
      <c r="D47" s="56">
        <v>2</v>
      </c>
      <c r="E47" s="25">
        <v>7000</v>
      </c>
      <c r="F47" s="26">
        <f>D47*E47</f>
        <v>14000</v>
      </c>
      <c r="G47" s="72">
        <v>2</v>
      </c>
      <c r="H47" s="72"/>
      <c r="I47" s="72"/>
      <c r="J47" s="72">
        <f>I47+H47+G47</f>
        <v>2</v>
      </c>
      <c r="K47" s="84">
        <f>J47*E47</f>
        <v>14000</v>
      </c>
    </row>
    <row r="48" spans="1:11" ht="18" customHeight="1" x14ac:dyDescent="0.25">
      <c r="A48" s="30"/>
      <c r="B48" s="62"/>
      <c r="C48" s="56"/>
      <c r="D48" s="56"/>
      <c r="E48" s="25"/>
      <c r="F48" s="26"/>
      <c r="G48" s="72"/>
      <c r="H48" s="72"/>
      <c r="I48" s="72"/>
      <c r="J48" s="72"/>
      <c r="K48" s="84">
        <f>H48*G48</f>
        <v>0</v>
      </c>
    </row>
    <row r="49" spans="1:11" ht="25.5" x14ac:dyDescent="0.25">
      <c r="A49" s="30">
        <f>A46+0.1</f>
        <v>2.5000000000000004</v>
      </c>
      <c r="B49" s="64" t="s">
        <v>40</v>
      </c>
      <c r="C49" s="56"/>
      <c r="D49" s="56"/>
      <c r="E49" s="25"/>
      <c r="F49" s="26"/>
      <c r="G49" s="72"/>
      <c r="H49" s="72"/>
      <c r="I49" s="72"/>
      <c r="J49" s="72"/>
      <c r="K49" s="84">
        <f>H49*G49</f>
        <v>0</v>
      </c>
    </row>
    <row r="50" spans="1:11" ht="18" customHeight="1" x14ac:dyDescent="0.25">
      <c r="A50" s="30" t="s">
        <v>2</v>
      </c>
      <c r="B50" s="64" t="s">
        <v>37</v>
      </c>
      <c r="C50" s="56" t="s">
        <v>19</v>
      </c>
      <c r="D50" s="56">
        <v>1</v>
      </c>
      <c r="E50" s="25">
        <v>165000</v>
      </c>
      <c r="F50" s="26">
        <f>D50*E50</f>
        <v>165000</v>
      </c>
      <c r="G50" s="72">
        <v>1</v>
      </c>
      <c r="H50" s="72"/>
      <c r="I50" s="72"/>
      <c r="J50" s="72">
        <f>I50+H50+G50</f>
        <v>1</v>
      </c>
      <c r="K50" s="84">
        <f>J50*E50</f>
        <v>165000</v>
      </c>
    </row>
    <row r="51" spans="1:11" ht="18" customHeight="1" x14ac:dyDescent="0.25">
      <c r="A51" s="30"/>
      <c r="B51" s="62"/>
      <c r="C51" s="56"/>
      <c r="D51" s="56"/>
      <c r="E51" s="25"/>
      <c r="F51" s="26"/>
      <c r="G51" s="72"/>
      <c r="H51" s="72"/>
      <c r="I51" s="72"/>
      <c r="J51" s="72"/>
      <c r="K51" s="84">
        <f>H51*G51</f>
        <v>0</v>
      </c>
    </row>
    <row r="52" spans="1:11" ht="18" customHeight="1" x14ac:dyDescent="0.25">
      <c r="A52" s="30">
        <f>A49+0.1</f>
        <v>2.6000000000000005</v>
      </c>
      <c r="B52" s="64" t="s">
        <v>45</v>
      </c>
      <c r="C52" s="56" t="s">
        <v>19</v>
      </c>
      <c r="D52" s="56">
        <v>1</v>
      </c>
      <c r="E52" s="25">
        <v>15000</v>
      </c>
      <c r="F52" s="26">
        <f>D52*E52</f>
        <v>15000</v>
      </c>
      <c r="G52" s="72">
        <v>1</v>
      </c>
      <c r="H52" s="72"/>
      <c r="I52" s="72"/>
      <c r="J52" s="72">
        <f>I52+H52+G52</f>
        <v>1</v>
      </c>
      <c r="K52" s="84">
        <f>J52*E52</f>
        <v>15000</v>
      </c>
    </row>
    <row r="53" spans="1:11" ht="18" customHeight="1" x14ac:dyDescent="0.25">
      <c r="A53" s="30"/>
      <c r="B53" s="62"/>
      <c r="C53" s="56"/>
      <c r="D53" s="56"/>
      <c r="E53" s="25"/>
      <c r="F53" s="26"/>
      <c r="G53" s="72"/>
      <c r="H53" s="72"/>
      <c r="I53" s="72"/>
      <c r="J53" s="72"/>
      <c r="K53" s="84">
        <f>H53*G53</f>
        <v>0</v>
      </c>
    </row>
    <row r="54" spans="1:11" ht="38.25" x14ac:dyDescent="0.25">
      <c r="A54" s="30">
        <f>A52+0.1</f>
        <v>2.7000000000000006</v>
      </c>
      <c r="B54" s="64" t="s">
        <v>41</v>
      </c>
      <c r="C54" s="56" t="s">
        <v>19</v>
      </c>
      <c r="D54" s="56">
        <v>1</v>
      </c>
      <c r="E54" s="25">
        <v>69500</v>
      </c>
      <c r="F54" s="26">
        <f>D54*E54</f>
        <v>69500</v>
      </c>
      <c r="G54" s="72">
        <v>1</v>
      </c>
      <c r="H54" s="72"/>
      <c r="I54" s="72"/>
      <c r="J54" s="72">
        <f>I54+H54+G54</f>
        <v>1</v>
      </c>
      <c r="K54" s="84">
        <f>J54*E54</f>
        <v>69500</v>
      </c>
    </row>
    <row r="55" spans="1:11" ht="18" customHeight="1" x14ac:dyDescent="0.25">
      <c r="A55" s="30"/>
      <c r="B55" s="62"/>
      <c r="C55" s="56"/>
      <c r="D55" s="56"/>
      <c r="E55" s="25"/>
      <c r="F55" s="26"/>
      <c r="G55" s="72"/>
      <c r="H55" s="72"/>
      <c r="I55" s="72"/>
      <c r="J55" s="72"/>
      <c r="K55" s="84">
        <f>H55*G55</f>
        <v>0</v>
      </c>
    </row>
    <row r="56" spans="1:11" ht="38.25" x14ac:dyDescent="0.25">
      <c r="A56" s="30">
        <f>A54+0.1</f>
        <v>2.8000000000000007</v>
      </c>
      <c r="B56" s="64" t="s">
        <v>42</v>
      </c>
      <c r="C56" s="56" t="s">
        <v>20</v>
      </c>
      <c r="D56" s="56">
        <v>1</v>
      </c>
      <c r="E56" s="25">
        <v>38000</v>
      </c>
      <c r="F56" s="26">
        <f>D56*E56</f>
        <v>38000</v>
      </c>
      <c r="G56" s="72">
        <v>1</v>
      </c>
      <c r="H56" s="72"/>
      <c r="I56" s="72"/>
      <c r="J56" s="72">
        <f>I56+H56+G56</f>
        <v>1</v>
      </c>
      <c r="K56" s="84">
        <f>J56*E56</f>
        <v>38000</v>
      </c>
    </row>
    <row r="57" spans="1:11" ht="18" customHeight="1" x14ac:dyDescent="0.25">
      <c r="A57" s="30"/>
      <c r="B57" s="62"/>
      <c r="C57" s="56"/>
      <c r="D57" s="56"/>
      <c r="E57" s="25"/>
      <c r="F57" s="26"/>
      <c r="G57" s="72"/>
      <c r="H57" s="72"/>
      <c r="I57" s="72"/>
      <c r="J57" s="72"/>
      <c r="K57" s="27"/>
    </row>
    <row r="58" spans="1:11" ht="17.25" customHeight="1" x14ac:dyDescent="0.25">
      <c r="A58" s="30"/>
      <c r="B58" s="16"/>
      <c r="C58" s="56"/>
      <c r="D58" s="56"/>
      <c r="E58" s="36"/>
      <c r="F58" s="37"/>
      <c r="G58" s="76"/>
      <c r="H58" s="76"/>
      <c r="I58" s="76"/>
      <c r="J58" s="76"/>
      <c r="K58" s="27"/>
    </row>
    <row r="59" spans="1:11" ht="17.25" customHeight="1" x14ac:dyDescent="0.25">
      <c r="A59" s="24">
        <f>A16+1</f>
        <v>3</v>
      </c>
      <c r="B59" s="55" t="s">
        <v>26</v>
      </c>
      <c r="C59" s="56"/>
      <c r="D59" s="56"/>
      <c r="E59" s="25"/>
      <c r="F59" s="26"/>
      <c r="G59" s="72"/>
      <c r="H59" s="72"/>
      <c r="I59" s="72"/>
      <c r="J59" s="72"/>
      <c r="K59" s="27"/>
    </row>
    <row r="60" spans="1:11" ht="76.5" x14ac:dyDescent="0.25">
      <c r="A60" s="28">
        <v>3</v>
      </c>
      <c r="B60" s="57" t="s">
        <v>46</v>
      </c>
      <c r="C60" s="56"/>
      <c r="D60" s="56"/>
      <c r="E60" s="25"/>
      <c r="F60" s="26"/>
      <c r="G60" s="72"/>
      <c r="H60" s="72"/>
      <c r="I60" s="72"/>
      <c r="J60" s="72"/>
      <c r="K60" s="27"/>
    </row>
    <row r="61" spans="1:11" ht="20.100000000000001" customHeight="1" x14ac:dyDescent="0.25">
      <c r="A61" s="29">
        <f>A60+0.1</f>
        <v>3.1</v>
      </c>
      <c r="B61" s="58" t="s">
        <v>47</v>
      </c>
      <c r="C61" s="56" t="s">
        <v>4</v>
      </c>
      <c r="D61" s="56">
        <v>2</v>
      </c>
      <c r="E61" s="25">
        <v>165000</v>
      </c>
      <c r="F61" s="26">
        <f>D61*E61</f>
        <v>330000</v>
      </c>
      <c r="G61" s="72"/>
      <c r="H61" s="72">
        <v>0</v>
      </c>
      <c r="I61" s="72"/>
      <c r="J61" s="72">
        <f>I61+H61+G61</f>
        <v>0</v>
      </c>
      <c r="K61" s="84">
        <f>J61*E61</f>
        <v>0</v>
      </c>
    </row>
    <row r="62" spans="1:11" ht="17.25" customHeight="1" x14ac:dyDescent="0.25">
      <c r="A62" s="29"/>
      <c r="B62" s="57"/>
      <c r="C62" s="56"/>
      <c r="D62" s="56"/>
      <c r="E62" s="25"/>
      <c r="F62" s="26"/>
      <c r="G62" s="72"/>
      <c r="H62" s="72"/>
      <c r="I62" s="72"/>
      <c r="J62" s="72"/>
      <c r="K62" s="27"/>
    </row>
    <row r="63" spans="1:11" ht="17.25" customHeight="1" x14ac:dyDescent="0.25">
      <c r="A63" s="30"/>
      <c r="B63" s="15"/>
      <c r="C63" s="56"/>
      <c r="D63" s="56"/>
      <c r="E63" s="33"/>
      <c r="F63" s="26"/>
      <c r="G63" s="72"/>
      <c r="H63" s="72"/>
      <c r="I63" s="72"/>
      <c r="J63" s="72"/>
      <c r="K63" s="27"/>
    </row>
    <row r="64" spans="1:11" ht="17.25" customHeight="1" x14ac:dyDescent="0.25">
      <c r="A64" s="24">
        <v>4</v>
      </c>
      <c r="B64" s="55" t="s">
        <v>48</v>
      </c>
      <c r="C64" s="56"/>
      <c r="D64" s="56"/>
      <c r="E64" s="25"/>
      <c r="F64" s="26"/>
      <c r="G64" s="72"/>
      <c r="H64" s="72"/>
      <c r="I64" s="72"/>
      <c r="J64" s="72"/>
      <c r="K64" s="27"/>
    </row>
    <row r="65" spans="1:11" ht="184.5" customHeight="1" x14ac:dyDescent="0.25">
      <c r="A65" s="28">
        <v>4</v>
      </c>
      <c r="B65" s="57" t="s">
        <v>49</v>
      </c>
      <c r="C65" s="56"/>
      <c r="D65" s="56"/>
      <c r="E65" s="25"/>
      <c r="F65" s="26"/>
      <c r="G65" s="72"/>
      <c r="H65" s="72"/>
      <c r="I65" s="72"/>
      <c r="J65" s="72"/>
      <c r="K65" s="27"/>
    </row>
    <row r="66" spans="1:11" ht="20.100000000000001" customHeight="1" x14ac:dyDescent="0.25">
      <c r="A66" s="29">
        <f>A65+0.1</f>
        <v>4.0999999999999996</v>
      </c>
      <c r="B66" s="58" t="s">
        <v>50</v>
      </c>
      <c r="C66" s="56" t="s">
        <v>51</v>
      </c>
      <c r="D66" s="56">
        <v>50</v>
      </c>
      <c r="E66" s="25">
        <v>2600</v>
      </c>
      <c r="F66" s="26">
        <f>D66*E66</f>
        <v>130000</v>
      </c>
      <c r="G66" s="72">
        <f>15.5+16.5</f>
        <v>32</v>
      </c>
      <c r="H66" s="72">
        <v>7.9</v>
      </c>
      <c r="I66" s="72"/>
      <c r="J66" s="72">
        <f>I66+H66+G66</f>
        <v>39.9</v>
      </c>
      <c r="K66" s="84">
        <f>J66*E66</f>
        <v>103740</v>
      </c>
    </row>
    <row r="67" spans="1:11" ht="17.25" customHeight="1" x14ac:dyDescent="0.25">
      <c r="A67" s="29"/>
      <c r="B67" s="57"/>
      <c r="C67" s="56"/>
      <c r="D67" s="56"/>
      <c r="E67" s="25"/>
      <c r="F67" s="26"/>
      <c r="G67" s="72"/>
      <c r="H67" s="72"/>
      <c r="I67" s="72"/>
      <c r="J67" s="72"/>
      <c r="K67" s="27"/>
    </row>
    <row r="68" spans="1:11" ht="17.25" customHeight="1" x14ac:dyDescent="0.25">
      <c r="A68" s="30"/>
      <c r="B68" s="15"/>
      <c r="C68" s="56"/>
      <c r="D68" s="56"/>
      <c r="E68" s="33"/>
      <c r="F68" s="26"/>
      <c r="G68" s="72"/>
      <c r="H68" s="72"/>
      <c r="I68" s="72"/>
      <c r="J68" s="72"/>
      <c r="K68" s="27"/>
    </row>
    <row r="69" spans="1:11" ht="17.25" customHeight="1" x14ac:dyDescent="0.25">
      <c r="A69" s="24">
        <f>A64+1</f>
        <v>5</v>
      </c>
      <c r="B69" s="55" t="s">
        <v>52</v>
      </c>
      <c r="C69" s="56"/>
      <c r="D69" s="56"/>
      <c r="E69" s="25"/>
      <c r="F69" s="26"/>
      <c r="G69" s="72"/>
      <c r="H69" s="72"/>
      <c r="I69" s="72"/>
      <c r="J69" s="72"/>
      <c r="K69" s="27"/>
    </row>
    <row r="70" spans="1:11" ht="131.25" customHeight="1" x14ac:dyDescent="0.25">
      <c r="A70" s="28">
        <v>5</v>
      </c>
      <c r="B70" s="57" t="s">
        <v>53</v>
      </c>
      <c r="C70" s="56"/>
      <c r="D70" s="56"/>
      <c r="E70" s="25"/>
      <c r="F70" s="26"/>
      <c r="G70" s="72"/>
      <c r="H70" s="72"/>
      <c r="I70" s="72"/>
      <c r="J70" s="72"/>
      <c r="K70" s="27"/>
    </row>
    <row r="71" spans="1:11" ht="20.100000000000001" customHeight="1" x14ac:dyDescent="0.25">
      <c r="A71" s="29">
        <f>A70+0.1</f>
        <v>5.0999999999999996</v>
      </c>
      <c r="B71" s="58" t="s">
        <v>50</v>
      </c>
      <c r="C71" s="56" t="s">
        <v>51</v>
      </c>
      <c r="D71" s="56">
        <v>25</v>
      </c>
      <c r="E71" s="25">
        <v>1600</v>
      </c>
      <c r="F71" s="26">
        <f>D71*E71</f>
        <v>40000</v>
      </c>
      <c r="G71" s="72"/>
      <c r="H71" s="72">
        <v>18.3</v>
      </c>
      <c r="I71" s="72"/>
      <c r="J71" s="72">
        <f>I71+H71+G71</f>
        <v>18.3</v>
      </c>
      <c r="K71" s="84">
        <f>J71*E71</f>
        <v>29280</v>
      </c>
    </row>
    <row r="72" spans="1:11" ht="17.25" customHeight="1" x14ac:dyDescent="0.25">
      <c r="A72" s="29"/>
      <c r="B72" s="57"/>
      <c r="C72" s="56"/>
      <c r="D72" s="56"/>
      <c r="E72" s="25"/>
      <c r="F72" s="26"/>
      <c r="G72" s="72"/>
      <c r="H72" s="72"/>
      <c r="I72" s="72"/>
      <c r="J72" s="72"/>
      <c r="K72" s="27"/>
    </row>
    <row r="73" spans="1:11" ht="17.25" customHeight="1" x14ac:dyDescent="0.25">
      <c r="A73" s="30"/>
      <c r="B73" s="15"/>
      <c r="C73" s="56"/>
      <c r="D73" s="56"/>
      <c r="E73" s="33"/>
      <c r="F73" s="26"/>
      <c r="G73" s="72"/>
      <c r="H73" s="72"/>
      <c r="I73" s="72"/>
      <c r="J73" s="72"/>
      <c r="K73" s="27"/>
    </row>
    <row r="74" spans="1:11" ht="17.25" customHeight="1" x14ac:dyDescent="0.25">
      <c r="A74" s="24">
        <f>A69+1</f>
        <v>6</v>
      </c>
      <c r="B74" s="55" t="s">
        <v>54</v>
      </c>
      <c r="C74" s="56"/>
      <c r="D74" s="56"/>
      <c r="E74" s="25"/>
      <c r="F74" s="26"/>
      <c r="G74" s="72"/>
      <c r="H74" s="72"/>
      <c r="I74" s="72"/>
      <c r="J74" s="72"/>
      <c r="K74" s="27"/>
    </row>
    <row r="75" spans="1:11" ht="128.25" customHeight="1" x14ac:dyDescent="0.25">
      <c r="A75" s="28">
        <v>6</v>
      </c>
      <c r="B75" s="57" t="s">
        <v>53</v>
      </c>
      <c r="C75" s="56"/>
      <c r="D75" s="56"/>
      <c r="E75" s="25"/>
      <c r="F75" s="26"/>
      <c r="G75" s="72"/>
      <c r="H75" s="72"/>
      <c r="I75" s="72"/>
      <c r="J75" s="72"/>
      <c r="K75" s="27"/>
    </row>
    <row r="76" spans="1:11" ht="20.100000000000001" customHeight="1" x14ac:dyDescent="0.25">
      <c r="A76" s="29">
        <f t="shared" ref="A76:A84" si="1">A75+0.1</f>
        <v>6.1</v>
      </c>
      <c r="B76" s="58" t="s">
        <v>55</v>
      </c>
      <c r="C76" s="56" t="s">
        <v>19</v>
      </c>
      <c r="D76" s="56">
        <v>1</v>
      </c>
      <c r="E76" s="25">
        <v>91000</v>
      </c>
      <c r="F76" s="26">
        <f t="shared" ref="F76:F87" si="2">D76*E76</f>
        <v>91000</v>
      </c>
      <c r="G76" s="72">
        <v>1</v>
      </c>
      <c r="H76" s="72"/>
      <c r="I76" s="72"/>
      <c r="J76" s="72">
        <f t="shared" ref="J76:J87" si="3">I76+H76+G76</f>
        <v>1</v>
      </c>
      <c r="K76" s="84">
        <f t="shared" ref="K76:K87" si="4">J76*E76</f>
        <v>91000</v>
      </c>
    </row>
    <row r="77" spans="1:11" ht="20.100000000000001" customHeight="1" x14ac:dyDescent="0.25">
      <c r="A77" s="29">
        <f t="shared" si="1"/>
        <v>6.1999999999999993</v>
      </c>
      <c r="B77" s="58" t="s">
        <v>56</v>
      </c>
      <c r="C77" s="56" t="s">
        <v>19</v>
      </c>
      <c r="D77" s="56">
        <v>1</v>
      </c>
      <c r="E77" s="25">
        <v>107000</v>
      </c>
      <c r="F77" s="26">
        <f t="shared" si="2"/>
        <v>107000</v>
      </c>
      <c r="G77" s="72">
        <v>1</v>
      </c>
      <c r="H77" s="72"/>
      <c r="I77" s="72"/>
      <c r="J77" s="72">
        <f t="shared" si="3"/>
        <v>1</v>
      </c>
      <c r="K77" s="84">
        <f t="shared" si="4"/>
        <v>107000</v>
      </c>
    </row>
    <row r="78" spans="1:11" ht="20.100000000000001" customHeight="1" x14ac:dyDescent="0.25">
      <c r="A78" s="29">
        <f t="shared" si="1"/>
        <v>6.2999999999999989</v>
      </c>
      <c r="B78" s="58" t="s">
        <v>57</v>
      </c>
      <c r="C78" s="56" t="s">
        <v>19</v>
      </c>
      <c r="D78" s="56">
        <v>1</v>
      </c>
      <c r="E78" s="25">
        <v>113000</v>
      </c>
      <c r="F78" s="26">
        <f t="shared" si="2"/>
        <v>113000</v>
      </c>
      <c r="G78" s="72">
        <v>1</v>
      </c>
      <c r="H78" s="72"/>
      <c r="I78" s="72"/>
      <c r="J78" s="72">
        <f t="shared" si="3"/>
        <v>1</v>
      </c>
      <c r="K78" s="84">
        <f t="shared" si="4"/>
        <v>113000</v>
      </c>
    </row>
    <row r="79" spans="1:11" ht="20.100000000000001" customHeight="1" x14ac:dyDescent="0.25">
      <c r="A79" s="29">
        <f t="shared" si="1"/>
        <v>6.3999999999999986</v>
      </c>
      <c r="B79" s="58" t="s">
        <v>58</v>
      </c>
      <c r="C79" s="56" t="s">
        <v>19</v>
      </c>
      <c r="D79" s="56">
        <v>1</v>
      </c>
      <c r="E79" s="25">
        <v>118000</v>
      </c>
      <c r="F79" s="26">
        <f t="shared" si="2"/>
        <v>118000</v>
      </c>
      <c r="G79" s="72">
        <v>1</v>
      </c>
      <c r="H79" s="72"/>
      <c r="I79" s="72"/>
      <c r="J79" s="72">
        <f t="shared" si="3"/>
        <v>1</v>
      </c>
      <c r="K79" s="84">
        <f t="shared" si="4"/>
        <v>118000</v>
      </c>
    </row>
    <row r="80" spans="1:11" ht="20.100000000000001" customHeight="1" x14ac:dyDescent="0.25">
      <c r="A80" s="29">
        <f t="shared" si="1"/>
        <v>6.4999999999999982</v>
      </c>
      <c r="B80" s="58" t="s">
        <v>59</v>
      </c>
      <c r="C80" s="56" t="s">
        <v>19</v>
      </c>
      <c r="D80" s="56">
        <v>1</v>
      </c>
      <c r="E80" s="25">
        <v>150000</v>
      </c>
      <c r="F80" s="26">
        <f t="shared" si="2"/>
        <v>150000</v>
      </c>
      <c r="G80" s="72">
        <v>1</v>
      </c>
      <c r="H80" s="72"/>
      <c r="I80" s="72"/>
      <c r="J80" s="72">
        <f t="shared" si="3"/>
        <v>1</v>
      </c>
      <c r="K80" s="84">
        <f t="shared" si="4"/>
        <v>150000</v>
      </c>
    </row>
    <row r="81" spans="1:13" ht="20.100000000000001" customHeight="1" x14ac:dyDescent="0.25">
      <c r="A81" s="29">
        <f t="shared" si="1"/>
        <v>6.5999999999999979</v>
      </c>
      <c r="B81" s="58" t="s">
        <v>60</v>
      </c>
      <c r="C81" s="56" t="s">
        <v>19</v>
      </c>
      <c r="D81" s="56">
        <v>1</v>
      </c>
      <c r="E81" s="25">
        <v>150000</v>
      </c>
      <c r="F81" s="26">
        <f t="shared" si="2"/>
        <v>150000</v>
      </c>
      <c r="G81" s="72">
        <v>1</v>
      </c>
      <c r="H81" s="72"/>
      <c r="I81" s="72"/>
      <c r="J81" s="72">
        <f t="shared" si="3"/>
        <v>1</v>
      </c>
      <c r="K81" s="84">
        <f t="shared" si="4"/>
        <v>150000</v>
      </c>
    </row>
    <row r="82" spans="1:13" ht="20.100000000000001" customHeight="1" x14ac:dyDescent="0.25">
      <c r="A82" s="29">
        <f t="shared" si="1"/>
        <v>6.6999999999999975</v>
      </c>
      <c r="B82" s="58" t="s">
        <v>61</v>
      </c>
      <c r="C82" s="56" t="s">
        <v>19</v>
      </c>
      <c r="D82" s="56">
        <v>1</v>
      </c>
      <c r="E82" s="25">
        <v>175000</v>
      </c>
      <c r="F82" s="26">
        <f t="shared" si="2"/>
        <v>175000</v>
      </c>
      <c r="G82" s="72">
        <v>1</v>
      </c>
      <c r="H82" s="72"/>
      <c r="I82" s="72"/>
      <c r="J82" s="72">
        <f t="shared" si="3"/>
        <v>1</v>
      </c>
      <c r="K82" s="84">
        <f t="shared" si="4"/>
        <v>175000</v>
      </c>
    </row>
    <row r="83" spans="1:13" ht="20.100000000000001" customHeight="1" x14ac:dyDescent="0.25">
      <c r="A83" s="29">
        <f t="shared" si="1"/>
        <v>6.7999999999999972</v>
      </c>
      <c r="B83" s="58" t="s">
        <v>62</v>
      </c>
      <c r="C83" s="56" t="s">
        <v>19</v>
      </c>
      <c r="D83" s="56">
        <v>1</v>
      </c>
      <c r="E83" s="25">
        <v>175000</v>
      </c>
      <c r="F83" s="26">
        <f t="shared" si="2"/>
        <v>175000</v>
      </c>
      <c r="G83" s="72">
        <v>1</v>
      </c>
      <c r="H83" s="72"/>
      <c r="I83" s="72"/>
      <c r="J83" s="72">
        <f t="shared" si="3"/>
        <v>1</v>
      </c>
      <c r="K83" s="84">
        <f t="shared" si="4"/>
        <v>175000</v>
      </c>
    </row>
    <row r="84" spans="1:13" ht="20.100000000000001" customHeight="1" x14ac:dyDescent="0.25">
      <c r="A84" s="29">
        <f t="shared" si="1"/>
        <v>6.8999999999999968</v>
      </c>
      <c r="B84" s="58" t="s">
        <v>63</v>
      </c>
      <c r="C84" s="56" t="s">
        <v>4</v>
      </c>
      <c r="D84" s="56">
        <v>2</v>
      </c>
      <c r="E84" s="25">
        <v>250000</v>
      </c>
      <c r="F84" s="26">
        <f t="shared" si="2"/>
        <v>500000</v>
      </c>
      <c r="G84" s="72">
        <v>2</v>
      </c>
      <c r="H84" s="72"/>
      <c r="I84" s="72"/>
      <c r="J84" s="72">
        <f t="shared" si="3"/>
        <v>2</v>
      </c>
      <c r="K84" s="84">
        <f t="shared" si="4"/>
        <v>500000</v>
      </c>
    </row>
    <row r="85" spans="1:13" ht="20.100000000000001" customHeight="1" x14ac:dyDescent="0.25">
      <c r="A85" s="38">
        <f>A84-0.8</f>
        <v>6.099999999999997</v>
      </c>
      <c r="B85" s="58" t="s">
        <v>64</v>
      </c>
      <c r="C85" s="56" t="s">
        <v>19</v>
      </c>
      <c r="D85" s="56">
        <v>1</v>
      </c>
      <c r="E85" s="25">
        <v>400000</v>
      </c>
      <c r="F85" s="26">
        <f t="shared" si="2"/>
        <v>400000</v>
      </c>
      <c r="G85" s="72">
        <v>1</v>
      </c>
      <c r="H85" s="72"/>
      <c r="I85" s="72"/>
      <c r="J85" s="72">
        <f t="shared" si="3"/>
        <v>1</v>
      </c>
      <c r="K85" s="84">
        <f t="shared" si="4"/>
        <v>400000</v>
      </c>
    </row>
    <row r="86" spans="1:13" ht="20.100000000000001" customHeight="1" x14ac:dyDescent="0.25">
      <c r="A86" s="38">
        <f>A85+0.01</f>
        <v>6.1099999999999968</v>
      </c>
      <c r="B86" s="58" t="s">
        <v>65</v>
      </c>
      <c r="C86" s="56" t="s">
        <v>19</v>
      </c>
      <c r="D86" s="56">
        <v>1</v>
      </c>
      <c r="E86" s="25">
        <v>950000</v>
      </c>
      <c r="F86" s="26">
        <f t="shared" si="2"/>
        <v>950000</v>
      </c>
      <c r="G86" s="72">
        <v>1</v>
      </c>
      <c r="H86" s="72"/>
      <c r="I86" s="72"/>
      <c r="J86" s="72">
        <f t="shared" si="3"/>
        <v>1</v>
      </c>
      <c r="K86" s="84">
        <f t="shared" si="4"/>
        <v>950000</v>
      </c>
    </row>
    <row r="87" spans="1:13" ht="20.100000000000001" customHeight="1" x14ac:dyDescent="0.25">
      <c r="A87" s="38">
        <f>A86+0.01</f>
        <v>6.1199999999999966</v>
      </c>
      <c r="B87" s="58" t="s">
        <v>66</v>
      </c>
      <c r="C87" s="56" t="s">
        <v>19</v>
      </c>
      <c r="D87" s="56">
        <v>1</v>
      </c>
      <c r="E87" s="25">
        <v>950000</v>
      </c>
      <c r="F87" s="26">
        <f t="shared" si="2"/>
        <v>950000</v>
      </c>
      <c r="G87" s="72">
        <v>1</v>
      </c>
      <c r="H87" s="72"/>
      <c r="I87" s="72"/>
      <c r="J87" s="72">
        <f t="shared" si="3"/>
        <v>1</v>
      </c>
      <c r="K87" s="84">
        <f t="shared" si="4"/>
        <v>950000</v>
      </c>
    </row>
    <row r="88" spans="1:13" ht="17.25" customHeight="1" x14ac:dyDescent="0.25">
      <c r="A88" s="29"/>
      <c r="B88" s="57"/>
      <c r="C88" s="56"/>
      <c r="D88" s="56"/>
      <c r="E88" s="25"/>
      <c r="F88" s="26"/>
      <c r="G88" s="72"/>
      <c r="H88" s="72"/>
      <c r="I88" s="72"/>
      <c r="J88" s="72"/>
      <c r="K88" s="27"/>
      <c r="M88" s="104"/>
    </row>
    <row r="89" spans="1:13" ht="17.25" customHeight="1" x14ac:dyDescent="0.25">
      <c r="A89" s="30"/>
      <c r="B89" s="15"/>
      <c r="C89" s="56"/>
      <c r="D89" s="56"/>
      <c r="E89" s="33"/>
      <c r="F89" s="26"/>
      <c r="G89" s="72"/>
      <c r="H89" s="72"/>
      <c r="I89" s="72"/>
      <c r="J89" s="72"/>
      <c r="K89" s="68"/>
    </row>
    <row r="90" spans="1:13" ht="17.25" customHeight="1" x14ac:dyDescent="0.25">
      <c r="A90" s="24">
        <f>A74+1</f>
        <v>7</v>
      </c>
      <c r="B90" s="55" t="s">
        <v>67</v>
      </c>
      <c r="C90" s="56"/>
      <c r="D90" s="56"/>
      <c r="E90" s="25"/>
      <c r="F90" s="26"/>
      <c r="G90" s="72"/>
      <c r="H90" s="72"/>
      <c r="I90" s="72"/>
      <c r="J90" s="72"/>
      <c r="K90" s="27"/>
    </row>
    <row r="91" spans="1:13" ht="117.75" customHeight="1" x14ac:dyDescent="0.25">
      <c r="A91" s="28">
        <f>A90</f>
        <v>7</v>
      </c>
      <c r="B91" s="57" t="s">
        <v>68</v>
      </c>
      <c r="C91" s="56"/>
      <c r="D91" s="56"/>
      <c r="E91" s="25"/>
      <c r="F91" s="26"/>
      <c r="G91" s="72"/>
      <c r="H91" s="72"/>
      <c r="I91" s="72"/>
      <c r="J91" s="72"/>
      <c r="K91" s="27"/>
    </row>
    <row r="92" spans="1:13" ht="20.100000000000001" customHeight="1" x14ac:dyDescent="0.25">
      <c r="A92" s="29">
        <f>A91+0.1</f>
        <v>7.1</v>
      </c>
      <c r="B92" s="58" t="s">
        <v>69</v>
      </c>
      <c r="C92" s="56" t="s">
        <v>19</v>
      </c>
      <c r="D92" s="56">
        <v>1</v>
      </c>
      <c r="E92" s="25">
        <v>25000</v>
      </c>
      <c r="F92" s="26">
        <f t="shared" ref="F92:F93" si="5">D92*E92</f>
        <v>25000</v>
      </c>
      <c r="G92" s="72"/>
      <c r="H92" s="72"/>
      <c r="I92" s="72"/>
      <c r="J92" s="72">
        <f t="shared" ref="J92:J93" si="6">I92+H92+G92</f>
        <v>0</v>
      </c>
      <c r="K92" s="84">
        <f>H92*E92</f>
        <v>0</v>
      </c>
    </row>
    <row r="93" spans="1:13" ht="20.100000000000001" customHeight="1" x14ac:dyDescent="0.25">
      <c r="A93" s="29">
        <f>A92+0.1</f>
        <v>7.1999999999999993</v>
      </c>
      <c r="B93" s="58" t="s">
        <v>70</v>
      </c>
      <c r="C93" s="56" t="s">
        <v>19</v>
      </c>
      <c r="D93" s="56">
        <v>1</v>
      </c>
      <c r="E93" s="25">
        <v>1380000</v>
      </c>
      <c r="F93" s="26">
        <f t="shared" si="5"/>
        <v>1380000</v>
      </c>
      <c r="G93" s="72">
        <v>1</v>
      </c>
      <c r="H93" s="72"/>
      <c r="I93" s="72"/>
      <c r="J93" s="72">
        <f t="shared" si="6"/>
        <v>1</v>
      </c>
      <c r="K93" s="84">
        <f>J93*E93</f>
        <v>1380000</v>
      </c>
    </row>
    <row r="94" spans="1:13" ht="15" customHeight="1" x14ac:dyDescent="0.25">
      <c r="A94" s="29"/>
      <c r="B94" s="57"/>
      <c r="C94" s="56"/>
      <c r="D94" s="56"/>
      <c r="E94" s="25"/>
      <c r="F94" s="26"/>
      <c r="G94" s="72"/>
      <c r="H94" s="72"/>
      <c r="I94" s="72"/>
      <c r="J94" s="72"/>
      <c r="K94" s="27"/>
    </row>
    <row r="95" spans="1:13" ht="15" customHeight="1" x14ac:dyDescent="0.25">
      <c r="A95" s="30"/>
      <c r="B95" s="15"/>
      <c r="C95" s="56"/>
      <c r="D95" s="56"/>
      <c r="E95" s="33"/>
      <c r="F95" s="26"/>
      <c r="G95" s="72"/>
      <c r="H95" s="72"/>
      <c r="I95" s="72"/>
      <c r="J95" s="72"/>
      <c r="K95" s="27"/>
    </row>
    <row r="96" spans="1:13" ht="17.25" customHeight="1" x14ac:dyDescent="0.25">
      <c r="A96" s="24">
        <f>A90:B90+1</f>
        <v>8</v>
      </c>
      <c r="B96" s="55" t="s">
        <v>71</v>
      </c>
      <c r="C96" s="56"/>
      <c r="D96" s="56"/>
      <c r="E96" s="25"/>
      <c r="F96" s="26"/>
      <c r="G96" s="72"/>
      <c r="H96" s="72"/>
      <c r="I96" s="72"/>
      <c r="J96" s="72"/>
      <c r="K96" s="27"/>
    </row>
    <row r="97" spans="1:11" ht="155.25" customHeight="1" x14ac:dyDescent="0.25">
      <c r="A97" s="28">
        <f>A96</f>
        <v>8</v>
      </c>
      <c r="B97" s="57" t="s">
        <v>72</v>
      </c>
      <c r="C97" s="56" t="s">
        <v>11</v>
      </c>
      <c r="D97" s="56">
        <v>430</v>
      </c>
      <c r="E97" s="25">
        <v>5000</v>
      </c>
      <c r="F97" s="26">
        <f t="shared" ref="F97" si="7">D97*E97</f>
        <v>2150000</v>
      </c>
      <c r="G97" s="72">
        <v>186.28</v>
      </c>
      <c r="H97" s="72">
        <v>103.98</v>
      </c>
      <c r="I97" s="72"/>
      <c r="J97" s="72">
        <f>I97+H97+G97</f>
        <v>290.26</v>
      </c>
      <c r="K97" s="84">
        <f>J97*E97</f>
        <v>1451300</v>
      </c>
    </row>
    <row r="98" spans="1:11" ht="13.5" customHeight="1" x14ac:dyDescent="0.25">
      <c r="A98" s="29"/>
      <c r="B98" s="57"/>
      <c r="C98" s="56"/>
      <c r="D98" s="56"/>
      <c r="E98" s="25"/>
      <c r="F98" s="26"/>
      <c r="G98" s="72"/>
      <c r="H98" s="72"/>
      <c r="I98" s="72"/>
      <c r="J98" s="72"/>
      <c r="K98" s="27"/>
    </row>
    <row r="99" spans="1:11" ht="15" customHeight="1" x14ac:dyDescent="0.25">
      <c r="A99" s="30"/>
      <c r="B99" s="15"/>
      <c r="C99" s="56"/>
      <c r="D99" s="56"/>
      <c r="E99" s="33"/>
      <c r="F99" s="26"/>
      <c r="G99" s="72"/>
      <c r="H99" s="72"/>
      <c r="I99" s="72"/>
      <c r="J99" s="72"/>
      <c r="K99" s="27"/>
    </row>
    <row r="100" spans="1:11" ht="17.25" customHeight="1" x14ac:dyDescent="0.25">
      <c r="A100" s="24">
        <f>A96+1</f>
        <v>9</v>
      </c>
      <c r="B100" s="55" t="s">
        <v>73</v>
      </c>
      <c r="C100" s="56"/>
      <c r="D100" s="56"/>
      <c r="E100" s="25"/>
      <c r="F100" s="26"/>
      <c r="G100" s="72"/>
      <c r="H100" s="72"/>
      <c r="I100" s="72"/>
      <c r="J100" s="72"/>
      <c r="K100" s="27"/>
    </row>
    <row r="101" spans="1:11" ht="76.5" x14ac:dyDescent="0.25">
      <c r="A101" s="28">
        <f>A100</f>
        <v>9</v>
      </c>
      <c r="B101" s="57" t="s">
        <v>74</v>
      </c>
      <c r="C101" s="56" t="s">
        <v>11</v>
      </c>
      <c r="D101" s="56">
        <v>410</v>
      </c>
      <c r="E101" s="25">
        <v>5900</v>
      </c>
      <c r="F101" s="26">
        <f t="shared" ref="F101" si="8">D101*E101</f>
        <v>2419000</v>
      </c>
      <c r="G101" s="72">
        <v>186.28</v>
      </c>
      <c r="H101" s="72">
        <v>106.32</v>
      </c>
      <c r="I101" s="72"/>
      <c r="J101" s="72">
        <f>I101+H101+G101</f>
        <v>292.60000000000002</v>
      </c>
      <c r="K101" s="84">
        <f>J101*E101</f>
        <v>1726340.0000000002</v>
      </c>
    </row>
    <row r="102" spans="1:11" ht="15" customHeight="1" x14ac:dyDescent="0.25">
      <c r="A102" s="29"/>
      <c r="B102" s="57"/>
      <c r="C102" s="56"/>
      <c r="D102" s="56"/>
      <c r="E102" s="25"/>
      <c r="F102" s="26"/>
      <c r="G102" s="72"/>
      <c r="H102" s="72"/>
      <c r="I102" s="72"/>
      <c r="J102" s="72"/>
      <c r="K102" s="27"/>
    </row>
    <row r="103" spans="1:11" ht="15" customHeight="1" x14ac:dyDescent="0.25">
      <c r="A103" s="30"/>
      <c r="B103" s="15"/>
      <c r="C103" s="56"/>
      <c r="D103" s="56"/>
      <c r="E103" s="33"/>
      <c r="F103" s="26"/>
      <c r="G103" s="72"/>
      <c r="H103" s="72"/>
      <c r="I103" s="72"/>
      <c r="J103" s="72"/>
      <c r="K103" s="27"/>
    </row>
    <row r="104" spans="1:11" ht="17.25" customHeight="1" x14ac:dyDescent="0.25">
      <c r="A104" s="24">
        <f>A100+1</f>
        <v>10</v>
      </c>
      <c r="B104" s="55" t="s">
        <v>75</v>
      </c>
      <c r="C104" s="56"/>
      <c r="D104" s="56"/>
      <c r="E104" s="25"/>
      <c r="F104" s="26"/>
      <c r="G104" s="72"/>
      <c r="H104" s="72"/>
      <c r="I104" s="72"/>
      <c r="J104" s="72"/>
      <c r="K104" s="27"/>
    </row>
    <row r="105" spans="1:11" ht="76.5" x14ac:dyDescent="0.25">
      <c r="A105" s="28">
        <f>A104</f>
        <v>10</v>
      </c>
      <c r="B105" s="57" t="s">
        <v>76</v>
      </c>
      <c r="C105" s="56" t="s">
        <v>11</v>
      </c>
      <c r="D105" s="56">
        <v>65</v>
      </c>
      <c r="E105" s="25">
        <v>13000</v>
      </c>
      <c r="F105" s="26">
        <f t="shared" ref="F105" si="9">D105*E105</f>
        <v>845000</v>
      </c>
      <c r="G105" s="72"/>
      <c r="H105" s="72">
        <v>118.5</v>
      </c>
      <c r="I105" s="72">
        <v>19.579999999999998</v>
      </c>
      <c r="J105" s="72">
        <f>I105+H105+G105</f>
        <v>138.07999999999998</v>
      </c>
      <c r="K105" s="84">
        <f>J105*E105</f>
        <v>1795039.9999999998</v>
      </c>
    </row>
    <row r="106" spans="1:11" ht="15" customHeight="1" x14ac:dyDescent="0.25">
      <c r="A106" s="29"/>
      <c r="B106" s="57"/>
      <c r="C106" s="56"/>
      <c r="D106" s="56"/>
      <c r="E106" s="25"/>
      <c r="F106" s="26"/>
      <c r="G106" s="72"/>
      <c r="H106" s="72"/>
      <c r="I106" s="72"/>
      <c r="J106" s="72"/>
      <c r="K106" s="27"/>
    </row>
    <row r="107" spans="1:11" ht="15" customHeight="1" x14ac:dyDescent="0.25">
      <c r="A107" s="30"/>
      <c r="B107" s="15"/>
      <c r="C107" s="56"/>
      <c r="D107" s="56"/>
      <c r="E107" s="33"/>
      <c r="F107" s="26"/>
      <c r="G107" s="72"/>
      <c r="H107" s="72"/>
      <c r="I107" s="72"/>
      <c r="J107" s="72"/>
      <c r="K107" s="27"/>
    </row>
    <row r="108" spans="1:11" ht="17.25" customHeight="1" x14ac:dyDescent="0.25">
      <c r="A108" s="24">
        <f>A104+1</f>
        <v>11</v>
      </c>
      <c r="B108" s="55" t="s">
        <v>77</v>
      </c>
      <c r="C108" s="56"/>
      <c r="D108" s="56"/>
      <c r="E108" s="25"/>
      <c r="F108" s="26"/>
      <c r="G108" s="72"/>
      <c r="H108" s="72"/>
      <c r="I108" s="72"/>
      <c r="J108" s="72"/>
      <c r="K108" s="27"/>
    </row>
    <row r="109" spans="1:11" ht="76.5" x14ac:dyDescent="0.25">
      <c r="A109" s="28">
        <f>A108</f>
        <v>11</v>
      </c>
      <c r="B109" s="57" t="s">
        <v>78</v>
      </c>
      <c r="C109" s="56" t="s">
        <v>11</v>
      </c>
      <c r="D109" s="56">
        <v>30</v>
      </c>
      <c r="E109" s="25">
        <v>4000</v>
      </c>
      <c r="F109" s="26">
        <f t="shared" ref="F109" si="10">D109*E109</f>
        <v>120000</v>
      </c>
      <c r="G109" s="72"/>
      <c r="H109" s="72">
        <v>41.5</v>
      </c>
      <c r="I109" s="72"/>
      <c r="J109" s="72">
        <f>I109+H109+G109</f>
        <v>41.5</v>
      </c>
      <c r="K109" s="84">
        <f>H109*E109</f>
        <v>166000</v>
      </c>
    </row>
    <row r="110" spans="1:11" ht="17.25" customHeight="1" x14ac:dyDescent="0.25">
      <c r="A110" s="29"/>
      <c r="B110" s="57"/>
      <c r="C110" s="56"/>
      <c r="D110" s="56"/>
      <c r="E110" s="25"/>
      <c r="F110" s="26"/>
      <c r="G110" s="72"/>
      <c r="H110" s="72"/>
      <c r="I110" s="72"/>
      <c r="J110" s="72"/>
      <c r="K110" s="27"/>
    </row>
    <row r="111" spans="1:11" ht="17.25" customHeight="1" x14ac:dyDescent="0.25">
      <c r="A111" s="30"/>
      <c r="B111" s="15"/>
      <c r="C111" s="56"/>
      <c r="D111" s="56"/>
      <c r="E111" s="33"/>
      <c r="F111" s="26"/>
      <c r="G111" s="72"/>
      <c r="H111" s="72"/>
      <c r="I111" s="72"/>
      <c r="J111" s="72"/>
      <c r="K111" s="27"/>
    </row>
    <row r="112" spans="1:11" ht="17.25" customHeight="1" x14ac:dyDescent="0.25">
      <c r="A112" s="34">
        <f>A108+1</f>
        <v>12</v>
      </c>
      <c r="B112" s="59" t="s">
        <v>27</v>
      </c>
      <c r="C112" s="60"/>
      <c r="D112" s="56"/>
      <c r="E112" s="25"/>
      <c r="F112" s="26"/>
      <c r="G112" s="72"/>
      <c r="H112" s="72"/>
      <c r="I112" s="72"/>
      <c r="J112" s="72"/>
      <c r="K112" s="27"/>
    </row>
    <row r="113" spans="1:11" ht="132" customHeight="1" x14ac:dyDescent="0.25">
      <c r="A113" s="35">
        <f>A112</f>
        <v>12</v>
      </c>
      <c r="B113" s="61" t="s">
        <v>79</v>
      </c>
      <c r="C113" s="56"/>
      <c r="D113" s="56"/>
      <c r="E113" s="25"/>
      <c r="F113" s="26"/>
      <c r="G113" s="72"/>
      <c r="H113" s="72"/>
      <c r="I113" s="72"/>
      <c r="J113" s="72"/>
      <c r="K113" s="27"/>
    </row>
    <row r="114" spans="1:11" ht="17.25" customHeight="1" x14ac:dyDescent="0.25">
      <c r="A114" s="30"/>
      <c r="B114" s="62"/>
      <c r="C114" s="56"/>
      <c r="D114" s="56"/>
      <c r="E114" s="25"/>
      <c r="F114" s="26"/>
      <c r="G114" s="72"/>
      <c r="H114" s="72"/>
      <c r="I114" s="72"/>
      <c r="J114" s="72"/>
      <c r="K114" s="27"/>
    </row>
    <row r="115" spans="1:11" ht="29.25" customHeight="1" x14ac:dyDescent="0.25">
      <c r="A115" s="30">
        <f>A113+0.1</f>
        <v>12.1</v>
      </c>
      <c r="B115" s="64" t="s">
        <v>80</v>
      </c>
      <c r="C115" s="56"/>
      <c r="D115" s="56"/>
      <c r="E115" s="25"/>
      <c r="F115" s="26"/>
      <c r="G115" s="72"/>
      <c r="H115" s="72"/>
      <c r="I115" s="72"/>
      <c r="J115" s="72"/>
      <c r="K115" s="27"/>
    </row>
    <row r="116" spans="1:11" ht="18" customHeight="1" x14ac:dyDescent="0.25">
      <c r="A116" s="30" t="s">
        <v>2</v>
      </c>
      <c r="B116" s="64" t="s">
        <v>81</v>
      </c>
      <c r="C116" s="56" t="s">
        <v>4</v>
      </c>
      <c r="D116" s="56">
        <v>2</v>
      </c>
      <c r="E116" s="25">
        <v>3500</v>
      </c>
      <c r="F116" s="26">
        <f t="shared" ref="F116:F118" si="11">D116*E116</f>
        <v>7000</v>
      </c>
      <c r="G116" s="72"/>
      <c r="H116" s="72">
        <v>3</v>
      </c>
      <c r="I116" s="72"/>
      <c r="J116" s="72">
        <f t="shared" ref="J116:J118" si="12">I116+H116+G116</f>
        <v>3</v>
      </c>
      <c r="K116" s="84">
        <f t="shared" ref="K116:K136" si="13">J116*E116</f>
        <v>10500</v>
      </c>
    </row>
    <row r="117" spans="1:11" ht="18" customHeight="1" x14ac:dyDescent="0.25">
      <c r="A117" s="30" t="s">
        <v>3</v>
      </c>
      <c r="B117" s="64" t="s">
        <v>82</v>
      </c>
      <c r="C117" s="56" t="s">
        <v>4</v>
      </c>
      <c r="D117" s="56">
        <v>11</v>
      </c>
      <c r="E117" s="25">
        <v>11500</v>
      </c>
      <c r="F117" s="26">
        <f t="shared" si="11"/>
        <v>126500</v>
      </c>
      <c r="G117" s="72"/>
      <c r="H117" s="72">
        <v>11</v>
      </c>
      <c r="I117" s="72"/>
      <c r="J117" s="72">
        <f t="shared" si="12"/>
        <v>11</v>
      </c>
      <c r="K117" s="84">
        <f t="shared" si="13"/>
        <v>126500</v>
      </c>
    </row>
    <row r="118" spans="1:11" ht="18" customHeight="1" x14ac:dyDescent="0.25">
      <c r="A118" s="30" t="s">
        <v>15</v>
      </c>
      <c r="B118" s="64" t="s">
        <v>83</v>
      </c>
      <c r="C118" s="56" t="s">
        <v>4</v>
      </c>
      <c r="D118" s="56">
        <v>3</v>
      </c>
      <c r="E118" s="25">
        <v>8900</v>
      </c>
      <c r="F118" s="26">
        <f t="shared" si="11"/>
        <v>26700</v>
      </c>
      <c r="G118" s="72"/>
      <c r="H118" s="72">
        <v>3</v>
      </c>
      <c r="I118" s="72"/>
      <c r="J118" s="72">
        <f t="shared" si="12"/>
        <v>3</v>
      </c>
      <c r="K118" s="84">
        <f t="shared" si="13"/>
        <v>26700</v>
      </c>
    </row>
    <row r="119" spans="1:11" ht="18" customHeight="1" x14ac:dyDescent="0.25">
      <c r="A119" s="30"/>
      <c r="B119" s="62"/>
      <c r="C119" s="56"/>
      <c r="D119" s="56"/>
      <c r="E119" s="25"/>
      <c r="F119" s="26"/>
      <c r="G119" s="72"/>
      <c r="H119" s="72"/>
      <c r="I119" s="72"/>
      <c r="J119" s="72"/>
      <c r="K119" s="84">
        <f t="shared" si="13"/>
        <v>0</v>
      </c>
    </row>
    <row r="120" spans="1:11" ht="18" customHeight="1" x14ac:dyDescent="0.25">
      <c r="A120" s="30">
        <f>A115+0.1</f>
        <v>12.2</v>
      </c>
      <c r="B120" s="64" t="s">
        <v>84</v>
      </c>
      <c r="C120" s="56"/>
      <c r="D120" s="56"/>
      <c r="E120" s="25"/>
      <c r="F120" s="26"/>
      <c r="G120" s="72"/>
      <c r="H120" s="72"/>
      <c r="I120" s="72"/>
      <c r="J120" s="72"/>
      <c r="K120" s="84">
        <f t="shared" si="13"/>
        <v>0</v>
      </c>
    </row>
    <row r="121" spans="1:11" ht="18" customHeight="1" x14ac:dyDescent="0.25">
      <c r="A121" s="30" t="s">
        <v>2</v>
      </c>
      <c r="B121" s="64" t="s">
        <v>85</v>
      </c>
      <c r="C121" s="56" t="s">
        <v>4</v>
      </c>
      <c r="D121" s="56">
        <v>2</v>
      </c>
      <c r="E121" s="25">
        <v>5000</v>
      </c>
      <c r="F121" s="26">
        <f t="shared" ref="F121:F126" si="14">D121*E121</f>
        <v>10000</v>
      </c>
      <c r="G121" s="72"/>
      <c r="H121" s="72"/>
      <c r="I121" s="72"/>
      <c r="J121" s="72">
        <f t="shared" ref="J121:J126" si="15">I121+H121+G121</f>
        <v>0</v>
      </c>
      <c r="K121" s="84">
        <f t="shared" si="13"/>
        <v>0</v>
      </c>
    </row>
    <row r="122" spans="1:11" ht="18" customHeight="1" x14ac:dyDescent="0.25">
      <c r="A122" s="30" t="s">
        <v>3</v>
      </c>
      <c r="B122" s="64" t="s">
        <v>86</v>
      </c>
      <c r="C122" s="56" t="s">
        <v>19</v>
      </c>
      <c r="D122" s="56">
        <v>1</v>
      </c>
      <c r="E122" s="25">
        <v>4500</v>
      </c>
      <c r="F122" s="26">
        <f t="shared" si="14"/>
        <v>4500</v>
      </c>
      <c r="G122" s="72"/>
      <c r="H122" s="72"/>
      <c r="I122" s="72"/>
      <c r="J122" s="72">
        <f t="shared" si="15"/>
        <v>0</v>
      </c>
      <c r="K122" s="84">
        <f t="shared" si="13"/>
        <v>0</v>
      </c>
    </row>
    <row r="123" spans="1:11" ht="18" customHeight="1" x14ac:dyDescent="0.25">
      <c r="A123" s="30" t="s">
        <v>15</v>
      </c>
      <c r="B123" s="64" t="s">
        <v>87</v>
      </c>
      <c r="C123" s="56" t="s">
        <v>19</v>
      </c>
      <c r="D123" s="56">
        <v>1</v>
      </c>
      <c r="E123" s="25">
        <v>7500</v>
      </c>
      <c r="F123" s="26">
        <f t="shared" si="14"/>
        <v>7500</v>
      </c>
      <c r="G123" s="72"/>
      <c r="H123" s="72"/>
      <c r="I123" s="72"/>
      <c r="J123" s="72">
        <f t="shared" si="15"/>
        <v>0</v>
      </c>
      <c r="K123" s="84">
        <f t="shared" si="13"/>
        <v>0</v>
      </c>
    </row>
    <row r="124" spans="1:11" ht="18" customHeight="1" x14ac:dyDescent="0.25">
      <c r="A124" s="30" t="s">
        <v>2</v>
      </c>
      <c r="B124" s="64" t="s">
        <v>88</v>
      </c>
      <c r="C124" s="56" t="s">
        <v>19</v>
      </c>
      <c r="D124" s="56">
        <v>1</v>
      </c>
      <c r="E124" s="25">
        <v>12000</v>
      </c>
      <c r="F124" s="26">
        <f t="shared" si="14"/>
        <v>12000</v>
      </c>
      <c r="G124" s="72"/>
      <c r="H124" s="72"/>
      <c r="I124" s="72"/>
      <c r="J124" s="72">
        <f t="shared" si="15"/>
        <v>0</v>
      </c>
      <c r="K124" s="84">
        <f t="shared" si="13"/>
        <v>0</v>
      </c>
    </row>
    <row r="125" spans="1:11" ht="18" customHeight="1" x14ac:dyDescent="0.25">
      <c r="A125" s="30" t="s">
        <v>3</v>
      </c>
      <c r="B125" s="64" t="s">
        <v>89</v>
      </c>
      <c r="C125" s="56" t="s">
        <v>19</v>
      </c>
      <c r="D125" s="56">
        <v>1</v>
      </c>
      <c r="E125" s="25">
        <v>13500</v>
      </c>
      <c r="F125" s="26">
        <f t="shared" si="14"/>
        <v>13500</v>
      </c>
      <c r="G125" s="72"/>
      <c r="H125" s="72"/>
      <c r="I125" s="72"/>
      <c r="J125" s="72">
        <f t="shared" si="15"/>
        <v>0</v>
      </c>
      <c r="K125" s="84">
        <f t="shared" si="13"/>
        <v>0</v>
      </c>
    </row>
    <row r="126" spans="1:11" ht="18" customHeight="1" x14ac:dyDescent="0.25">
      <c r="A126" s="30" t="s">
        <v>15</v>
      </c>
      <c r="B126" s="64" t="s">
        <v>90</v>
      </c>
      <c r="C126" s="56" t="s">
        <v>4</v>
      </c>
      <c r="D126" s="56">
        <v>2</v>
      </c>
      <c r="E126" s="25">
        <v>18000</v>
      </c>
      <c r="F126" s="26">
        <f t="shared" si="14"/>
        <v>36000</v>
      </c>
      <c r="G126" s="72"/>
      <c r="H126" s="72">
        <v>1</v>
      </c>
      <c r="I126" s="72"/>
      <c r="J126" s="72">
        <f t="shared" si="15"/>
        <v>1</v>
      </c>
      <c r="K126" s="84">
        <f t="shared" si="13"/>
        <v>18000</v>
      </c>
    </row>
    <row r="127" spans="1:11" ht="18" customHeight="1" x14ac:dyDescent="0.25">
      <c r="A127" s="30"/>
      <c r="B127" s="62"/>
      <c r="C127" s="56"/>
      <c r="D127" s="56"/>
      <c r="E127" s="25"/>
      <c r="F127" s="26"/>
      <c r="G127" s="72"/>
      <c r="H127" s="72"/>
      <c r="I127" s="72"/>
      <c r="J127" s="72"/>
      <c r="K127" s="84">
        <f t="shared" si="13"/>
        <v>0</v>
      </c>
    </row>
    <row r="128" spans="1:11" ht="29.25" customHeight="1" x14ac:dyDescent="0.25">
      <c r="A128" s="30">
        <f>A120+0.1</f>
        <v>12.299999999999999</v>
      </c>
      <c r="B128" s="64" t="s">
        <v>91</v>
      </c>
      <c r="C128" s="56"/>
      <c r="D128" s="56"/>
      <c r="E128" s="25"/>
      <c r="F128" s="26"/>
      <c r="G128" s="72"/>
      <c r="H128" s="72"/>
      <c r="I128" s="72"/>
      <c r="J128" s="72"/>
      <c r="K128" s="84">
        <f t="shared" si="13"/>
        <v>0</v>
      </c>
    </row>
    <row r="129" spans="1:11" ht="18" customHeight="1" x14ac:dyDescent="0.25">
      <c r="A129" s="30" t="s">
        <v>2</v>
      </c>
      <c r="B129" s="64" t="s">
        <v>92</v>
      </c>
      <c r="C129" s="56" t="s">
        <v>51</v>
      </c>
      <c r="D129" s="56">
        <v>40</v>
      </c>
      <c r="E129" s="25">
        <v>3790</v>
      </c>
      <c r="F129" s="26">
        <f t="shared" ref="F129" si="16">D129*E129</f>
        <v>151600</v>
      </c>
      <c r="G129" s="72"/>
      <c r="H129" s="72">
        <v>74</v>
      </c>
      <c r="I129" s="72">
        <v>8.5</v>
      </c>
      <c r="J129" s="72">
        <f>I129+H129+G129</f>
        <v>82.5</v>
      </c>
      <c r="K129" s="84">
        <f t="shared" si="13"/>
        <v>312675</v>
      </c>
    </row>
    <row r="130" spans="1:11" ht="18" customHeight="1" x14ac:dyDescent="0.25">
      <c r="A130" s="30"/>
      <c r="B130" s="62"/>
      <c r="C130" s="56"/>
      <c r="D130" s="56"/>
      <c r="E130" s="25"/>
      <c r="F130" s="26"/>
      <c r="G130" s="72"/>
      <c r="H130" s="72"/>
      <c r="I130" s="72"/>
      <c r="J130" s="72"/>
      <c r="K130" s="84">
        <f t="shared" si="13"/>
        <v>0</v>
      </c>
    </row>
    <row r="131" spans="1:11" ht="25.5" x14ac:dyDescent="0.25">
      <c r="A131" s="30">
        <f>A128+0.1</f>
        <v>12.399999999999999</v>
      </c>
      <c r="B131" s="64" t="s">
        <v>93</v>
      </c>
      <c r="C131" s="56"/>
      <c r="D131" s="56"/>
      <c r="E131" s="25"/>
      <c r="F131" s="26"/>
      <c r="G131" s="72"/>
      <c r="H131" s="72"/>
      <c r="I131" s="72"/>
      <c r="J131" s="72"/>
      <c r="K131" s="84">
        <f t="shared" si="13"/>
        <v>0</v>
      </c>
    </row>
    <row r="132" spans="1:11" ht="18" customHeight="1" x14ac:dyDescent="0.25">
      <c r="A132" s="30" t="s">
        <v>2</v>
      </c>
      <c r="B132" s="64" t="s">
        <v>94</v>
      </c>
      <c r="C132" s="56" t="s">
        <v>51</v>
      </c>
      <c r="D132" s="56">
        <v>10</v>
      </c>
      <c r="E132" s="25">
        <v>4500</v>
      </c>
      <c r="F132" s="26">
        <f t="shared" ref="F132" si="17">D132*E132</f>
        <v>45000</v>
      </c>
      <c r="G132" s="72"/>
      <c r="H132" s="72">
        <v>8.4</v>
      </c>
      <c r="I132" s="72"/>
      <c r="J132" s="72">
        <f>I132+H132+G132</f>
        <v>8.4</v>
      </c>
      <c r="K132" s="84">
        <f t="shared" si="13"/>
        <v>37800</v>
      </c>
    </row>
    <row r="133" spans="1:11" ht="18" customHeight="1" x14ac:dyDescent="0.25">
      <c r="A133" s="30"/>
      <c r="B133" s="62"/>
      <c r="C133" s="56"/>
      <c r="D133" s="56"/>
      <c r="E133" s="25"/>
      <c r="F133" s="26"/>
      <c r="G133" s="72"/>
      <c r="H133" s="72"/>
      <c r="I133" s="72"/>
      <c r="J133" s="72"/>
      <c r="K133" s="84">
        <f t="shared" si="13"/>
        <v>0</v>
      </c>
    </row>
    <row r="134" spans="1:11" ht="18" customHeight="1" x14ac:dyDescent="0.25">
      <c r="A134" s="30">
        <f>A131+0.1</f>
        <v>12.499999999999998</v>
      </c>
      <c r="B134" s="64" t="s">
        <v>95</v>
      </c>
      <c r="C134" s="56"/>
      <c r="D134" s="56"/>
      <c r="E134" s="25"/>
      <c r="F134" s="26"/>
      <c r="G134" s="72"/>
      <c r="H134" s="72"/>
      <c r="I134" s="72"/>
      <c r="J134" s="72"/>
      <c r="K134" s="84">
        <f t="shared" si="13"/>
        <v>0</v>
      </c>
    </row>
    <row r="135" spans="1:11" ht="18" customHeight="1" x14ac:dyDescent="0.25">
      <c r="A135" s="30" t="s">
        <v>2</v>
      </c>
      <c r="B135" s="64" t="s">
        <v>96</v>
      </c>
      <c r="C135" s="56" t="s">
        <v>4</v>
      </c>
      <c r="D135" s="56">
        <v>8</v>
      </c>
      <c r="E135" s="25">
        <v>3500</v>
      </c>
      <c r="F135" s="26">
        <f t="shared" ref="F135:F136" si="18">D135*E135</f>
        <v>28000</v>
      </c>
      <c r="G135" s="72"/>
      <c r="H135" s="72">
        <v>8</v>
      </c>
      <c r="I135" s="72">
        <v>1</v>
      </c>
      <c r="J135" s="72">
        <f t="shared" ref="J135:J136" si="19">I135+H135+G135</f>
        <v>9</v>
      </c>
      <c r="K135" s="84">
        <f t="shared" si="13"/>
        <v>31500</v>
      </c>
    </row>
    <row r="136" spans="1:11" ht="18" customHeight="1" x14ac:dyDescent="0.25">
      <c r="A136" s="30" t="s">
        <v>3</v>
      </c>
      <c r="B136" s="64" t="s">
        <v>97</v>
      </c>
      <c r="C136" s="56" t="s">
        <v>19</v>
      </c>
      <c r="D136" s="56">
        <v>1</v>
      </c>
      <c r="E136" s="25">
        <v>4200</v>
      </c>
      <c r="F136" s="26">
        <f t="shared" si="18"/>
        <v>4200</v>
      </c>
      <c r="G136" s="72"/>
      <c r="H136" s="72">
        <v>1</v>
      </c>
      <c r="I136" s="72"/>
      <c r="J136" s="72">
        <f t="shared" si="19"/>
        <v>1</v>
      </c>
      <c r="K136" s="84">
        <f t="shared" si="13"/>
        <v>4200</v>
      </c>
    </row>
    <row r="137" spans="1:11" ht="18" customHeight="1" x14ac:dyDescent="0.25">
      <c r="A137" s="30"/>
      <c r="B137" s="62"/>
      <c r="C137" s="56"/>
      <c r="D137" s="56"/>
      <c r="E137" s="25"/>
      <c r="F137" s="26"/>
      <c r="G137" s="72"/>
      <c r="H137" s="72"/>
      <c r="I137" s="72"/>
      <c r="J137" s="72"/>
      <c r="K137" s="27"/>
    </row>
    <row r="138" spans="1:11" ht="17.25" customHeight="1" x14ac:dyDescent="0.25">
      <c r="A138" s="30"/>
      <c r="B138" s="16"/>
      <c r="C138" s="56"/>
      <c r="D138" s="56"/>
      <c r="E138" s="36"/>
      <c r="F138" s="37"/>
      <c r="G138" s="76"/>
      <c r="H138" s="76"/>
      <c r="I138" s="76"/>
      <c r="J138" s="76"/>
      <c r="K138" s="27"/>
    </row>
    <row r="139" spans="1:11" ht="17.25" customHeight="1" x14ac:dyDescent="0.25">
      <c r="A139" s="24">
        <f>A112+1</f>
        <v>13</v>
      </c>
      <c r="B139" s="55" t="s">
        <v>98</v>
      </c>
      <c r="C139" s="56"/>
      <c r="D139" s="56"/>
      <c r="E139" s="25"/>
      <c r="F139" s="26"/>
      <c r="G139" s="72"/>
      <c r="H139" s="72"/>
      <c r="I139" s="72"/>
      <c r="J139" s="72"/>
      <c r="K139" s="27"/>
    </row>
    <row r="140" spans="1:11" ht="63.75" x14ac:dyDescent="0.25">
      <c r="A140" s="28">
        <f>A139</f>
        <v>13</v>
      </c>
      <c r="B140" s="57" t="s">
        <v>99</v>
      </c>
      <c r="C140" s="65"/>
      <c r="D140" s="65"/>
      <c r="E140" s="40"/>
      <c r="F140" s="41"/>
      <c r="G140" s="77"/>
      <c r="H140" s="77"/>
      <c r="I140" s="77"/>
      <c r="J140" s="77"/>
      <c r="K140" s="39"/>
    </row>
    <row r="141" spans="1:11" ht="17.25" customHeight="1" x14ac:dyDescent="0.25">
      <c r="A141" s="29">
        <f>A140+0.1</f>
        <v>13.1</v>
      </c>
      <c r="B141" s="57" t="s">
        <v>96</v>
      </c>
      <c r="C141" s="56" t="s">
        <v>51</v>
      </c>
      <c r="D141" s="56">
        <v>45</v>
      </c>
      <c r="E141" s="25">
        <v>1800</v>
      </c>
      <c r="F141" s="26">
        <f t="shared" ref="F141" si="20">D141*E141</f>
        <v>81000</v>
      </c>
      <c r="G141" s="72"/>
      <c r="H141" s="72">
        <v>46</v>
      </c>
      <c r="I141" s="72"/>
      <c r="J141" s="72">
        <f>I141+H141+G141</f>
        <v>46</v>
      </c>
      <c r="K141" s="84">
        <f>J141*E141</f>
        <v>82800</v>
      </c>
    </row>
    <row r="142" spans="1:11" ht="17.25" customHeight="1" x14ac:dyDescent="0.25">
      <c r="A142" s="29"/>
      <c r="B142" s="57"/>
      <c r="C142" s="56"/>
      <c r="D142" s="56"/>
      <c r="E142" s="25"/>
      <c r="F142" s="26"/>
      <c r="G142" s="72"/>
      <c r="H142" s="72"/>
      <c r="I142" s="72"/>
      <c r="J142" s="72"/>
      <c r="K142" s="27"/>
    </row>
    <row r="143" spans="1:11" ht="17.25" customHeight="1" x14ac:dyDescent="0.25">
      <c r="A143" s="30"/>
      <c r="B143" s="15"/>
      <c r="C143" s="56"/>
      <c r="D143" s="56"/>
      <c r="E143" s="33"/>
      <c r="F143" s="26"/>
      <c r="G143" s="72"/>
      <c r="H143" s="72"/>
      <c r="I143" s="72"/>
      <c r="J143" s="72"/>
      <c r="K143" s="27"/>
    </row>
    <row r="144" spans="1:11" ht="17.25" customHeight="1" x14ac:dyDescent="0.25">
      <c r="A144" s="24">
        <f>A139+1</f>
        <v>14</v>
      </c>
      <c r="B144" s="55" t="s">
        <v>100</v>
      </c>
      <c r="C144" s="56"/>
      <c r="D144" s="56"/>
      <c r="E144" s="25"/>
      <c r="F144" s="26"/>
      <c r="G144" s="72"/>
      <c r="H144" s="72"/>
      <c r="I144" s="72"/>
      <c r="J144" s="72"/>
      <c r="K144" s="27"/>
    </row>
    <row r="145" spans="1:11" ht="76.5" x14ac:dyDescent="0.25">
      <c r="A145" s="28">
        <f>A144</f>
        <v>14</v>
      </c>
      <c r="B145" s="57" t="s">
        <v>101</v>
      </c>
      <c r="C145" s="65"/>
      <c r="D145" s="65"/>
      <c r="E145" s="40"/>
      <c r="F145" s="41"/>
      <c r="G145" s="77"/>
      <c r="H145" s="77"/>
      <c r="I145" s="77"/>
      <c r="J145" s="77"/>
      <c r="K145" s="39"/>
    </row>
    <row r="146" spans="1:11" ht="17.25" customHeight="1" x14ac:dyDescent="0.25">
      <c r="A146" s="29">
        <f>A145+0.1</f>
        <v>14.1</v>
      </c>
      <c r="B146" s="57" t="s">
        <v>96</v>
      </c>
      <c r="C146" s="56" t="s">
        <v>4</v>
      </c>
      <c r="D146" s="56">
        <v>38</v>
      </c>
      <c r="E146" s="25">
        <v>3200</v>
      </c>
      <c r="F146" s="26">
        <f t="shared" ref="F146" si="21">D146*E146</f>
        <v>121600</v>
      </c>
      <c r="G146" s="72"/>
      <c r="H146" s="72">
        <v>38</v>
      </c>
      <c r="I146" s="72"/>
      <c r="J146" s="72">
        <f>I146+H146+G146</f>
        <v>38</v>
      </c>
      <c r="K146" s="84">
        <f>J146*E146</f>
        <v>121600</v>
      </c>
    </row>
    <row r="147" spans="1:11" ht="17.25" customHeight="1" x14ac:dyDescent="0.25">
      <c r="A147" s="29"/>
      <c r="B147" s="57"/>
      <c r="C147" s="56"/>
      <c r="D147" s="56"/>
      <c r="E147" s="25"/>
      <c r="F147" s="26"/>
      <c r="G147" s="72"/>
      <c r="H147" s="72"/>
      <c r="I147" s="72"/>
      <c r="J147" s="72"/>
      <c r="K147" s="27"/>
    </row>
    <row r="148" spans="1:11" ht="17.25" customHeight="1" x14ac:dyDescent="0.25">
      <c r="A148" s="30"/>
      <c r="B148" s="15"/>
      <c r="C148" s="56"/>
      <c r="D148" s="56"/>
      <c r="E148" s="33"/>
      <c r="F148" s="26"/>
      <c r="G148" s="72"/>
      <c r="H148" s="72"/>
      <c r="I148" s="72"/>
      <c r="J148" s="72"/>
      <c r="K148" s="27"/>
    </row>
    <row r="149" spans="1:11" ht="17.25" customHeight="1" x14ac:dyDescent="0.25">
      <c r="A149" s="24">
        <f>A144+1</f>
        <v>15</v>
      </c>
      <c r="B149" s="55" t="s">
        <v>102</v>
      </c>
      <c r="C149" s="56"/>
      <c r="D149" s="56"/>
      <c r="E149" s="25"/>
      <c r="F149" s="26"/>
      <c r="G149" s="72"/>
      <c r="H149" s="72"/>
      <c r="I149" s="72"/>
      <c r="J149" s="72"/>
      <c r="K149" s="27"/>
    </row>
    <row r="150" spans="1:11" ht="89.25" x14ac:dyDescent="0.25">
      <c r="A150" s="28">
        <f>A149</f>
        <v>15</v>
      </c>
      <c r="B150" s="57" t="s">
        <v>103</v>
      </c>
      <c r="C150" s="65"/>
      <c r="D150" s="65"/>
      <c r="E150" s="40"/>
      <c r="F150" s="41"/>
      <c r="G150" s="77"/>
      <c r="H150" s="77"/>
      <c r="I150" s="77"/>
      <c r="J150" s="77"/>
      <c r="K150" s="84">
        <f>H150*E150</f>
        <v>0</v>
      </c>
    </row>
    <row r="151" spans="1:11" ht="17.25" customHeight="1" x14ac:dyDescent="0.25">
      <c r="A151" s="29">
        <f>A150+0.1</f>
        <v>15.1</v>
      </c>
      <c r="B151" s="57" t="s">
        <v>104</v>
      </c>
      <c r="C151" s="56" t="s">
        <v>4</v>
      </c>
      <c r="D151" s="56">
        <v>2</v>
      </c>
      <c r="E151" s="25">
        <v>7000</v>
      </c>
      <c r="F151" s="26">
        <f t="shared" ref="F151" si="22">D151*E151</f>
        <v>14000</v>
      </c>
      <c r="G151" s="72"/>
      <c r="H151" s="72">
        <v>2</v>
      </c>
      <c r="I151" s="72"/>
      <c r="J151" s="72">
        <f>I151+H151+G151</f>
        <v>2</v>
      </c>
      <c r="K151" s="84">
        <f>J151*E151</f>
        <v>14000</v>
      </c>
    </row>
    <row r="152" spans="1:11" ht="17.25" customHeight="1" x14ac:dyDescent="0.25">
      <c r="A152" s="29"/>
      <c r="B152" s="57"/>
      <c r="C152" s="56"/>
      <c r="D152" s="56"/>
      <c r="E152" s="25"/>
      <c r="F152" s="26"/>
      <c r="G152" s="72"/>
      <c r="H152" s="72"/>
      <c r="I152" s="72"/>
      <c r="J152" s="72"/>
      <c r="K152" s="27"/>
    </row>
    <row r="153" spans="1:11" ht="17.25" customHeight="1" x14ac:dyDescent="0.25">
      <c r="A153" s="30"/>
      <c r="B153" s="15"/>
      <c r="C153" s="56"/>
      <c r="D153" s="56"/>
      <c r="E153" s="33"/>
      <c r="F153" s="26"/>
      <c r="G153" s="72"/>
      <c r="H153" s="72"/>
      <c r="I153" s="72"/>
      <c r="J153" s="72"/>
      <c r="K153" s="27"/>
    </row>
    <row r="154" spans="1:11" ht="17.25" customHeight="1" x14ac:dyDescent="0.25">
      <c r="A154" s="24">
        <f>A149+1</f>
        <v>16</v>
      </c>
      <c r="B154" s="55" t="s">
        <v>105</v>
      </c>
      <c r="C154" s="56"/>
      <c r="D154" s="56"/>
      <c r="E154" s="25"/>
      <c r="F154" s="26"/>
      <c r="G154" s="72"/>
      <c r="H154" s="72"/>
      <c r="I154" s="72"/>
      <c r="J154" s="72"/>
      <c r="K154" s="27"/>
    </row>
    <row r="155" spans="1:11" ht="76.5" x14ac:dyDescent="0.25">
      <c r="A155" s="28">
        <f>A154</f>
        <v>16</v>
      </c>
      <c r="B155" s="57" t="s">
        <v>106</v>
      </c>
      <c r="C155" s="56"/>
      <c r="D155" s="56"/>
      <c r="E155" s="25"/>
      <c r="F155" s="26"/>
      <c r="G155" s="72"/>
      <c r="H155" s="72"/>
      <c r="I155" s="72"/>
      <c r="J155" s="72"/>
      <c r="K155" s="27"/>
    </row>
    <row r="156" spans="1:11" ht="20.100000000000001" customHeight="1" x14ac:dyDescent="0.25">
      <c r="A156" s="29">
        <f t="shared" ref="A156:A162" si="23">A155+0.1</f>
        <v>16.100000000000001</v>
      </c>
      <c r="B156" s="58" t="s">
        <v>107</v>
      </c>
      <c r="C156" s="56" t="s">
        <v>4</v>
      </c>
      <c r="D156" s="56">
        <v>5</v>
      </c>
      <c r="E156" s="25">
        <v>2500</v>
      </c>
      <c r="F156" s="26">
        <f t="shared" ref="F156:F162" si="24">D156*E156</f>
        <v>12500</v>
      </c>
      <c r="G156" s="72"/>
      <c r="H156" s="72"/>
      <c r="I156" s="72"/>
      <c r="J156" s="72">
        <f t="shared" ref="J156:J162" si="25">I156+H156+G156</f>
        <v>0</v>
      </c>
      <c r="K156" s="84">
        <f t="shared" ref="K156:K162" si="26">J156*E156</f>
        <v>0</v>
      </c>
    </row>
    <row r="157" spans="1:11" ht="20.100000000000001" customHeight="1" x14ac:dyDescent="0.25">
      <c r="A157" s="29">
        <f t="shared" si="23"/>
        <v>16.200000000000003</v>
      </c>
      <c r="B157" s="58" t="s">
        <v>86</v>
      </c>
      <c r="C157" s="56" t="s">
        <v>19</v>
      </c>
      <c r="D157" s="56">
        <v>1</v>
      </c>
      <c r="E157" s="25">
        <v>5000</v>
      </c>
      <c r="F157" s="26">
        <f t="shared" si="24"/>
        <v>5000</v>
      </c>
      <c r="G157" s="72"/>
      <c r="H157" s="72"/>
      <c r="I157" s="72"/>
      <c r="J157" s="72">
        <f t="shared" si="25"/>
        <v>0</v>
      </c>
      <c r="K157" s="84">
        <f t="shared" si="26"/>
        <v>0</v>
      </c>
    </row>
    <row r="158" spans="1:11" ht="20.100000000000001" customHeight="1" x14ac:dyDescent="0.25">
      <c r="A158" s="29">
        <f t="shared" si="23"/>
        <v>16.300000000000004</v>
      </c>
      <c r="B158" s="58" t="s">
        <v>88</v>
      </c>
      <c r="C158" s="56" t="s">
        <v>19</v>
      </c>
      <c r="D158" s="56">
        <v>1</v>
      </c>
      <c r="E158" s="25">
        <v>4500</v>
      </c>
      <c r="F158" s="26">
        <f t="shared" si="24"/>
        <v>4500</v>
      </c>
      <c r="G158" s="72"/>
      <c r="H158" s="72"/>
      <c r="I158" s="72"/>
      <c r="J158" s="72">
        <f t="shared" si="25"/>
        <v>0</v>
      </c>
      <c r="K158" s="84">
        <f t="shared" si="26"/>
        <v>0</v>
      </c>
    </row>
    <row r="159" spans="1:11" ht="20.100000000000001" customHeight="1" x14ac:dyDescent="0.25">
      <c r="A159" s="29">
        <f t="shared" si="23"/>
        <v>16.400000000000006</v>
      </c>
      <c r="B159" s="58" t="s">
        <v>85</v>
      </c>
      <c r="C159" s="56" t="s">
        <v>19</v>
      </c>
      <c r="D159" s="56">
        <v>1</v>
      </c>
      <c r="E159" s="25">
        <v>2500</v>
      </c>
      <c r="F159" s="26">
        <f t="shared" si="24"/>
        <v>2500</v>
      </c>
      <c r="G159" s="72"/>
      <c r="H159" s="72"/>
      <c r="I159" s="72"/>
      <c r="J159" s="72">
        <f t="shared" si="25"/>
        <v>0</v>
      </c>
      <c r="K159" s="84">
        <f t="shared" si="26"/>
        <v>0</v>
      </c>
    </row>
    <row r="160" spans="1:11" ht="20.100000000000001" customHeight="1" x14ac:dyDescent="0.25">
      <c r="A160" s="29">
        <f t="shared" si="23"/>
        <v>16.500000000000007</v>
      </c>
      <c r="B160" s="58" t="s">
        <v>90</v>
      </c>
      <c r="C160" s="56" t="s">
        <v>19</v>
      </c>
      <c r="D160" s="56">
        <v>1</v>
      </c>
      <c r="E160" s="25">
        <v>13000</v>
      </c>
      <c r="F160" s="26">
        <f t="shared" si="24"/>
        <v>13000</v>
      </c>
      <c r="G160" s="72"/>
      <c r="H160" s="72"/>
      <c r="I160" s="72"/>
      <c r="J160" s="72">
        <f t="shared" si="25"/>
        <v>0</v>
      </c>
      <c r="K160" s="84">
        <f t="shared" si="26"/>
        <v>0</v>
      </c>
    </row>
    <row r="161" spans="1:11" ht="20.100000000000001" customHeight="1" x14ac:dyDescent="0.25">
      <c r="A161" s="29">
        <f t="shared" si="23"/>
        <v>16.600000000000009</v>
      </c>
      <c r="B161" s="58" t="s">
        <v>87</v>
      </c>
      <c r="C161" s="56" t="s">
        <v>19</v>
      </c>
      <c r="D161" s="56">
        <v>1</v>
      </c>
      <c r="E161" s="25">
        <v>6000</v>
      </c>
      <c r="F161" s="26">
        <f t="shared" si="24"/>
        <v>6000</v>
      </c>
      <c r="G161" s="72"/>
      <c r="H161" s="72"/>
      <c r="I161" s="72"/>
      <c r="J161" s="72">
        <f t="shared" si="25"/>
        <v>0</v>
      </c>
      <c r="K161" s="84">
        <f t="shared" si="26"/>
        <v>0</v>
      </c>
    </row>
    <row r="162" spans="1:11" ht="20.100000000000001" customHeight="1" x14ac:dyDescent="0.25">
      <c r="A162" s="29">
        <f t="shared" si="23"/>
        <v>16.70000000000001</v>
      </c>
      <c r="B162" s="58" t="s">
        <v>90</v>
      </c>
      <c r="C162" s="56" t="s">
        <v>19</v>
      </c>
      <c r="D162" s="56">
        <v>1</v>
      </c>
      <c r="E162" s="25">
        <v>14000</v>
      </c>
      <c r="F162" s="26">
        <f t="shared" si="24"/>
        <v>14000</v>
      </c>
      <c r="G162" s="72"/>
      <c r="H162" s="72"/>
      <c r="I162" s="72"/>
      <c r="J162" s="72">
        <f t="shared" si="25"/>
        <v>0</v>
      </c>
      <c r="K162" s="84">
        <f t="shared" si="26"/>
        <v>0</v>
      </c>
    </row>
    <row r="163" spans="1:11" ht="17.25" customHeight="1" x14ac:dyDescent="0.25">
      <c r="A163" s="29"/>
      <c r="B163" s="57"/>
      <c r="C163" s="56"/>
      <c r="D163" s="56"/>
      <c r="E163" s="25"/>
      <c r="F163" s="26"/>
      <c r="G163" s="72"/>
      <c r="H163" s="72"/>
      <c r="I163" s="72"/>
      <c r="J163" s="72"/>
      <c r="K163" s="27"/>
    </row>
    <row r="164" spans="1:11" ht="17.25" customHeight="1" x14ac:dyDescent="0.25">
      <c r="A164" s="30"/>
      <c r="B164" s="15"/>
      <c r="C164" s="56"/>
      <c r="D164" s="56"/>
      <c r="E164" s="33"/>
      <c r="F164" s="26"/>
      <c r="G164" s="72"/>
      <c r="H164" s="72"/>
      <c r="I164" s="72"/>
      <c r="J164" s="72"/>
      <c r="K164" s="27"/>
    </row>
    <row r="165" spans="1:11" ht="17.25" customHeight="1" x14ac:dyDescent="0.25">
      <c r="A165" s="24">
        <f>A154+1</f>
        <v>17</v>
      </c>
      <c r="B165" s="55" t="s">
        <v>108</v>
      </c>
      <c r="C165" s="56"/>
      <c r="D165" s="56"/>
      <c r="E165" s="25"/>
      <c r="F165" s="26"/>
      <c r="G165" s="72"/>
      <c r="H165" s="72"/>
      <c r="I165" s="72"/>
      <c r="J165" s="72"/>
      <c r="K165" s="27"/>
    </row>
    <row r="166" spans="1:11" ht="127.5" x14ac:dyDescent="0.25">
      <c r="A166" s="28">
        <f>A165</f>
        <v>17</v>
      </c>
      <c r="B166" s="57" t="s">
        <v>109</v>
      </c>
      <c r="C166" s="65"/>
      <c r="D166" s="65"/>
      <c r="E166" s="40"/>
      <c r="F166" s="41"/>
      <c r="G166" s="77"/>
      <c r="H166" s="77"/>
      <c r="I166" s="77"/>
      <c r="J166" s="77"/>
      <c r="K166" s="39"/>
    </row>
    <row r="167" spans="1:11" ht="17.25" customHeight="1" x14ac:dyDescent="0.25">
      <c r="A167" s="29">
        <f>A166+0.1</f>
        <v>17.100000000000001</v>
      </c>
      <c r="B167" s="57" t="s">
        <v>50</v>
      </c>
      <c r="C167" s="56" t="s">
        <v>51</v>
      </c>
      <c r="D167" s="56">
        <v>20</v>
      </c>
      <c r="E167" s="25">
        <v>990</v>
      </c>
      <c r="F167" s="26">
        <f t="shared" ref="F167" si="27">D167*E167</f>
        <v>19800</v>
      </c>
      <c r="G167" s="72"/>
      <c r="H167" s="72">
        <v>15</v>
      </c>
      <c r="I167" s="72"/>
      <c r="J167" s="72">
        <f>I167+H167+G167</f>
        <v>15</v>
      </c>
      <c r="K167" s="84">
        <f>J167*E167</f>
        <v>14850</v>
      </c>
    </row>
    <row r="168" spans="1:11" ht="17.25" customHeight="1" x14ac:dyDescent="0.25">
      <c r="A168" s="29"/>
      <c r="B168" s="57"/>
      <c r="C168" s="56"/>
      <c r="D168" s="56"/>
      <c r="E168" s="25"/>
      <c r="F168" s="26"/>
      <c r="G168" s="72"/>
      <c r="H168" s="72"/>
      <c r="I168" s="72"/>
      <c r="J168" s="72"/>
      <c r="K168" s="27"/>
    </row>
    <row r="169" spans="1:11" ht="17.25" customHeight="1" x14ac:dyDescent="0.25">
      <c r="A169" s="30"/>
      <c r="B169" s="15"/>
      <c r="C169" s="56"/>
      <c r="D169" s="56"/>
      <c r="E169" s="33"/>
      <c r="F169" s="26"/>
      <c r="G169" s="72"/>
      <c r="H169" s="72"/>
      <c r="I169" s="72"/>
      <c r="J169" s="72"/>
      <c r="K169" s="27"/>
    </row>
    <row r="170" spans="1:11" ht="17.25" customHeight="1" x14ac:dyDescent="0.25">
      <c r="A170" s="24">
        <f>A165+1</f>
        <v>18</v>
      </c>
      <c r="B170" s="55" t="s">
        <v>110</v>
      </c>
      <c r="C170" s="56"/>
      <c r="D170" s="56"/>
      <c r="E170" s="25"/>
      <c r="F170" s="26"/>
      <c r="G170" s="72"/>
      <c r="H170" s="72"/>
      <c r="I170" s="72"/>
      <c r="J170" s="72"/>
      <c r="K170" s="27"/>
    </row>
    <row r="171" spans="1:11" ht="102" x14ac:dyDescent="0.25">
      <c r="A171" s="28">
        <f>A170</f>
        <v>18</v>
      </c>
      <c r="B171" s="57" t="s">
        <v>111</v>
      </c>
      <c r="C171" s="56" t="s">
        <v>20</v>
      </c>
      <c r="D171" s="56">
        <v>1</v>
      </c>
      <c r="E171" s="25">
        <v>25000</v>
      </c>
      <c r="F171" s="26">
        <f t="shared" ref="F171" si="28">D171*E171</f>
        <v>25000</v>
      </c>
      <c r="G171" s="72">
        <v>1</v>
      </c>
      <c r="H171" s="72"/>
      <c r="I171" s="72"/>
      <c r="J171" s="72">
        <f>I171+H171+G171</f>
        <v>1</v>
      </c>
      <c r="K171" s="84">
        <f>J171*E171</f>
        <v>25000</v>
      </c>
    </row>
    <row r="172" spans="1:11" ht="15" customHeight="1" x14ac:dyDescent="0.25">
      <c r="A172" s="29"/>
      <c r="B172" s="57"/>
      <c r="C172" s="56"/>
      <c r="D172" s="56"/>
      <c r="E172" s="25"/>
      <c r="F172" s="26"/>
      <c r="G172" s="72"/>
      <c r="H172" s="72"/>
      <c r="I172" s="72"/>
      <c r="J172" s="72"/>
      <c r="K172" s="27"/>
    </row>
    <row r="173" spans="1:11" ht="15" customHeight="1" x14ac:dyDescent="0.25">
      <c r="A173" s="30"/>
      <c r="B173" s="15"/>
      <c r="C173" s="56"/>
      <c r="D173" s="56"/>
      <c r="E173" s="33"/>
      <c r="F173" s="26"/>
      <c r="G173" s="72"/>
      <c r="H173" s="72"/>
      <c r="I173" s="72"/>
      <c r="J173" s="72"/>
      <c r="K173" s="27"/>
    </row>
    <row r="174" spans="1:11" ht="17.25" customHeight="1" x14ac:dyDescent="0.25">
      <c r="A174" s="24">
        <f>A170+1</f>
        <v>19</v>
      </c>
      <c r="B174" s="55" t="s">
        <v>112</v>
      </c>
      <c r="C174" s="56"/>
      <c r="D174" s="56"/>
      <c r="E174" s="25"/>
      <c r="F174" s="26"/>
      <c r="G174" s="72"/>
      <c r="H174" s="72"/>
      <c r="I174" s="72"/>
      <c r="J174" s="72"/>
      <c r="K174" s="27"/>
    </row>
    <row r="175" spans="1:11" ht="102" x14ac:dyDescent="0.25">
      <c r="A175" s="28">
        <f>A174</f>
        <v>19</v>
      </c>
      <c r="B175" s="57" t="s">
        <v>113</v>
      </c>
      <c r="C175" s="56" t="s">
        <v>20</v>
      </c>
      <c r="D175" s="56">
        <v>1</v>
      </c>
      <c r="E175" s="25">
        <v>50000</v>
      </c>
      <c r="F175" s="26">
        <f t="shared" ref="F175" si="29">D175*E175</f>
        <v>50000</v>
      </c>
      <c r="G175" s="72"/>
      <c r="H175" s="72">
        <v>1</v>
      </c>
      <c r="I175" s="72"/>
      <c r="J175" s="72">
        <f>I175+H175+G175</f>
        <v>1</v>
      </c>
      <c r="K175" s="84">
        <f>J175*E175</f>
        <v>50000</v>
      </c>
    </row>
    <row r="176" spans="1:11" ht="15" customHeight="1" x14ac:dyDescent="0.25">
      <c r="A176" s="29"/>
      <c r="B176" s="57"/>
      <c r="C176" s="56"/>
      <c r="D176" s="56"/>
      <c r="E176" s="25"/>
      <c r="F176" s="26"/>
      <c r="G176" s="72"/>
      <c r="H176" s="72"/>
      <c r="I176" s="72"/>
      <c r="J176" s="72"/>
      <c r="K176" s="27"/>
    </row>
    <row r="177" spans="1:11" ht="15" customHeight="1" x14ac:dyDescent="0.25">
      <c r="A177" s="30"/>
      <c r="B177" s="15"/>
      <c r="C177" s="56"/>
      <c r="D177" s="56"/>
      <c r="E177" s="33"/>
      <c r="F177" s="26"/>
      <c r="G177" s="72"/>
      <c r="H177" s="72"/>
      <c r="I177" s="72"/>
      <c r="J177" s="72"/>
      <c r="K177" s="27"/>
    </row>
    <row r="178" spans="1:11" ht="17.25" customHeight="1" x14ac:dyDescent="0.25">
      <c r="A178" s="24">
        <f>A174+1</f>
        <v>20</v>
      </c>
      <c r="B178" s="55" t="s">
        <v>114</v>
      </c>
      <c r="C178" s="56"/>
      <c r="D178" s="56"/>
      <c r="E178" s="25"/>
      <c r="F178" s="26"/>
      <c r="G178" s="72"/>
      <c r="H178" s="72"/>
      <c r="I178" s="72"/>
      <c r="J178" s="72"/>
      <c r="K178" s="27"/>
    </row>
    <row r="179" spans="1:11" ht="89.25" x14ac:dyDescent="0.25">
      <c r="A179" s="28">
        <f>A178</f>
        <v>20</v>
      </c>
      <c r="B179" s="57" t="s">
        <v>115</v>
      </c>
      <c r="C179" s="56" t="s">
        <v>20</v>
      </c>
      <c r="D179" s="56">
        <v>1</v>
      </c>
      <c r="E179" s="25">
        <v>25000</v>
      </c>
      <c r="F179" s="26">
        <f t="shared" ref="F179" si="30">D179*E179</f>
        <v>25000</v>
      </c>
      <c r="G179" s="72">
        <v>1</v>
      </c>
      <c r="H179" s="72"/>
      <c r="I179" s="72"/>
      <c r="J179" s="72">
        <f>I179+H179+G179</f>
        <v>1</v>
      </c>
      <c r="K179" s="84">
        <f>J179*E179</f>
        <v>25000</v>
      </c>
    </row>
    <row r="180" spans="1:11" ht="15" customHeight="1" x14ac:dyDescent="0.25">
      <c r="A180" s="29"/>
      <c r="B180" s="57"/>
      <c r="C180" s="56"/>
      <c r="D180" s="56"/>
      <c r="E180" s="25"/>
      <c r="F180" s="26"/>
      <c r="G180" s="72"/>
      <c r="H180" s="72"/>
      <c r="I180" s="72"/>
      <c r="J180" s="72"/>
      <c r="K180" s="27"/>
    </row>
    <row r="181" spans="1:11" ht="15" customHeight="1" x14ac:dyDescent="0.25">
      <c r="A181" s="30"/>
      <c r="B181" s="15"/>
      <c r="C181" s="56"/>
      <c r="D181" s="56"/>
      <c r="E181" s="33"/>
      <c r="F181" s="26"/>
      <c r="G181" s="72"/>
      <c r="H181" s="72"/>
      <c r="I181" s="72"/>
      <c r="J181" s="72"/>
      <c r="K181" s="27"/>
    </row>
    <row r="182" spans="1:11" ht="17.25" customHeight="1" x14ac:dyDescent="0.25">
      <c r="A182" s="24">
        <f>A178+1</f>
        <v>21</v>
      </c>
      <c r="B182" s="55" t="s">
        <v>28</v>
      </c>
      <c r="C182" s="56"/>
      <c r="D182" s="56"/>
      <c r="E182" s="25"/>
      <c r="F182" s="26"/>
      <c r="G182" s="72"/>
      <c r="H182" s="72"/>
      <c r="I182" s="72"/>
      <c r="J182" s="72"/>
      <c r="K182" s="27"/>
    </row>
    <row r="183" spans="1:11" ht="165.75" x14ac:dyDescent="0.25">
      <c r="A183" s="28">
        <f>A182</f>
        <v>21</v>
      </c>
      <c r="B183" s="57" t="s">
        <v>116</v>
      </c>
      <c r="C183" s="56" t="s">
        <v>20</v>
      </c>
      <c r="D183" s="56">
        <v>1</v>
      </c>
      <c r="E183" s="25"/>
      <c r="F183" s="26">
        <f t="shared" ref="F183" si="31">D183*E183</f>
        <v>0</v>
      </c>
      <c r="G183" s="72"/>
      <c r="H183" s="72"/>
      <c r="I183" s="72"/>
      <c r="J183" s="72">
        <f>I183+H183+G183</f>
        <v>0</v>
      </c>
      <c r="K183" s="84">
        <f>J183*E183</f>
        <v>0</v>
      </c>
    </row>
    <row r="184" spans="1:11" ht="17.25" customHeight="1" x14ac:dyDescent="0.25">
      <c r="A184" s="29"/>
      <c r="B184" s="57"/>
      <c r="C184" s="56"/>
      <c r="D184" s="56"/>
      <c r="E184" s="25"/>
      <c r="F184" s="26"/>
      <c r="G184" s="72"/>
      <c r="H184" s="72"/>
      <c r="I184" s="72"/>
      <c r="J184" s="72"/>
      <c r="K184" s="27"/>
    </row>
    <row r="185" spans="1:11" ht="17.25" customHeight="1" x14ac:dyDescent="0.25">
      <c r="A185" s="30"/>
      <c r="B185" s="15"/>
      <c r="C185" s="56"/>
      <c r="D185" s="56"/>
      <c r="E185" s="33"/>
      <c r="F185" s="26"/>
      <c r="G185" s="72"/>
      <c r="H185" s="72"/>
      <c r="I185" s="72"/>
      <c r="J185" s="72"/>
      <c r="K185" s="27"/>
    </row>
    <row r="186" spans="1:11" ht="24.75" customHeight="1" x14ac:dyDescent="0.25">
      <c r="A186" s="42"/>
      <c r="B186" s="157" t="s">
        <v>10</v>
      </c>
      <c r="C186" s="158"/>
      <c r="D186" s="158"/>
      <c r="E186" s="159"/>
      <c r="F186" s="43"/>
      <c r="G186" s="78"/>
      <c r="H186" s="78"/>
      <c r="I186" s="78"/>
      <c r="J186" s="78"/>
      <c r="K186" s="85">
        <f>SUM(K10:K185)</f>
        <v>12015325</v>
      </c>
    </row>
    <row r="187" spans="1:11" ht="26.25" customHeight="1" x14ac:dyDescent="0.3">
      <c r="A187" s="44"/>
      <c r="B187" s="45"/>
      <c r="C187" s="46"/>
      <c r="D187" s="46"/>
      <c r="E187" s="47"/>
      <c r="F187" s="48"/>
      <c r="G187" s="79"/>
      <c r="H187" s="79"/>
      <c r="I187" s="79"/>
      <c r="J187" s="79"/>
      <c r="K187" s="49"/>
    </row>
    <row r="188" spans="1:11" ht="24.75" customHeight="1" x14ac:dyDescent="0.25">
      <c r="F188" s="50"/>
      <c r="G188" s="80"/>
      <c r="H188" s="80"/>
      <c r="I188" s="80"/>
      <c r="J188" s="80"/>
    </row>
    <row r="189" spans="1:11" x14ac:dyDescent="0.25">
      <c r="F189" s="50"/>
      <c r="G189" s="80"/>
      <c r="H189" s="80"/>
      <c r="I189" s="80"/>
      <c r="J189" s="80"/>
    </row>
    <row r="190" spans="1:11" x14ac:dyDescent="0.25">
      <c r="F190" s="49"/>
      <c r="K190" s="49"/>
    </row>
    <row r="192" spans="1:11" x14ac:dyDescent="0.25">
      <c r="F192" s="49"/>
      <c r="K192" s="49"/>
    </row>
    <row r="197" spans="6:10" x14ac:dyDescent="0.25">
      <c r="F197" s="51"/>
      <c r="G197" s="82"/>
      <c r="H197" s="82"/>
      <c r="I197" s="82"/>
      <c r="J197" s="82"/>
    </row>
    <row r="205" spans="6:10" x14ac:dyDescent="0.25">
      <c r="F205" s="49"/>
    </row>
    <row r="211" spans="5:10" x14ac:dyDescent="0.25">
      <c r="F211" s="51"/>
      <c r="G211" s="82"/>
      <c r="H211" s="82"/>
      <c r="I211" s="82"/>
      <c r="J211" s="82"/>
    </row>
    <row r="212" spans="5:10" x14ac:dyDescent="0.25">
      <c r="E212" s="51"/>
      <c r="F212" s="51"/>
      <c r="G212" s="82"/>
      <c r="H212" s="82"/>
      <c r="I212" s="82"/>
      <c r="J212" s="82"/>
    </row>
    <row r="213" spans="5:10" x14ac:dyDescent="0.25">
      <c r="F213" s="49"/>
    </row>
  </sheetData>
  <mergeCells count="8">
    <mergeCell ref="A2:K2"/>
    <mergeCell ref="A3:K3"/>
    <mergeCell ref="A4:K4"/>
    <mergeCell ref="G7:K7"/>
    <mergeCell ref="B186:E186"/>
    <mergeCell ref="C7:F7"/>
    <mergeCell ref="A7:A8"/>
    <mergeCell ref="B7:B8"/>
  </mergeCells>
  <printOptions horizontalCentered="1"/>
  <pageMargins left="0" right="0" top="0.5" bottom="0.5" header="0.3" footer="0.3"/>
  <pageSetup paperSize="9" scale="75" orientation="portrait" r:id="rId1"/>
  <rowBreaks count="5" manualBreakCount="5">
    <brk id="67" max="16383" man="1"/>
    <brk id="94" max="16383" man="1"/>
    <brk id="119" max="16383" man="1"/>
    <brk id="152" max="16383" man="1"/>
    <brk id="179"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2447-26A7-49BB-8745-346F98814C45}">
  <dimension ref="A1:M105"/>
  <sheetViews>
    <sheetView topLeftCell="A91" zoomScaleNormal="100" workbookViewId="0">
      <selection activeCell="H23" sqref="H23"/>
    </sheetView>
  </sheetViews>
  <sheetFormatPr defaultColWidth="8.85546875" defaultRowHeight="15" x14ac:dyDescent="0.25"/>
  <cols>
    <col min="1" max="1" width="7.42578125" style="18" customWidth="1"/>
    <col min="2" max="2" width="39" style="18" customWidth="1"/>
    <col min="3" max="3" width="5.140625" style="18" bestFit="1" customWidth="1"/>
    <col min="4" max="4" width="4.5703125" style="18" bestFit="1" customWidth="1"/>
    <col min="5" max="5" width="9.28515625" style="18" bestFit="1" customWidth="1"/>
    <col min="6" max="6" width="8.7109375" style="18" bestFit="1" customWidth="1"/>
    <col min="7" max="7" width="9.85546875" style="94" bestFit="1" customWidth="1"/>
    <col min="8" max="8" width="9.85546875" style="81" bestFit="1" customWidth="1"/>
    <col min="9" max="10" width="9.85546875" style="81" customWidth="1"/>
    <col min="11" max="11" width="14" style="18" bestFit="1" customWidth="1"/>
    <col min="12" max="12" width="8.85546875" style="18"/>
    <col min="13" max="13" width="11.5703125" style="18" bestFit="1" customWidth="1"/>
    <col min="14" max="258" width="8.85546875" style="18"/>
    <col min="259" max="259" width="7.42578125" style="18" customWidth="1"/>
    <col min="260" max="260" width="51.85546875" style="18" customWidth="1"/>
    <col min="261" max="262" width="8" style="18" customWidth="1"/>
    <col min="263" max="263" width="13.42578125" style="18" customWidth="1"/>
    <col min="264" max="264" width="17.42578125" style="18" customWidth="1"/>
    <col min="265" max="265" width="19.42578125" style="18" customWidth="1"/>
    <col min="266" max="266" width="14" style="18" customWidth="1"/>
    <col min="267" max="514" width="8.85546875" style="18"/>
    <col min="515" max="515" width="7.42578125" style="18" customWidth="1"/>
    <col min="516" max="516" width="51.85546875" style="18" customWidth="1"/>
    <col min="517" max="518" width="8" style="18" customWidth="1"/>
    <col min="519" max="519" width="13.42578125" style="18" customWidth="1"/>
    <col min="520" max="520" width="17.42578125" style="18" customWidth="1"/>
    <col min="521" max="521" width="19.42578125" style="18" customWidth="1"/>
    <col min="522" max="522" width="14" style="18" customWidth="1"/>
    <col min="523" max="770" width="8.85546875" style="18"/>
    <col min="771" max="771" width="7.42578125" style="18" customWidth="1"/>
    <col min="772" max="772" width="51.85546875" style="18" customWidth="1"/>
    <col min="773" max="774" width="8" style="18" customWidth="1"/>
    <col min="775" max="775" width="13.42578125" style="18" customWidth="1"/>
    <col min="776" max="776" width="17.42578125" style="18" customWidth="1"/>
    <col min="777" max="777" width="19.42578125" style="18" customWidth="1"/>
    <col min="778" max="778" width="14" style="18" customWidth="1"/>
    <col min="779" max="1026" width="8.85546875" style="18"/>
    <col min="1027" max="1027" width="7.42578125" style="18" customWidth="1"/>
    <col min="1028" max="1028" width="51.85546875" style="18" customWidth="1"/>
    <col min="1029" max="1030" width="8" style="18" customWidth="1"/>
    <col min="1031" max="1031" width="13.42578125" style="18" customWidth="1"/>
    <col min="1032" max="1032" width="17.42578125" style="18" customWidth="1"/>
    <col min="1033" max="1033" width="19.42578125" style="18" customWidth="1"/>
    <col min="1034" max="1034" width="14" style="18" customWidth="1"/>
    <col min="1035" max="1282" width="8.85546875" style="18"/>
    <col min="1283" max="1283" width="7.42578125" style="18" customWidth="1"/>
    <col min="1284" max="1284" width="51.85546875" style="18" customWidth="1"/>
    <col min="1285" max="1286" width="8" style="18" customWidth="1"/>
    <col min="1287" max="1287" width="13.42578125" style="18" customWidth="1"/>
    <col min="1288" max="1288" width="17.42578125" style="18" customWidth="1"/>
    <col min="1289" max="1289" width="19.42578125" style="18" customWidth="1"/>
    <col min="1290" max="1290" width="14" style="18" customWidth="1"/>
    <col min="1291" max="1538" width="8.85546875" style="18"/>
    <col min="1539" max="1539" width="7.42578125" style="18" customWidth="1"/>
    <col min="1540" max="1540" width="51.85546875" style="18" customWidth="1"/>
    <col min="1541" max="1542" width="8" style="18" customWidth="1"/>
    <col min="1543" max="1543" width="13.42578125" style="18" customWidth="1"/>
    <col min="1544" max="1544" width="17.42578125" style="18" customWidth="1"/>
    <col min="1545" max="1545" width="19.42578125" style="18" customWidth="1"/>
    <col min="1546" max="1546" width="14" style="18" customWidth="1"/>
    <col min="1547" max="1794" width="8.85546875" style="18"/>
    <col min="1795" max="1795" width="7.42578125" style="18" customWidth="1"/>
    <col min="1796" max="1796" width="51.85546875" style="18" customWidth="1"/>
    <col min="1797" max="1798" width="8" style="18" customWidth="1"/>
    <col min="1799" max="1799" width="13.42578125" style="18" customWidth="1"/>
    <col min="1800" max="1800" width="17.42578125" style="18" customWidth="1"/>
    <col min="1801" max="1801" width="19.42578125" style="18" customWidth="1"/>
    <col min="1802" max="1802" width="14" style="18" customWidth="1"/>
    <col min="1803" max="2050" width="8.85546875" style="18"/>
    <col min="2051" max="2051" width="7.42578125" style="18" customWidth="1"/>
    <col min="2052" max="2052" width="51.85546875" style="18" customWidth="1"/>
    <col min="2053" max="2054" width="8" style="18" customWidth="1"/>
    <col min="2055" max="2055" width="13.42578125" style="18" customWidth="1"/>
    <col min="2056" max="2056" width="17.42578125" style="18" customWidth="1"/>
    <col min="2057" max="2057" width="19.42578125" style="18" customWidth="1"/>
    <col min="2058" max="2058" width="14" style="18" customWidth="1"/>
    <col min="2059" max="2306" width="8.85546875" style="18"/>
    <col min="2307" max="2307" width="7.42578125" style="18" customWidth="1"/>
    <col min="2308" max="2308" width="51.85546875" style="18" customWidth="1"/>
    <col min="2309" max="2310" width="8" style="18" customWidth="1"/>
    <col min="2311" max="2311" width="13.42578125" style="18" customWidth="1"/>
    <col min="2312" max="2312" width="17.42578125" style="18" customWidth="1"/>
    <col min="2313" max="2313" width="19.42578125" style="18" customWidth="1"/>
    <col min="2314" max="2314" width="14" style="18" customWidth="1"/>
    <col min="2315" max="2562" width="8.85546875" style="18"/>
    <col min="2563" max="2563" width="7.42578125" style="18" customWidth="1"/>
    <col min="2564" max="2564" width="51.85546875" style="18" customWidth="1"/>
    <col min="2565" max="2566" width="8" style="18" customWidth="1"/>
    <col min="2567" max="2567" width="13.42578125" style="18" customWidth="1"/>
    <col min="2568" max="2568" width="17.42578125" style="18" customWidth="1"/>
    <col min="2569" max="2569" width="19.42578125" style="18" customWidth="1"/>
    <col min="2570" max="2570" width="14" style="18" customWidth="1"/>
    <col min="2571" max="2818" width="8.85546875" style="18"/>
    <col min="2819" max="2819" width="7.42578125" style="18" customWidth="1"/>
    <col min="2820" max="2820" width="51.85546875" style="18" customWidth="1"/>
    <col min="2821" max="2822" width="8" style="18" customWidth="1"/>
    <col min="2823" max="2823" width="13.42578125" style="18" customWidth="1"/>
    <col min="2824" max="2824" width="17.42578125" style="18" customWidth="1"/>
    <col min="2825" max="2825" width="19.42578125" style="18" customWidth="1"/>
    <col min="2826" max="2826" width="14" style="18" customWidth="1"/>
    <col min="2827" max="3074" width="8.85546875" style="18"/>
    <col min="3075" max="3075" width="7.42578125" style="18" customWidth="1"/>
    <col min="3076" max="3076" width="51.85546875" style="18" customWidth="1"/>
    <col min="3077" max="3078" width="8" style="18" customWidth="1"/>
    <col min="3079" max="3079" width="13.42578125" style="18" customWidth="1"/>
    <col min="3080" max="3080" width="17.42578125" style="18" customWidth="1"/>
    <col min="3081" max="3081" width="19.42578125" style="18" customWidth="1"/>
    <col min="3082" max="3082" width="14" style="18" customWidth="1"/>
    <col min="3083" max="3330" width="8.85546875" style="18"/>
    <col min="3331" max="3331" width="7.42578125" style="18" customWidth="1"/>
    <col min="3332" max="3332" width="51.85546875" style="18" customWidth="1"/>
    <col min="3333" max="3334" width="8" style="18" customWidth="1"/>
    <col min="3335" max="3335" width="13.42578125" style="18" customWidth="1"/>
    <col min="3336" max="3336" width="17.42578125" style="18" customWidth="1"/>
    <col min="3337" max="3337" width="19.42578125" style="18" customWidth="1"/>
    <col min="3338" max="3338" width="14" style="18" customWidth="1"/>
    <col min="3339" max="3586" width="8.85546875" style="18"/>
    <col min="3587" max="3587" width="7.42578125" style="18" customWidth="1"/>
    <col min="3588" max="3588" width="51.85546875" style="18" customWidth="1"/>
    <col min="3589" max="3590" width="8" style="18" customWidth="1"/>
    <col min="3591" max="3591" width="13.42578125" style="18" customWidth="1"/>
    <col min="3592" max="3592" width="17.42578125" style="18" customWidth="1"/>
    <col min="3593" max="3593" width="19.42578125" style="18" customWidth="1"/>
    <col min="3594" max="3594" width="14" style="18" customWidth="1"/>
    <col min="3595" max="3842" width="8.85546875" style="18"/>
    <col min="3843" max="3843" width="7.42578125" style="18" customWidth="1"/>
    <col min="3844" max="3844" width="51.85546875" style="18" customWidth="1"/>
    <col min="3845" max="3846" width="8" style="18" customWidth="1"/>
    <col min="3847" max="3847" width="13.42578125" style="18" customWidth="1"/>
    <col min="3848" max="3848" width="17.42578125" style="18" customWidth="1"/>
    <col min="3849" max="3849" width="19.42578125" style="18" customWidth="1"/>
    <col min="3850" max="3850" width="14" style="18" customWidth="1"/>
    <col min="3851" max="4098" width="8.85546875" style="18"/>
    <col min="4099" max="4099" width="7.42578125" style="18" customWidth="1"/>
    <col min="4100" max="4100" width="51.85546875" style="18" customWidth="1"/>
    <col min="4101" max="4102" width="8" style="18" customWidth="1"/>
    <col min="4103" max="4103" width="13.42578125" style="18" customWidth="1"/>
    <col min="4104" max="4104" width="17.42578125" style="18" customWidth="1"/>
    <col min="4105" max="4105" width="19.42578125" style="18" customWidth="1"/>
    <col min="4106" max="4106" width="14" style="18" customWidth="1"/>
    <col min="4107" max="4354" width="8.85546875" style="18"/>
    <col min="4355" max="4355" width="7.42578125" style="18" customWidth="1"/>
    <col min="4356" max="4356" width="51.85546875" style="18" customWidth="1"/>
    <col min="4357" max="4358" width="8" style="18" customWidth="1"/>
    <col min="4359" max="4359" width="13.42578125" style="18" customWidth="1"/>
    <col min="4360" max="4360" width="17.42578125" style="18" customWidth="1"/>
    <col min="4361" max="4361" width="19.42578125" style="18" customWidth="1"/>
    <col min="4362" max="4362" width="14" style="18" customWidth="1"/>
    <col min="4363" max="4610" width="8.85546875" style="18"/>
    <col min="4611" max="4611" width="7.42578125" style="18" customWidth="1"/>
    <col min="4612" max="4612" width="51.85546875" style="18" customWidth="1"/>
    <col min="4613" max="4614" width="8" style="18" customWidth="1"/>
    <col min="4615" max="4615" width="13.42578125" style="18" customWidth="1"/>
    <col min="4616" max="4616" width="17.42578125" style="18" customWidth="1"/>
    <col min="4617" max="4617" width="19.42578125" style="18" customWidth="1"/>
    <col min="4618" max="4618" width="14" style="18" customWidth="1"/>
    <col min="4619" max="4866" width="8.85546875" style="18"/>
    <col min="4867" max="4867" width="7.42578125" style="18" customWidth="1"/>
    <col min="4868" max="4868" width="51.85546875" style="18" customWidth="1"/>
    <col min="4869" max="4870" width="8" style="18" customWidth="1"/>
    <col min="4871" max="4871" width="13.42578125" style="18" customWidth="1"/>
    <col min="4872" max="4872" width="17.42578125" style="18" customWidth="1"/>
    <col min="4873" max="4873" width="19.42578125" style="18" customWidth="1"/>
    <col min="4874" max="4874" width="14" style="18" customWidth="1"/>
    <col min="4875" max="5122" width="8.85546875" style="18"/>
    <col min="5123" max="5123" width="7.42578125" style="18" customWidth="1"/>
    <col min="5124" max="5124" width="51.85546875" style="18" customWidth="1"/>
    <col min="5125" max="5126" width="8" style="18" customWidth="1"/>
    <col min="5127" max="5127" width="13.42578125" style="18" customWidth="1"/>
    <col min="5128" max="5128" width="17.42578125" style="18" customWidth="1"/>
    <col min="5129" max="5129" width="19.42578125" style="18" customWidth="1"/>
    <col min="5130" max="5130" width="14" style="18" customWidth="1"/>
    <col min="5131" max="5378" width="8.85546875" style="18"/>
    <col min="5379" max="5379" width="7.42578125" style="18" customWidth="1"/>
    <col min="5380" max="5380" width="51.85546875" style="18" customWidth="1"/>
    <col min="5381" max="5382" width="8" style="18" customWidth="1"/>
    <col min="5383" max="5383" width="13.42578125" style="18" customWidth="1"/>
    <col min="5384" max="5384" width="17.42578125" style="18" customWidth="1"/>
    <col min="5385" max="5385" width="19.42578125" style="18" customWidth="1"/>
    <col min="5386" max="5386" width="14" style="18" customWidth="1"/>
    <col min="5387" max="5634" width="8.85546875" style="18"/>
    <col min="5635" max="5635" width="7.42578125" style="18" customWidth="1"/>
    <col min="5636" max="5636" width="51.85546875" style="18" customWidth="1"/>
    <col min="5637" max="5638" width="8" style="18" customWidth="1"/>
    <col min="5639" max="5639" width="13.42578125" style="18" customWidth="1"/>
    <col min="5640" max="5640" width="17.42578125" style="18" customWidth="1"/>
    <col min="5641" max="5641" width="19.42578125" style="18" customWidth="1"/>
    <col min="5642" max="5642" width="14" style="18" customWidth="1"/>
    <col min="5643" max="5890" width="8.85546875" style="18"/>
    <col min="5891" max="5891" width="7.42578125" style="18" customWidth="1"/>
    <col min="5892" max="5892" width="51.85546875" style="18" customWidth="1"/>
    <col min="5893" max="5894" width="8" style="18" customWidth="1"/>
    <col min="5895" max="5895" width="13.42578125" style="18" customWidth="1"/>
    <col min="5896" max="5896" width="17.42578125" style="18" customWidth="1"/>
    <col min="5897" max="5897" width="19.42578125" style="18" customWidth="1"/>
    <col min="5898" max="5898" width="14" style="18" customWidth="1"/>
    <col min="5899" max="6146" width="8.85546875" style="18"/>
    <col min="6147" max="6147" width="7.42578125" style="18" customWidth="1"/>
    <col min="6148" max="6148" width="51.85546875" style="18" customWidth="1"/>
    <col min="6149" max="6150" width="8" style="18" customWidth="1"/>
    <col min="6151" max="6151" width="13.42578125" style="18" customWidth="1"/>
    <col min="6152" max="6152" width="17.42578125" style="18" customWidth="1"/>
    <col min="6153" max="6153" width="19.42578125" style="18" customWidth="1"/>
    <col min="6154" max="6154" width="14" style="18" customWidth="1"/>
    <col min="6155" max="6402" width="8.85546875" style="18"/>
    <col min="6403" max="6403" width="7.42578125" style="18" customWidth="1"/>
    <col min="6404" max="6404" width="51.85546875" style="18" customWidth="1"/>
    <col min="6405" max="6406" width="8" style="18" customWidth="1"/>
    <col min="6407" max="6407" width="13.42578125" style="18" customWidth="1"/>
    <col min="6408" max="6408" width="17.42578125" style="18" customWidth="1"/>
    <col min="6409" max="6409" width="19.42578125" style="18" customWidth="1"/>
    <col min="6410" max="6410" width="14" style="18" customWidth="1"/>
    <col min="6411" max="6658" width="8.85546875" style="18"/>
    <col min="6659" max="6659" width="7.42578125" style="18" customWidth="1"/>
    <col min="6660" max="6660" width="51.85546875" style="18" customWidth="1"/>
    <col min="6661" max="6662" width="8" style="18" customWidth="1"/>
    <col min="6663" max="6663" width="13.42578125" style="18" customWidth="1"/>
    <col min="6664" max="6664" width="17.42578125" style="18" customWidth="1"/>
    <col min="6665" max="6665" width="19.42578125" style="18" customWidth="1"/>
    <col min="6666" max="6666" width="14" style="18" customWidth="1"/>
    <col min="6667" max="6914" width="8.85546875" style="18"/>
    <col min="6915" max="6915" width="7.42578125" style="18" customWidth="1"/>
    <col min="6916" max="6916" width="51.85546875" style="18" customWidth="1"/>
    <col min="6917" max="6918" width="8" style="18" customWidth="1"/>
    <col min="6919" max="6919" width="13.42578125" style="18" customWidth="1"/>
    <col min="6920" max="6920" width="17.42578125" style="18" customWidth="1"/>
    <col min="6921" max="6921" width="19.42578125" style="18" customWidth="1"/>
    <col min="6922" max="6922" width="14" style="18" customWidth="1"/>
    <col min="6923" max="7170" width="8.85546875" style="18"/>
    <col min="7171" max="7171" width="7.42578125" style="18" customWidth="1"/>
    <col min="7172" max="7172" width="51.85546875" style="18" customWidth="1"/>
    <col min="7173" max="7174" width="8" style="18" customWidth="1"/>
    <col min="7175" max="7175" width="13.42578125" style="18" customWidth="1"/>
    <col min="7176" max="7176" width="17.42578125" style="18" customWidth="1"/>
    <col min="7177" max="7177" width="19.42578125" style="18" customWidth="1"/>
    <col min="7178" max="7178" width="14" style="18" customWidth="1"/>
    <col min="7179" max="7426" width="8.85546875" style="18"/>
    <col min="7427" max="7427" width="7.42578125" style="18" customWidth="1"/>
    <col min="7428" max="7428" width="51.85546875" style="18" customWidth="1"/>
    <col min="7429" max="7430" width="8" style="18" customWidth="1"/>
    <col min="7431" max="7431" width="13.42578125" style="18" customWidth="1"/>
    <col min="7432" max="7432" width="17.42578125" style="18" customWidth="1"/>
    <col min="7433" max="7433" width="19.42578125" style="18" customWidth="1"/>
    <col min="7434" max="7434" width="14" style="18" customWidth="1"/>
    <col min="7435" max="7682" width="8.85546875" style="18"/>
    <col min="7683" max="7683" width="7.42578125" style="18" customWidth="1"/>
    <col min="7684" max="7684" width="51.85546875" style="18" customWidth="1"/>
    <col min="7685" max="7686" width="8" style="18" customWidth="1"/>
    <col min="7687" max="7687" width="13.42578125" style="18" customWidth="1"/>
    <col min="7688" max="7688" width="17.42578125" style="18" customWidth="1"/>
    <col min="7689" max="7689" width="19.42578125" style="18" customWidth="1"/>
    <col min="7690" max="7690" width="14" style="18" customWidth="1"/>
    <col min="7691" max="7938" width="8.85546875" style="18"/>
    <col min="7939" max="7939" width="7.42578125" style="18" customWidth="1"/>
    <col min="7940" max="7940" width="51.85546875" style="18" customWidth="1"/>
    <col min="7941" max="7942" width="8" style="18" customWidth="1"/>
    <col min="7943" max="7943" width="13.42578125" style="18" customWidth="1"/>
    <col min="7944" max="7944" width="17.42578125" style="18" customWidth="1"/>
    <col min="7945" max="7945" width="19.42578125" style="18" customWidth="1"/>
    <col min="7946" max="7946" width="14" style="18" customWidth="1"/>
    <col min="7947" max="8194" width="8.85546875" style="18"/>
    <col min="8195" max="8195" width="7.42578125" style="18" customWidth="1"/>
    <col min="8196" max="8196" width="51.85546875" style="18" customWidth="1"/>
    <col min="8197" max="8198" width="8" style="18" customWidth="1"/>
    <col min="8199" max="8199" width="13.42578125" style="18" customWidth="1"/>
    <col min="8200" max="8200" width="17.42578125" style="18" customWidth="1"/>
    <col min="8201" max="8201" width="19.42578125" style="18" customWidth="1"/>
    <col min="8202" max="8202" width="14" style="18" customWidth="1"/>
    <col min="8203" max="8450" width="8.85546875" style="18"/>
    <col min="8451" max="8451" width="7.42578125" style="18" customWidth="1"/>
    <col min="8452" max="8452" width="51.85546875" style="18" customWidth="1"/>
    <col min="8453" max="8454" width="8" style="18" customWidth="1"/>
    <col min="8455" max="8455" width="13.42578125" style="18" customWidth="1"/>
    <col min="8456" max="8456" width="17.42578125" style="18" customWidth="1"/>
    <col min="8457" max="8457" width="19.42578125" style="18" customWidth="1"/>
    <col min="8458" max="8458" width="14" style="18" customWidth="1"/>
    <col min="8459" max="8706" width="8.85546875" style="18"/>
    <col min="8707" max="8707" width="7.42578125" style="18" customWidth="1"/>
    <col min="8708" max="8708" width="51.85546875" style="18" customWidth="1"/>
    <col min="8709" max="8710" width="8" style="18" customWidth="1"/>
    <col min="8711" max="8711" width="13.42578125" style="18" customWidth="1"/>
    <col min="8712" max="8712" width="17.42578125" style="18" customWidth="1"/>
    <col min="8713" max="8713" width="19.42578125" style="18" customWidth="1"/>
    <col min="8714" max="8714" width="14" style="18" customWidth="1"/>
    <col min="8715" max="8962" width="8.85546875" style="18"/>
    <col min="8963" max="8963" width="7.42578125" style="18" customWidth="1"/>
    <col min="8964" max="8964" width="51.85546875" style="18" customWidth="1"/>
    <col min="8965" max="8966" width="8" style="18" customWidth="1"/>
    <col min="8967" max="8967" width="13.42578125" style="18" customWidth="1"/>
    <col min="8968" max="8968" width="17.42578125" style="18" customWidth="1"/>
    <col min="8969" max="8969" width="19.42578125" style="18" customWidth="1"/>
    <col min="8970" max="8970" width="14" style="18" customWidth="1"/>
    <col min="8971" max="9218" width="8.85546875" style="18"/>
    <col min="9219" max="9219" width="7.42578125" style="18" customWidth="1"/>
    <col min="9220" max="9220" width="51.85546875" style="18" customWidth="1"/>
    <col min="9221" max="9222" width="8" style="18" customWidth="1"/>
    <col min="9223" max="9223" width="13.42578125" style="18" customWidth="1"/>
    <col min="9224" max="9224" width="17.42578125" style="18" customWidth="1"/>
    <col min="9225" max="9225" width="19.42578125" style="18" customWidth="1"/>
    <col min="9226" max="9226" width="14" style="18" customWidth="1"/>
    <col min="9227" max="9474" width="8.85546875" style="18"/>
    <col min="9475" max="9475" width="7.42578125" style="18" customWidth="1"/>
    <col min="9476" max="9476" width="51.85546875" style="18" customWidth="1"/>
    <col min="9477" max="9478" width="8" style="18" customWidth="1"/>
    <col min="9479" max="9479" width="13.42578125" style="18" customWidth="1"/>
    <col min="9480" max="9480" width="17.42578125" style="18" customWidth="1"/>
    <col min="9481" max="9481" width="19.42578125" style="18" customWidth="1"/>
    <col min="9482" max="9482" width="14" style="18" customWidth="1"/>
    <col min="9483" max="9730" width="8.85546875" style="18"/>
    <col min="9731" max="9731" width="7.42578125" style="18" customWidth="1"/>
    <col min="9732" max="9732" width="51.85546875" style="18" customWidth="1"/>
    <col min="9733" max="9734" width="8" style="18" customWidth="1"/>
    <col min="9735" max="9735" width="13.42578125" style="18" customWidth="1"/>
    <col min="9736" max="9736" width="17.42578125" style="18" customWidth="1"/>
    <col min="9737" max="9737" width="19.42578125" style="18" customWidth="1"/>
    <col min="9738" max="9738" width="14" style="18" customWidth="1"/>
    <col min="9739" max="9986" width="8.85546875" style="18"/>
    <col min="9987" max="9987" width="7.42578125" style="18" customWidth="1"/>
    <col min="9988" max="9988" width="51.85546875" style="18" customWidth="1"/>
    <col min="9989" max="9990" width="8" style="18" customWidth="1"/>
    <col min="9991" max="9991" width="13.42578125" style="18" customWidth="1"/>
    <col min="9992" max="9992" width="17.42578125" style="18" customWidth="1"/>
    <col min="9993" max="9993" width="19.42578125" style="18" customWidth="1"/>
    <col min="9994" max="9994" width="14" style="18" customWidth="1"/>
    <col min="9995" max="10242" width="8.85546875" style="18"/>
    <col min="10243" max="10243" width="7.42578125" style="18" customWidth="1"/>
    <col min="10244" max="10244" width="51.85546875" style="18" customWidth="1"/>
    <col min="10245" max="10246" width="8" style="18" customWidth="1"/>
    <col min="10247" max="10247" width="13.42578125" style="18" customWidth="1"/>
    <col min="10248" max="10248" width="17.42578125" style="18" customWidth="1"/>
    <col min="10249" max="10249" width="19.42578125" style="18" customWidth="1"/>
    <col min="10250" max="10250" width="14" style="18" customWidth="1"/>
    <col min="10251" max="10498" width="8.85546875" style="18"/>
    <col min="10499" max="10499" width="7.42578125" style="18" customWidth="1"/>
    <col min="10500" max="10500" width="51.85546875" style="18" customWidth="1"/>
    <col min="10501" max="10502" width="8" style="18" customWidth="1"/>
    <col min="10503" max="10503" width="13.42578125" style="18" customWidth="1"/>
    <col min="10504" max="10504" width="17.42578125" style="18" customWidth="1"/>
    <col min="10505" max="10505" width="19.42578125" style="18" customWidth="1"/>
    <col min="10506" max="10506" width="14" style="18" customWidth="1"/>
    <col min="10507" max="10754" width="8.85546875" style="18"/>
    <col min="10755" max="10755" width="7.42578125" style="18" customWidth="1"/>
    <col min="10756" max="10756" width="51.85546875" style="18" customWidth="1"/>
    <col min="10757" max="10758" width="8" style="18" customWidth="1"/>
    <col min="10759" max="10759" width="13.42578125" style="18" customWidth="1"/>
    <col min="10760" max="10760" width="17.42578125" style="18" customWidth="1"/>
    <col min="10761" max="10761" width="19.42578125" style="18" customWidth="1"/>
    <col min="10762" max="10762" width="14" style="18" customWidth="1"/>
    <col min="10763" max="11010" width="8.85546875" style="18"/>
    <col min="11011" max="11011" width="7.42578125" style="18" customWidth="1"/>
    <col min="11012" max="11012" width="51.85546875" style="18" customWidth="1"/>
    <col min="11013" max="11014" width="8" style="18" customWidth="1"/>
    <col min="11015" max="11015" width="13.42578125" style="18" customWidth="1"/>
    <col min="11016" max="11016" width="17.42578125" style="18" customWidth="1"/>
    <col min="11017" max="11017" width="19.42578125" style="18" customWidth="1"/>
    <col min="11018" max="11018" width="14" style="18" customWidth="1"/>
    <col min="11019" max="11266" width="8.85546875" style="18"/>
    <col min="11267" max="11267" width="7.42578125" style="18" customWidth="1"/>
    <col min="11268" max="11268" width="51.85546875" style="18" customWidth="1"/>
    <col min="11269" max="11270" width="8" style="18" customWidth="1"/>
    <col min="11271" max="11271" width="13.42578125" style="18" customWidth="1"/>
    <col min="11272" max="11272" width="17.42578125" style="18" customWidth="1"/>
    <col min="11273" max="11273" width="19.42578125" style="18" customWidth="1"/>
    <col min="11274" max="11274" width="14" style="18" customWidth="1"/>
    <col min="11275" max="11522" width="8.85546875" style="18"/>
    <col min="11523" max="11523" width="7.42578125" style="18" customWidth="1"/>
    <col min="11524" max="11524" width="51.85546875" style="18" customWidth="1"/>
    <col min="11525" max="11526" width="8" style="18" customWidth="1"/>
    <col min="11527" max="11527" width="13.42578125" style="18" customWidth="1"/>
    <col min="11528" max="11528" width="17.42578125" style="18" customWidth="1"/>
    <col min="11529" max="11529" width="19.42578125" style="18" customWidth="1"/>
    <col min="11530" max="11530" width="14" style="18" customWidth="1"/>
    <col min="11531" max="11778" width="8.85546875" style="18"/>
    <col min="11779" max="11779" width="7.42578125" style="18" customWidth="1"/>
    <col min="11780" max="11780" width="51.85546875" style="18" customWidth="1"/>
    <col min="11781" max="11782" width="8" style="18" customWidth="1"/>
    <col min="11783" max="11783" width="13.42578125" style="18" customWidth="1"/>
    <col min="11784" max="11784" width="17.42578125" style="18" customWidth="1"/>
    <col min="11785" max="11785" width="19.42578125" style="18" customWidth="1"/>
    <col min="11786" max="11786" width="14" style="18" customWidth="1"/>
    <col min="11787" max="12034" width="8.85546875" style="18"/>
    <col min="12035" max="12035" width="7.42578125" style="18" customWidth="1"/>
    <col min="12036" max="12036" width="51.85546875" style="18" customWidth="1"/>
    <col min="12037" max="12038" width="8" style="18" customWidth="1"/>
    <col min="12039" max="12039" width="13.42578125" style="18" customWidth="1"/>
    <col min="12040" max="12040" width="17.42578125" style="18" customWidth="1"/>
    <col min="12041" max="12041" width="19.42578125" style="18" customWidth="1"/>
    <col min="12042" max="12042" width="14" style="18" customWidth="1"/>
    <col min="12043" max="12290" width="8.85546875" style="18"/>
    <col min="12291" max="12291" width="7.42578125" style="18" customWidth="1"/>
    <col min="12292" max="12292" width="51.85546875" style="18" customWidth="1"/>
    <col min="12293" max="12294" width="8" style="18" customWidth="1"/>
    <col min="12295" max="12295" width="13.42578125" style="18" customWidth="1"/>
    <col min="12296" max="12296" width="17.42578125" style="18" customWidth="1"/>
    <col min="12297" max="12297" width="19.42578125" style="18" customWidth="1"/>
    <col min="12298" max="12298" width="14" style="18" customWidth="1"/>
    <col min="12299" max="12546" width="8.85546875" style="18"/>
    <col min="12547" max="12547" width="7.42578125" style="18" customWidth="1"/>
    <col min="12548" max="12548" width="51.85546875" style="18" customWidth="1"/>
    <col min="12549" max="12550" width="8" style="18" customWidth="1"/>
    <col min="12551" max="12551" width="13.42578125" style="18" customWidth="1"/>
    <col min="12552" max="12552" width="17.42578125" style="18" customWidth="1"/>
    <col min="12553" max="12553" width="19.42578125" style="18" customWidth="1"/>
    <col min="12554" max="12554" width="14" style="18" customWidth="1"/>
    <col min="12555" max="12802" width="8.85546875" style="18"/>
    <col min="12803" max="12803" width="7.42578125" style="18" customWidth="1"/>
    <col min="12804" max="12804" width="51.85546875" style="18" customWidth="1"/>
    <col min="12805" max="12806" width="8" style="18" customWidth="1"/>
    <col min="12807" max="12807" width="13.42578125" style="18" customWidth="1"/>
    <col min="12808" max="12808" width="17.42578125" style="18" customWidth="1"/>
    <col min="12809" max="12809" width="19.42578125" style="18" customWidth="1"/>
    <col min="12810" max="12810" width="14" style="18" customWidth="1"/>
    <col min="12811" max="13058" width="8.85546875" style="18"/>
    <col min="13059" max="13059" width="7.42578125" style="18" customWidth="1"/>
    <col min="13060" max="13060" width="51.85546875" style="18" customWidth="1"/>
    <col min="13061" max="13062" width="8" style="18" customWidth="1"/>
    <col min="13063" max="13063" width="13.42578125" style="18" customWidth="1"/>
    <col min="13064" max="13064" width="17.42578125" style="18" customWidth="1"/>
    <col min="13065" max="13065" width="19.42578125" style="18" customWidth="1"/>
    <col min="13066" max="13066" width="14" style="18" customWidth="1"/>
    <col min="13067" max="13314" width="8.85546875" style="18"/>
    <col min="13315" max="13315" width="7.42578125" style="18" customWidth="1"/>
    <col min="13316" max="13316" width="51.85546875" style="18" customWidth="1"/>
    <col min="13317" max="13318" width="8" style="18" customWidth="1"/>
    <col min="13319" max="13319" width="13.42578125" style="18" customWidth="1"/>
    <col min="13320" max="13320" width="17.42578125" style="18" customWidth="1"/>
    <col min="13321" max="13321" width="19.42578125" style="18" customWidth="1"/>
    <col min="13322" max="13322" width="14" style="18" customWidth="1"/>
    <col min="13323" max="13570" width="8.85546875" style="18"/>
    <col min="13571" max="13571" width="7.42578125" style="18" customWidth="1"/>
    <col min="13572" max="13572" width="51.85546875" style="18" customWidth="1"/>
    <col min="13573" max="13574" width="8" style="18" customWidth="1"/>
    <col min="13575" max="13575" width="13.42578125" style="18" customWidth="1"/>
    <col min="13576" max="13576" width="17.42578125" style="18" customWidth="1"/>
    <col min="13577" max="13577" width="19.42578125" style="18" customWidth="1"/>
    <col min="13578" max="13578" width="14" style="18" customWidth="1"/>
    <col min="13579" max="13826" width="8.85546875" style="18"/>
    <col min="13827" max="13827" width="7.42578125" style="18" customWidth="1"/>
    <col min="13828" max="13828" width="51.85546875" style="18" customWidth="1"/>
    <col min="13829" max="13830" width="8" style="18" customWidth="1"/>
    <col min="13831" max="13831" width="13.42578125" style="18" customWidth="1"/>
    <col min="13832" max="13832" width="17.42578125" style="18" customWidth="1"/>
    <col min="13833" max="13833" width="19.42578125" style="18" customWidth="1"/>
    <col min="13834" max="13834" width="14" style="18" customWidth="1"/>
    <col min="13835" max="14082" width="8.85546875" style="18"/>
    <col min="14083" max="14083" width="7.42578125" style="18" customWidth="1"/>
    <col min="14084" max="14084" width="51.85546875" style="18" customWidth="1"/>
    <col min="14085" max="14086" width="8" style="18" customWidth="1"/>
    <col min="14087" max="14087" width="13.42578125" style="18" customWidth="1"/>
    <col min="14088" max="14088" width="17.42578125" style="18" customWidth="1"/>
    <col min="14089" max="14089" width="19.42578125" style="18" customWidth="1"/>
    <col min="14090" max="14090" width="14" style="18" customWidth="1"/>
    <col min="14091" max="14338" width="8.85546875" style="18"/>
    <col min="14339" max="14339" width="7.42578125" style="18" customWidth="1"/>
    <col min="14340" max="14340" width="51.85546875" style="18" customWidth="1"/>
    <col min="14341" max="14342" width="8" style="18" customWidth="1"/>
    <col min="14343" max="14343" width="13.42578125" style="18" customWidth="1"/>
    <col min="14344" max="14344" width="17.42578125" style="18" customWidth="1"/>
    <col min="14345" max="14345" width="19.42578125" style="18" customWidth="1"/>
    <col min="14346" max="14346" width="14" style="18" customWidth="1"/>
    <col min="14347" max="14594" width="8.85546875" style="18"/>
    <col min="14595" max="14595" width="7.42578125" style="18" customWidth="1"/>
    <col min="14596" max="14596" width="51.85546875" style="18" customWidth="1"/>
    <col min="14597" max="14598" width="8" style="18" customWidth="1"/>
    <col min="14599" max="14599" width="13.42578125" style="18" customWidth="1"/>
    <col min="14600" max="14600" width="17.42578125" style="18" customWidth="1"/>
    <col min="14601" max="14601" width="19.42578125" style="18" customWidth="1"/>
    <col min="14602" max="14602" width="14" style="18" customWidth="1"/>
    <col min="14603" max="14850" width="8.85546875" style="18"/>
    <col min="14851" max="14851" width="7.42578125" style="18" customWidth="1"/>
    <col min="14852" max="14852" width="51.85546875" style="18" customWidth="1"/>
    <col min="14853" max="14854" width="8" style="18" customWidth="1"/>
    <col min="14855" max="14855" width="13.42578125" style="18" customWidth="1"/>
    <col min="14856" max="14856" width="17.42578125" style="18" customWidth="1"/>
    <col min="14857" max="14857" width="19.42578125" style="18" customWidth="1"/>
    <col min="14858" max="14858" width="14" style="18" customWidth="1"/>
    <col min="14859" max="15106" width="8.85546875" style="18"/>
    <col min="15107" max="15107" width="7.42578125" style="18" customWidth="1"/>
    <col min="15108" max="15108" width="51.85546875" style="18" customWidth="1"/>
    <col min="15109" max="15110" width="8" style="18" customWidth="1"/>
    <col min="15111" max="15111" width="13.42578125" style="18" customWidth="1"/>
    <col min="15112" max="15112" width="17.42578125" style="18" customWidth="1"/>
    <col min="15113" max="15113" width="19.42578125" style="18" customWidth="1"/>
    <col min="15114" max="15114" width="14" style="18" customWidth="1"/>
    <col min="15115" max="15362" width="8.85546875" style="18"/>
    <col min="15363" max="15363" width="7.42578125" style="18" customWidth="1"/>
    <col min="15364" max="15364" width="51.85546875" style="18" customWidth="1"/>
    <col min="15365" max="15366" width="8" style="18" customWidth="1"/>
    <col min="15367" max="15367" width="13.42578125" style="18" customWidth="1"/>
    <col min="15368" max="15368" width="17.42578125" style="18" customWidth="1"/>
    <col min="15369" max="15369" width="19.42578125" style="18" customWidth="1"/>
    <col min="15370" max="15370" width="14" style="18" customWidth="1"/>
    <col min="15371" max="15618" width="8.85546875" style="18"/>
    <col min="15619" max="15619" width="7.42578125" style="18" customWidth="1"/>
    <col min="15620" max="15620" width="51.85546875" style="18" customWidth="1"/>
    <col min="15621" max="15622" width="8" style="18" customWidth="1"/>
    <col min="15623" max="15623" width="13.42578125" style="18" customWidth="1"/>
    <col min="15624" max="15624" width="17.42578125" style="18" customWidth="1"/>
    <col min="15625" max="15625" width="19.42578125" style="18" customWidth="1"/>
    <col min="15626" max="15626" width="14" style="18" customWidth="1"/>
    <col min="15627" max="15874" width="8.85546875" style="18"/>
    <col min="15875" max="15875" width="7.42578125" style="18" customWidth="1"/>
    <col min="15876" max="15876" width="51.85546875" style="18" customWidth="1"/>
    <col min="15877" max="15878" width="8" style="18" customWidth="1"/>
    <col min="15879" max="15879" width="13.42578125" style="18" customWidth="1"/>
    <col min="15880" max="15880" width="17.42578125" style="18" customWidth="1"/>
    <col min="15881" max="15881" width="19.42578125" style="18" customWidth="1"/>
    <col min="15882" max="15882" width="14" style="18" customWidth="1"/>
    <col min="15883" max="16130" width="8.85546875" style="18"/>
    <col min="16131" max="16131" width="7.42578125" style="18" customWidth="1"/>
    <col min="16132" max="16132" width="51.85546875" style="18" customWidth="1"/>
    <col min="16133" max="16134" width="8" style="18" customWidth="1"/>
    <col min="16135" max="16135" width="13.42578125" style="18" customWidth="1"/>
    <col min="16136" max="16136" width="17.42578125" style="18" customWidth="1"/>
    <col min="16137" max="16137" width="19.42578125" style="18" customWidth="1"/>
    <col min="16138" max="16138" width="14" style="18" customWidth="1"/>
    <col min="16139" max="16384" width="8.85546875" style="18"/>
  </cols>
  <sheetData>
    <row r="1" spans="1:11" ht="15.75" x14ac:dyDescent="0.25">
      <c r="A1" s="13"/>
      <c r="B1" s="14"/>
      <c r="C1" s="17"/>
      <c r="D1" s="17" t="s">
        <v>14</v>
      </c>
      <c r="E1" s="17"/>
      <c r="F1" s="17"/>
      <c r="G1" s="91"/>
      <c r="H1" s="73"/>
      <c r="I1" s="73"/>
      <c r="J1" s="73"/>
      <c r="K1" s="17"/>
    </row>
    <row r="2" spans="1:11" ht="18.75" customHeight="1" x14ac:dyDescent="0.25">
      <c r="A2" s="153" t="s">
        <v>16</v>
      </c>
      <c r="B2" s="153"/>
      <c r="C2" s="153"/>
      <c r="D2" s="153"/>
      <c r="E2" s="153"/>
      <c r="F2" s="153"/>
      <c r="G2" s="153"/>
      <c r="H2" s="153"/>
      <c r="I2" s="153"/>
      <c r="J2" s="153"/>
      <c r="K2" s="153"/>
    </row>
    <row r="3" spans="1:11" ht="18.75" customHeight="1" x14ac:dyDescent="0.25">
      <c r="A3" s="153" t="s">
        <v>17</v>
      </c>
      <c r="B3" s="153"/>
      <c r="C3" s="153"/>
      <c r="D3" s="153"/>
      <c r="E3" s="153"/>
      <c r="F3" s="153"/>
      <c r="G3" s="153"/>
      <c r="H3" s="153"/>
      <c r="I3" s="153"/>
      <c r="J3" s="153"/>
      <c r="K3" s="153"/>
    </row>
    <row r="4" spans="1:11" ht="18.75" customHeight="1" x14ac:dyDescent="0.25">
      <c r="A4" s="153" t="s">
        <v>129</v>
      </c>
      <c r="B4" s="153"/>
      <c r="C4" s="153"/>
      <c r="D4" s="153"/>
      <c r="E4" s="153"/>
      <c r="F4" s="153"/>
      <c r="G4" s="153"/>
      <c r="H4" s="153"/>
      <c r="I4" s="153"/>
      <c r="J4" s="153"/>
      <c r="K4" s="153"/>
    </row>
    <row r="5" spans="1:11" ht="20.25" customHeight="1" x14ac:dyDescent="0.25">
      <c r="A5" s="19"/>
      <c r="B5" s="19"/>
      <c r="C5" s="19"/>
      <c r="D5" s="19"/>
      <c r="E5" s="17"/>
      <c r="F5" s="17"/>
      <c r="G5" s="91"/>
      <c r="H5" s="73"/>
      <c r="I5" s="73"/>
      <c r="J5" s="73"/>
      <c r="K5" s="20"/>
    </row>
    <row r="6" spans="1:11" ht="20.25" customHeight="1" x14ac:dyDescent="0.25">
      <c r="A6" s="19"/>
      <c r="B6" s="19"/>
      <c r="C6" s="19"/>
      <c r="D6" s="19"/>
      <c r="E6" s="17"/>
      <c r="F6" s="17"/>
      <c r="G6" s="91"/>
      <c r="H6" s="73"/>
      <c r="I6" s="73"/>
      <c r="J6" s="73"/>
      <c r="K6" s="20"/>
    </row>
    <row r="7" spans="1:11" ht="20.25" customHeight="1" x14ac:dyDescent="0.25">
      <c r="A7" s="161" t="s">
        <v>9</v>
      </c>
      <c r="B7" s="162" t="s">
        <v>0</v>
      </c>
      <c r="C7" s="166" t="s">
        <v>173</v>
      </c>
      <c r="D7" s="167"/>
      <c r="E7" s="167"/>
      <c r="F7" s="168"/>
      <c r="G7" s="154" t="s">
        <v>182</v>
      </c>
      <c r="H7" s="155"/>
      <c r="I7" s="155"/>
      <c r="J7" s="155"/>
      <c r="K7" s="156"/>
    </row>
    <row r="8" spans="1:11" ht="30.75" customHeight="1" x14ac:dyDescent="0.25">
      <c r="A8" s="161"/>
      <c r="B8" s="162"/>
      <c r="C8" s="87" t="s">
        <v>1</v>
      </c>
      <c r="D8" s="88" t="s">
        <v>12</v>
      </c>
      <c r="E8" s="89" t="s">
        <v>18</v>
      </c>
      <c r="F8" s="89" t="s">
        <v>13</v>
      </c>
      <c r="G8" s="90" t="s">
        <v>179</v>
      </c>
      <c r="H8" s="90" t="s">
        <v>180</v>
      </c>
      <c r="I8" s="90" t="s">
        <v>181</v>
      </c>
      <c r="J8" s="90" t="s">
        <v>174</v>
      </c>
      <c r="K8" s="89" t="s">
        <v>172</v>
      </c>
    </row>
    <row r="9" spans="1:11" ht="23.25" customHeight="1" x14ac:dyDescent="0.25">
      <c r="A9" s="21"/>
      <c r="B9" s="52" t="s">
        <v>23</v>
      </c>
      <c r="C9" s="53"/>
      <c r="D9" s="54"/>
      <c r="E9" s="22"/>
      <c r="F9" s="23"/>
      <c r="G9" s="92"/>
      <c r="H9" s="74"/>
      <c r="I9" s="74"/>
      <c r="J9" s="74"/>
      <c r="K9" s="83"/>
    </row>
    <row r="10" spans="1:11" ht="17.25" customHeight="1" x14ac:dyDescent="0.25">
      <c r="A10" s="24">
        <v>1</v>
      </c>
      <c r="B10" s="55" t="s">
        <v>117</v>
      </c>
      <c r="C10" s="56"/>
      <c r="D10" s="56"/>
      <c r="E10" s="25"/>
      <c r="F10" s="26"/>
      <c r="G10" s="72"/>
      <c r="H10" s="72"/>
      <c r="I10" s="72"/>
      <c r="J10" s="72"/>
      <c r="K10" s="27"/>
    </row>
    <row r="11" spans="1:11" ht="114.75" x14ac:dyDescent="0.25">
      <c r="A11" s="28">
        <v>1.1000000000000001</v>
      </c>
      <c r="B11" s="57" t="s">
        <v>130</v>
      </c>
      <c r="C11" s="56"/>
      <c r="D11" s="56"/>
      <c r="E11" s="25"/>
      <c r="F11" s="26"/>
      <c r="G11" s="72"/>
      <c r="H11" s="72"/>
      <c r="I11" s="72"/>
      <c r="J11" s="72"/>
      <c r="K11" s="27"/>
    </row>
    <row r="12" spans="1:11" x14ac:dyDescent="0.25">
      <c r="A12" s="29">
        <v>1.1000000000000001</v>
      </c>
      <c r="B12" s="58" t="s">
        <v>131</v>
      </c>
      <c r="C12" s="56" t="s">
        <v>24</v>
      </c>
      <c r="D12" s="56">
        <v>110</v>
      </c>
      <c r="E12" s="66">
        <v>2750</v>
      </c>
      <c r="F12" s="67">
        <f>D12*E12</f>
        <v>302500</v>
      </c>
      <c r="G12" s="93">
        <v>110.3</v>
      </c>
      <c r="H12" s="72">
        <v>39.200000000000003</v>
      </c>
      <c r="I12" s="72"/>
      <c r="J12" s="72">
        <f>I12+H12+G12</f>
        <v>149.5</v>
      </c>
      <c r="K12" s="84">
        <f t="shared" ref="K12:K17" si="0">J12*E12</f>
        <v>411125</v>
      </c>
    </row>
    <row r="13" spans="1:11" x14ac:dyDescent="0.25">
      <c r="A13" s="29">
        <v>1.2</v>
      </c>
      <c r="B13" s="58" t="s">
        <v>132</v>
      </c>
      <c r="C13" s="56" t="s">
        <v>24</v>
      </c>
      <c r="D13" s="56">
        <v>20</v>
      </c>
      <c r="E13" s="66">
        <v>3500</v>
      </c>
      <c r="F13" s="67">
        <f t="shared" ref="F13:F17" si="1">D13*E13</f>
        <v>70000</v>
      </c>
      <c r="G13" s="93">
        <v>19.600000000000001</v>
      </c>
      <c r="H13" s="72"/>
      <c r="I13" s="72"/>
      <c r="J13" s="72">
        <f t="shared" ref="J13:J17" si="2">I13+H13+G13</f>
        <v>19.600000000000001</v>
      </c>
      <c r="K13" s="84">
        <f t="shared" si="0"/>
        <v>68600</v>
      </c>
    </row>
    <row r="14" spans="1:11" x14ac:dyDescent="0.25">
      <c r="A14" s="29">
        <f>A13+0.1</f>
        <v>1.3</v>
      </c>
      <c r="B14" s="58" t="s">
        <v>133</v>
      </c>
      <c r="C14" s="56" t="s">
        <v>24</v>
      </c>
      <c r="D14" s="56">
        <v>20</v>
      </c>
      <c r="E14" s="66">
        <v>3990</v>
      </c>
      <c r="F14" s="67">
        <f t="shared" si="1"/>
        <v>79800</v>
      </c>
      <c r="G14" s="93">
        <v>12.5</v>
      </c>
      <c r="H14" s="72">
        <v>3.7</v>
      </c>
      <c r="I14" s="72"/>
      <c r="J14" s="72">
        <f t="shared" si="2"/>
        <v>16.2</v>
      </c>
      <c r="K14" s="84">
        <f t="shared" si="0"/>
        <v>64638</v>
      </c>
    </row>
    <row r="15" spans="1:11" x14ac:dyDescent="0.25">
      <c r="A15" s="29">
        <f>A14+0.1</f>
        <v>1.4000000000000001</v>
      </c>
      <c r="B15" s="58" t="s">
        <v>134</v>
      </c>
      <c r="C15" s="56" t="s">
        <v>24</v>
      </c>
      <c r="D15" s="56">
        <v>30</v>
      </c>
      <c r="E15" s="66">
        <v>5390</v>
      </c>
      <c r="F15" s="67">
        <f t="shared" si="1"/>
        <v>161700</v>
      </c>
      <c r="G15" s="93">
        <v>19</v>
      </c>
      <c r="H15" s="97"/>
      <c r="I15" s="97"/>
      <c r="J15" s="72">
        <f t="shared" si="2"/>
        <v>19</v>
      </c>
      <c r="K15" s="84">
        <f t="shared" si="0"/>
        <v>102410</v>
      </c>
    </row>
    <row r="16" spans="1:11" x14ac:dyDescent="0.25">
      <c r="A16" s="29">
        <f>A15+0.1</f>
        <v>1.5000000000000002</v>
      </c>
      <c r="B16" s="58" t="s">
        <v>135</v>
      </c>
      <c r="C16" s="56" t="s">
        <v>24</v>
      </c>
      <c r="D16" s="56">
        <v>6</v>
      </c>
      <c r="E16" s="66">
        <v>8094</v>
      </c>
      <c r="F16" s="67">
        <f t="shared" si="1"/>
        <v>48564</v>
      </c>
      <c r="G16" s="93">
        <v>14.9</v>
      </c>
      <c r="H16" s="72"/>
      <c r="I16" s="72"/>
      <c r="J16" s="72">
        <f t="shared" si="2"/>
        <v>14.9</v>
      </c>
      <c r="K16" s="84">
        <f t="shared" si="0"/>
        <v>120600.6</v>
      </c>
    </row>
    <row r="17" spans="1:11" x14ac:dyDescent="0.25">
      <c r="A17" s="29">
        <f>A16+0.1</f>
        <v>1.6000000000000003</v>
      </c>
      <c r="B17" s="58" t="s">
        <v>136</v>
      </c>
      <c r="C17" s="56" t="s">
        <v>24</v>
      </c>
      <c r="D17" s="56">
        <v>15</v>
      </c>
      <c r="E17" s="66">
        <v>10400</v>
      </c>
      <c r="F17" s="67">
        <f t="shared" si="1"/>
        <v>156000</v>
      </c>
      <c r="G17" s="93">
        <v>18.3</v>
      </c>
      <c r="H17" s="72"/>
      <c r="I17" s="72"/>
      <c r="J17" s="72">
        <f t="shared" si="2"/>
        <v>18.3</v>
      </c>
      <c r="K17" s="84">
        <f t="shared" si="0"/>
        <v>190320</v>
      </c>
    </row>
    <row r="18" spans="1:11" x14ac:dyDescent="0.25">
      <c r="A18" s="29"/>
      <c r="B18" s="57"/>
      <c r="C18" s="56"/>
      <c r="D18" s="56"/>
      <c r="E18" s="25"/>
      <c r="F18" s="67"/>
      <c r="G18" s="93"/>
      <c r="H18" s="72"/>
      <c r="I18" s="72"/>
      <c r="J18" s="72"/>
      <c r="K18" s="27"/>
    </row>
    <row r="19" spans="1:11" x14ac:dyDescent="0.25">
      <c r="A19" s="30"/>
      <c r="B19" s="15"/>
      <c r="C19" s="56"/>
      <c r="D19" s="56"/>
      <c r="E19" s="33"/>
      <c r="F19" s="26"/>
      <c r="G19" s="72"/>
      <c r="H19" s="72"/>
      <c r="I19" s="72"/>
      <c r="J19" s="72"/>
      <c r="K19" s="27"/>
    </row>
    <row r="20" spans="1:11" ht="17.25" customHeight="1" x14ac:dyDescent="0.25">
      <c r="A20" s="34">
        <v>2</v>
      </c>
      <c r="B20" s="59" t="s">
        <v>118</v>
      </c>
      <c r="C20" s="60"/>
      <c r="D20" s="56"/>
      <c r="E20" s="25"/>
      <c r="F20" s="26"/>
      <c r="G20" s="72"/>
      <c r="H20" s="72"/>
      <c r="I20" s="72"/>
      <c r="J20" s="72"/>
      <c r="K20" s="27"/>
    </row>
    <row r="21" spans="1:11" ht="17.25" customHeight="1" x14ac:dyDescent="0.25">
      <c r="A21" s="30"/>
      <c r="B21" s="62"/>
      <c r="C21" s="56"/>
      <c r="D21" s="56"/>
      <c r="E21" s="25"/>
      <c r="F21" s="26"/>
      <c r="G21" s="72"/>
      <c r="H21" s="72"/>
      <c r="I21" s="72"/>
      <c r="J21" s="72"/>
      <c r="K21" s="84">
        <f>H21*E21</f>
        <v>0</v>
      </c>
    </row>
    <row r="22" spans="1:11" ht="25.5" x14ac:dyDescent="0.25">
      <c r="A22" s="30">
        <f>A20+0.1</f>
        <v>2.1</v>
      </c>
      <c r="B22" s="64" t="s">
        <v>137</v>
      </c>
      <c r="C22" s="56" t="s">
        <v>4</v>
      </c>
      <c r="D22" s="56">
        <v>2</v>
      </c>
      <c r="E22" s="66">
        <v>2800</v>
      </c>
      <c r="F22" s="67">
        <f t="shared" ref="F22" si="3">D22*E22</f>
        <v>5600</v>
      </c>
      <c r="G22" s="93">
        <v>11</v>
      </c>
      <c r="H22" s="72">
        <v>-2</v>
      </c>
      <c r="I22" s="72"/>
      <c r="J22" s="72">
        <f t="shared" ref="J22" si="4">I22+H22+G22</f>
        <v>9</v>
      </c>
      <c r="K22" s="84">
        <f>J22*E22</f>
        <v>25200</v>
      </c>
    </row>
    <row r="23" spans="1:11" ht="18" customHeight="1" x14ac:dyDescent="0.25">
      <c r="A23" s="30"/>
      <c r="B23" s="62"/>
      <c r="C23" s="56"/>
      <c r="D23" s="56"/>
      <c r="E23" s="66"/>
      <c r="F23" s="26"/>
      <c r="G23" s="72"/>
      <c r="H23" s="72"/>
      <c r="I23" s="72"/>
      <c r="J23" s="72"/>
      <c r="K23" s="27"/>
    </row>
    <row r="24" spans="1:11" ht="38.25" x14ac:dyDescent="0.25">
      <c r="A24" s="30">
        <f>A22+0.1</f>
        <v>2.2000000000000002</v>
      </c>
      <c r="B24" s="64" t="s">
        <v>138</v>
      </c>
      <c r="C24" s="56" t="s">
        <v>4</v>
      </c>
      <c r="D24" s="56">
        <v>49</v>
      </c>
      <c r="E24" s="66">
        <v>2200</v>
      </c>
      <c r="F24" s="67">
        <f t="shared" ref="F24" si="5">D24*E24</f>
        <v>107800</v>
      </c>
      <c r="G24" s="93">
        <v>53</v>
      </c>
      <c r="H24" s="72">
        <v>1</v>
      </c>
      <c r="I24" s="72"/>
      <c r="J24" s="72">
        <f t="shared" ref="J24" si="6">I24+H24+G24</f>
        <v>54</v>
      </c>
      <c r="K24" s="84">
        <f>J24*E24</f>
        <v>118800</v>
      </c>
    </row>
    <row r="25" spans="1:11" ht="18" customHeight="1" x14ac:dyDescent="0.25">
      <c r="A25" s="30"/>
      <c r="B25" s="62"/>
      <c r="C25" s="56"/>
      <c r="D25" s="56"/>
      <c r="E25" s="25"/>
      <c r="F25" s="26"/>
      <c r="G25" s="72"/>
      <c r="H25" s="72"/>
      <c r="I25" s="72"/>
      <c r="J25" s="72"/>
      <c r="K25" s="27"/>
    </row>
    <row r="26" spans="1:11" ht="17.25" customHeight="1" x14ac:dyDescent="0.25">
      <c r="A26" s="30"/>
      <c r="B26" s="16"/>
      <c r="C26" s="56"/>
      <c r="D26" s="56"/>
      <c r="E26" s="36"/>
      <c r="F26" s="37"/>
      <c r="G26" s="76"/>
      <c r="H26" s="72"/>
      <c r="I26" s="72"/>
      <c r="J26" s="72"/>
      <c r="K26" s="84">
        <f>H26*E26</f>
        <v>0</v>
      </c>
    </row>
    <row r="27" spans="1:11" ht="18" customHeight="1" x14ac:dyDescent="0.25">
      <c r="A27" s="34">
        <f>A20+1</f>
        <v>3</v>
      </c>
      <c r="B27" s="59" t="s">
        <v>119</v>
      </c>
      <c r="C27" s="60"/>
      <c r="D27" s="56"/>
      <c r="E27" s="25"/>
      <c r="F27" s="26"/>
      <c r="G27" s="72"/>
      <c r="H27" s="72"/>
      <c r="I27" s="72"/>
      <c r="J27" s="72"/>
      <c r="K27" s="27"/>
    </row>
    <row r="28" spans="1:11" ht="18" customHeight="1" x14ac:dyDescent="0.25">
      <c r="A28" s="30"/>
      <c r="B28" s="62"/>
      <c r="C28" s="56"/>
      <c r="D28" s="56"/>
      <c r="E28" s="25"/>
      <c r="F28" s="26"/>
      <c r="G28" s="72"/>
      <c r="H28" s="72"/>
      <c r="I28" s="72"/>
      <c r="J28" s="72"/>
      <c r="K28" s="27"/>
    </row>
    <row r="29" spans="1:11" ht="25.5" x14ac:dyDescent="0.25">
      <c r="A29" s="30">
        <f>A27+0.1</f>
        <v>3.1</v>
      </c>
      <c r="B29" s="64" t="s">
        <v>139</v>
      </c>
      <c r="C29" s="56" t="s">
        <v>4</v>
      </c>
      <c r="D29" s="56">
        <v>2</v>
      </c>
      <c r="E29" s="66">
        <v>17000</v>
      </c>
      <c r="F29" s="67">
        <f t="shared" ref="F29" si="7">D29*E29</f>
        <v>34000</v>
      </c>
      <c r="G29" s="93"/>
      <c r="H29" s="72"/>
      <c r="I29" s="72">
        <v>2</v>
      </c>
      <c r="J29" s="72">
        <f t="shared" ref="J29" si="8">I29+H29+G29</f>
        <v>2</v>
      </c>
      <c r="K29" s="84">
        <f>J29*E29</f>
        <v>34000</v>
      </c>
    </row>
    <row r="30" spans="1:11" ht="18" customHeight="1" x14ac:dyDescent="0.25">
      <c r="A30" s="30"/>
      <c r="B30" s="62"/>
      <c r="C30" s="56"/>
      <c r="D30" s="56"/>
      <c r="E30" s="66"/>
      <c r="F30" s="26"/>
      <c r="G30" s="72"/>
      <c r="H30" s="72"/>
      <c r="I30" s="72"/>
      <c r="J30" s="72"/>
      <c r="K30" s="27"/>
    </row>
    <row r="31" spans="1:11" ht="25.5" x14ac:dyDescent="0.25">
      <c r="A31" s="30">
        <f>A29+0.1</f>
        <v>3.2</v>
      </c>
      <c r="B31" s="64" t="s">
        <v>140</v>
      </c>
      <c r="C31" s="56" t="s">
        <v>4</v>
      </c>
      <c r="D31" s="56">
        <v>2</v>
      </c>
      <c r="E31" s="66">
        <v>9900</v>
      </c>
      <c r="F31" s="67">
        <f t="shared" ref="F31" si="9">D31*E31</f>
        <v>19800</v>
      </c>
      <c r="G31" s="93"/>
      <c r="H31" s="72"/>
      <c r="I31" s="72">
        <v>2</v>
      </c>
      <c r="J31" s="72">
        <f t="shared" ref="J31" si="10">I31+H31+G31</f>
        <v>2</v>
      </c>
      <c r="K31" s="84">
        <f>J31*E31</f>
        <v>19800</v>
      </c>
    </row>
    <row r="32" spans="1:11" ht="18" customHeight="1" x14ac:dyDescent="0.25">
      <c r="A32" s="30"/>
      <c r="B32" s="62"/>
      <c r="C32" s="56"/>
      <c r="D32" s="56"/>
      <c r="E32" s="25"/>
      <c r="F32" s="26"/>
      <c r="G32" s="72"/>
      <c r="H32" s="72"/>
      <c r="I32" s="72"/>
      <c r="J32" s="72"/>
      <c r="K32" s="27"/>
    </row>
    <row r="33" spans="1:11" ht="18" customHeight="1" x14ac:dyDescent="0.25">
      <c r="A33" s="30"/>
      <c r="B33" s="16"/>
      <c r="C33" s="56"/>
      <c r="D33" s="56"/>
      <c r="E33" s="36"/>
      <c r="F33" s="37"/>
      <c r="G33" s="76"/>
      <c r="H33" s="72"/>
      <c r="I33" s="72"/>
      <c r="J33" s="72"/>
      <c r="K33" s="27"/>
    </row>
    <row r="34" spans="1:11" ht="18" customHeight="1" x14ac:dyDescent="0.25">
      <c r="A34" s="24">
        <f>A27+1</f>
        <v>4</v>
      </c>
      <c r="B34" s="55" t="s">
        <v>120</v>
      </c>
      <c r="C34" s="56"/>
      <c r="D34" s="56"/>
      <c r="E34" s="25"/>
      <c r="F34" s="26"/>
      <c r="G34" s="72"/>
      <c r="H34" s="72"/>
      <c r="I34" s="72"/>
      <c r="J34" s="72"/>
      <c r="K34" s="27"/>
    </row>
    <row r="35" spans="1:11" x14ac:dyDescent="0.25">
      <c r="A35" s="28">
        <f>A34</f>
        <v>4</v>
      </c>
      <c r="B35" s="57" t="s">
        <v>141</v>
      </c>
      <c r="C35" s="56"/>
      <c r="D35" s="56"/>
      <c r="E35" s="25"/>
      <c r="F35" s="26"/>
      <c r="G35" s="72"/>
      <c r="H35" s="72"/>
      <c r="I35" s="72"/>
      <c r="J35" s="72"/>
      <c r="K35" s="27"/>
    </row>
    <row r="36" spans="1:11" x14ac:dyDescent="0.25">
      <c r="A36" s="29">
        <f>A35+0.1</f>
        <v>4.0999999999999996</v>
      </c>
      <c r="B36" s="58" t="s">
        <v>142</v>
      </c>
      <c r="C36" s="56" t="s">
        <v>19</v>
      </c>
      <c r="D36" s="56">
        <v>1</v>
      </c>
      <c r="E36" s="66">
        <v>35000</v>
      </c>
      <c r="F36" s="67">
        <f t="shared" ref="F36" si="11">D36*E36</f>
        <v>35000</v>
      </c>
      <c r="G36" s="93"/>
      <c r="H36" s="72"/>
      <c r="I36" s="72"/>
      <c r="J36" s="72">
        <f t="shared" ref="J36" si="12">I36+H36+G36</f>
        <v>0</v>
      </c>
      <c r="K36" s="84">
        <f>J36*E36</f>
        <v>0</v>
      </c>
    </row>
    <row r="37" spans="1:11" x14ac:dyDescent="0.25">
      <c r="A37" s="29"/>
      <c r="B37" s="57"/>
      <c r="C37" s="56"/>
      <c r="D37" s="56"/>
      <c r="E37" s="25"/>
      <c r="F37" s="26"/>
      <c r="G37" s="72"/>
      <c r="H37" s="72"/>
      <c r="I37" s="72"/>
      <c r="J37" s="72"/>
      <c r="K37" s="84">
        <f>H37*G37</f>
        <v>0</v>
      </c>
    </row>
    <row r="38" spans="1:11" x14ac:dyDescent="0.25">
      <c r="A38" s="30"/>
      <c r="B38" s="15"/>
      <c r="C38" s="56"/>
      <c r="D38" s="56"/>
      <c r="E38" s="33"/>
      <c r="F38" s="26"/>
      <c r="G38" s="72"/>
      <c r="H38" s="72"/>
      <c r="I38" s="72"/>
      <c r="J38" s="72"/>
      <c r="K38" s="84">
        <f>H38*E38</f>
        <v>0</v>
      </c>
    </row>
    <row r="39" spans="1:11" x14ac:dyDescent="0.25">
      <c r="A39" s="24">
        <f>A34+1</f>
        <v>5</v>
      </c>
      <c r="B39" s="55" t="s">
        <v>121</v>
      </c>
      <c r="C39" s="56"/>
      <c r="D39" s="56"/>
      <c r="E39" s="25"/>
      <c r="F39" s="26"/>
      <c r="G39" s="72"/>
      <c r="H39" s="72"/>
      <c r="I39" s="72"/>
      <c r="J39" s="72"/>
      <c r="K39" s="84">
        <f>H39*G39</f>
        <v>0</v>
      </c>
    </row>
    <row r="40" spans="1:11" ht="89.25" x14ac:dyDescent="0.25">
      <c r="A40" s="28">
        <f>A39</f>
        <v>5</v>
      </c>
      <c r="B40" s="57" t="s">
        <v>143</v>
      </c>
      <c r="C40" s="56" t="s">
        <v>20</v>
      </c>
      <c r="D40" s="56">
        <v>1</v>
      </c>
      <c r="E40" s="66">
        <v>75000</v>
      </c>
      <c r="F40" s="67">
        <f t="shared" ref="F40" si="13">D40*E40</f>
        <v>75000</v>
      </c>
      <c r="G40" s="93">
        <v>1</v>
      </c>
      <c r="H40" s="72"/>
      <c r="I40" s="72"/>
      <c r="J40" s="72">
        <f t="shared" ref="J40" si="14">I40+H40+G40</f>
        <v>1</v>
      </c>
      <c r="K40" s="84">
        <f>J40*E40</f>
        <v>75000</v>
      </c>
    </row>
    <row r="41" spans="1:11" x14ac:dyDescent="0.25">
      <c r="A41" s="29"/>
      <c r="B41" s="57"/>
      <c r="C41" s="56"/>
      <c r="D41" s="56"/>
      <c r="E41" s="25"/>
      <c r="F41" s="26"/>
      <c r="G41" s="72"/>
      <c r="H41" s="72"/>
      <c r="I41" s="72"/>
      <c r="J41" s="72"/>
      <c r="K41" s="84">
        <f>H41*E41</f>
        <v>0</v>
      </c>
    </row>
    <row r="42" spans="1:11" x14ac:dyDescent="0.25">
      <c r="A42" s="30"/>
      <c r="B42" s="15"/>
      <c r="C42" s="56"/>
      <c r="D42" s="56"/>
      <c r="E42" s="33"/>
      <c r="F42" s="26"/>
      <c r="G42" s="72"/>
      <c r="H42" s="72"/>
      <c r="I42" s="72"/>
      <c r="J42" s="72"/>
      <c r="K42" s="84">
        <f>H42*G42</f>
        <v>0</v>
      </c>
    </row>
    <row r="43" spans="1:11" x14ac:dyDescent="0.25">
      <c r="A43" s="24">
        <f>A39+1</f>
        <v>6</v>
      </c>
      <c r="B43" s="55" t="s">
        <v>122</v>
      </c>
      <c r="C43" s="56"/>
      <c r="D43" s="56"/>
      <c r="E43" s="25"/>
      <c r="F43" s="26"/>
      <c r="G43" s="72"/>
      <c r="H43" s="72"/>
      <c r="I43" s="72"/>
      <c r="J43" s="72"/>
      <c r="K43" s="84">
        <f>H43*G43</f>
        <v>0</v>
      </c>
    </row>
    <row r="44" spans="1:11" ht="140.25" x14ac:dyDescent="0.25">
      <c r="A44" s="28">
        <f>A43</f>
        <v>6</v>
      </c>
      <c r="B44" s="57" t="s">
        <v>144</v>
      </c>
      <c r="C44" s="56"/>
      <c r="D44" s="56"/>
      <c r="E44" s="25"/>
      <c r="F44" s="26"/>
      <c r="G44" s="72"/>
      <c r="H44" s="72"/>
      <c r="I44" s="72"/>
      <c r="J44" s="72"/>
      <c r="K44" s="84">
        <f>H44*G44</f>
        <v>0</v>
      </c>
    </row>
    <row r="45" spans="1:11" x14ac:dyDescent="0.25">
      <c r="A45" s="29">
        <f>A44+0.1</f>
        <v>6.1</v>
      </c>
      <c r="B45" s="58" t="s">
        <v>145</v>
      </c>
      <c r="C45" s="56" t="s">
        <v>24</v>
      </c>
      <c r="D45" s="56">
        <v>6</v>
      </c>
      <c r="E45" s="66">
        <v>1470</v>
      </c>
      <c r="F45" s="67">
        <f t="shared" ref="F45" si="15">D45*E45</f>
        <v>8820</v>
      </c>
      <c r="G45" s="93"/>
      <c r="H45" s="72"/>
      <c r="I45" s="72"/>
      <c r="J45" s="72">
        <f t="shared" ref="J45" si="16">I45+H45+G45</f>
        <v>0</v>
      </c>
      <c r="K45" s="84">
        <f>J45*E45</f>
        <v>0</v>
      </c>
    </row>
    <row r="46" spans="1:11" x14ac:dyDescent="0.25">
      <c r="A46" s="29"/>
      <c r="B46" s="57"/>
      <c r="C46" s="56"/>
      <c r="D46" s="56"/>
      <c r="E46" s="25"/>
      <c r="F46" s="26"/>
      <c r="G46" s="72"/>
      <c r="H46" s="72"/>
      <c r="I46" s="72"/>
      <c r="J46" s="72"/>
      <c r="K46" s="84">
        <f>H46*G46</f>
        <v>0</v>
      </c>
    </row>
    <row r="47" spans="1:11" x14ac:dyDescent="0.25">
      <c r="A47" s="30"/>
      <c r="B47" s="15"/>
      <c r="C47" s="56"/>
      <c r="D47" s="56"/>
      <c r="E47" s="33"/>
      <c r="F47" s="26"/>
      <c r="G47" s="72"/>
      <c r="H47" s="72"/>
      <c r="I47" s="72"/>
      <c r="J47" s="72"/>
      <c r="K47" s="84">
        <f>H47*G47</f>
        <v>0</v>
      </c>
    </row>
    <row r="48" spans="1:11" ht="25.5" x14ac:dyDescent="0.25">
      <c r="A48" s="24">
        <f>A43+1</f>
        <v>7</v>
      </c>
      <c r="B48" s="55" t="s">
        <v>123</v>
      </c>
      <c r="C48" s="56"/>
      <c r="D48" s="56"/>
      <c r="E48" s="25"/>
      <c r="F48" s="26"/>
      <c r="G48" s="72"/>
      <c r="H48" s="72"/>
      <c r="I48" s="72"/>
      <c r="J48" s="72"/>
      <c r="K48" s="84">
        <f>H48*G48</f>
        <v>0</v>
      </c>
    </row>
    <row r="49" spans="1:11" ht="63.75" x14ac:dyDescent="0.25">
      <c r="A49" s="28">
        <f>A48</f>
        <v>7</v>
      </c>
      <c r="B49" s="57" t="s">
        <v>146</v>
      </c>
      <c r="C49" s="56"/>
      <c r="D49" s="56"/>
      <c r="E49" s="25"/>
      <c r="F49" s="26"/>
      <c r="G49" s="72"/>
      <c r="H49" s="72"/>
      <c r="I49" s="72"/>
      <c r="J49" s="72"/>
      <c r="K49" s="84">
        <f>H49*G49</f>
        <v>0</v>
      </c>
    </row>
    <row r="50" spans="1:11" x14ac:dyDescent="0.25">
      <c r="A50" s="29">
        <f>A49+0.1</f>
        <v>7.1</v>
      </c>
      <c r="B50" s="58" t="s">
        <v>147</v>
      </c>
      <c r="C50" s="56" t="s">
        <v>148</v>
      </c>
      <c r="D50" s="56">
        <v>32</v>
      </c>
      <c r="E50" s="66">
        <v>0</v>
      </c>
      <c r="F50" s="67">
        <f t="shared" ref="F50" si="17">D50*E50</f>
        <v>0</v>
      </c>
      <c r="G50" s="93"/>
      <c r="H50" s="72"/>
      <c r="I50" s="72"/>
      <c r="J50" s="72">
        <f t="shared" ref="J50" si="18">I50+H50+G50</f>
        <v>0</v>
      </c>
      <c r="K50" s="84">
        <f>J50*E50</f>
        <v>0</v>
      </c>
    </row>
    <row r="51" spans="1:11" x14ac:dyDescent="0.25">
      <c r="A51" s="29"/>
      <c r="B51" s="57"/>
      <c r="C51" s="56"/>
      <c r="D51" s="56"/>
      <c r="E51" s="66"/>
      <c r="F51" s="26"/>
      <c r="G51" s="72"/>
      <c r="H51" s="72"/>
      <c r="I51" s="72"/>
      <c r="J51" s="72"/>
      <c r="K51" s="84">
        <f>H51*G51</f>
        <v>0</v>
      </c>
    </row>
    <row r="52" spans="1:11" ht="51" x14ac:dyDescent="0.25">
      <c r="A52" s="29">
        <f>A50+0.1</f>
        <v>7.1999999999999993</v>
      </c>
      <c r="B52" s="58" t="s">
        <v>149</v>
      </c>
      <c r="C52" s="56" t="s">
        <v>19</v>
      </c>
      <c r="D52" s="56">
        <v>1</v>
      </c>
      <c r="E52" s="66">
        <v>0</v>
      </c>
      <c r="F52" s="67">
        <f t="shared" ref="F52" si="19">D52*E52</f>
        <v>0</v>
      </c>
      <c r="G52" s="93"/>
      <c r="H52" s="72"/>
      <c r="I52" s="72"/>
      <c r="J52" s="72">
        <f t="shared" ref="J52" si="20">I52+H52+G52</f>
        <v>0</v>
      </c>
      <c r="K52" s="84">
        <f>J52*E52</f>
        <v>0</v>
      </c>
    </row>
    <row r="53" spans="1:11" x14ac:dyDescent="0.25">
      <c r="A53" s="29"/>
      <c r="B53" s="57"/>
      <c r="C53" s="56"/>
      <c r="D53" s="56"/>
      <c r="E53" s="25"/>
      <c r="F53" s="26"/>
      <c r="G53" s="72"/>
      <c r="H53" s="97"/>
      <c r="I53" s="97"/>
      <c r="J53" s="97"/>
      <c r="K53" s="27"/>
    </row>
    <row r="54" spans="1:11" x14ac:dyDescent="0.25">
      <c r="A54" s="30"/>
      <c r="B54" s="15"/>
      <c r="C54" s="56"/>
      <c r="D54" s="56"/>
      <c r="E54" s="33"/>
      <c r="F54" s="26"/>
      <c r="G54" s="72"/>
      <c r="H54" s="72"/>
      <c r="I54" s="72"/>
      <c r="J54" s="72"/>
      <c r="K54" s="27"/>
    </row>
    <row r="55" spans="1:11" x14ac:dyDescent="0.25">
      <c r="A55" s="34">
        <f>A48+1</f>
        <v>8</v>
      </c>
      <c r="B55" s="59" t="s">
        <v>118</v>
      </c>
      <c r="C55" s="60"/>
      <c r="D55" s="56"/>
      <c r="E55" s="25"/>
      <c r="F55" s="26"/>
      <c r="G55" s="72"/>
      <c r="H55" s="72"/>
      <c r="I55" s="72"/>
      <c r="J55" s="72"/>
      <c r="K55" s="27"/>
    </row>
    <row r="56" spans="1:11" ht="51" x14ac:dyDescent="0.25">
      <c r="A56" s="35">
        <f>A55</f>
        <v>8</v>
      </c>
      <c r="B56" s="61" t="s">
        <v>150</v>
      </c>
      <c r="C56" s="56"/>
      <c r="D56" s="56"/>
      <c r="E56" s="25"/>
      <c r="F56" s="26"/>
      <c r="G56" s="72"/>
      <c r="H56" s="72"/>
      <c r="I56" s="72"/>
      <c r="J56" s="72"/>
      <c r="K56" s="84">
        <f>H56*E56</f>
        <v>0</v>
      </c>
    </row>
    <row r="57" spans="1:11" x14ac:dyDescent="0.25">
      <c r="A57" s="30"/>
      <c r="B57" s="62"/>
      <c r="C57" s="56"/>
      <c r="D57" s="56"/>
      <c r="E57" s="25"/>
      <c r="F57" s="26"/>
      <c r="G57" s="72"/>
      <c r="H57" s="72"/>
      <c r="I57" s="72"/>
      <c r="J57" s="72"/>
      <c r="K57" s="27"/>
    </row>
    <row r="58" spans="1:11" ht="25.5" x14ac:dyDescent="0.25">
      <c r="A58" s="30">
        <f>A56+0.1</f>
        <v>8.1</v>
      </c>
      <c r="B58" s="64" t="s">
        <v>151</v>
      </c>
      <c r="C58" s="56"/>
      <c r="D58" s="56"/>
      <c r="E58" s="25"/>
      <c r="F58" s="26"/>
      <c r="G58" s="72"/>
      <c r="H58" s="97"/>
      <c r="I58" s="97"/>
      <c r="J58" s="97"/>
      <c r="K58" s="27"/>
    </row>
    <row r="59" spans="1:11" x14ac:dyDescent="0.25">
      <c r="A59" s="30" t="s">
        <v>2</v>
      </c>
      <c r="B59" s="64" t="s">
        <v>152</v>
      </c>
      <c r="C59" s="56" t="s">
        <v>19</v>
      </c>
      <c r="D59" s="56">
        <v>1</v>
      </c>
      <c r="E59" s="66">
        <v>0</v>
      </c>
      <c r="F59" s="67">
        <f t="shared" ref="F59" si="21">D59*E59</f>
        <v>0</v>
      </c>
      <c r="G59" s="93"/>
      <c r="H59" s="72"/>
      <c r="I59" s="72"/>
      <c r="J59" s="72">
        <f t="shared" ref="J59" si="22">I59+H59+G59</f>
        <v>0</v>
      </c>
      <c r="K59" s="84">
        <f>J59*E59</f>
        <v>0</v>
      </c>
    </row>
    <row r="60" spans="1:11" x14ac:dyDescent="0.25">
      <c r="A60" s="30"/>
      <c r="B60" s="62"/>
      <c r="C60" s="56"/>
      <c r="D60" s="56"/>
      <c r="E60" s="25"/>
      <c r="F60" s="26"/>
      <c r="G60" s="72"/>
      <c r="H60" s="72"/>
      <c r="I60" s="72"/>
      <c r="J60" s="72"/>
      <c r="K60" s="27"/>
    </row>
    <row r="61" spans="1:11" ht="15.75" x14ac:dyDescent="0.25">
      <c r="A61" s="30"/>
      <c r="B61" s="16"/>
      <c r="C61" s="56"/>
      <c r="D61" s="56"/>
      <c r="E61" s="36"/>
      <c r="F61" s="37"/>
      <c r="G61" s="76"/>
      <c r="H61" s="72"/>
      <c r="I61" s="72"/>
      <c r="J61" s="72"/>
      <c r="K61" s="84">
        <f>H61*G61</f>
        <v>0</v>
      </c>
    </row>
    <row r="62" spans="1:11" x14ac:dyDescent="0.25">
      <c r="A62" s="24">
        <f>A56+1</f>
        <v>9</v>
      </c>
      <c r="B62" s="55" t="s">
        <v>124</v>
      </c>
      <c r="C62" s="56"/>
      <c r="D62" s="56"/>
      <c r="E62" s="25"/>
      <c r="F62" s="26"/>
      <c r="G62" s="72"/>
      <c r="H62" s="72"/>
      <c r="I62" s="72"/>
      <c r="J62" s="72"/>
      <c r="K62" s="27"/>
    </row>
    <row r="63" spans="1:11" ht="89.25" x14ac:dyDescent="0.25">
      <c r="A63" s="28">
        <f>A62</f>
        <v>9</v>
      </c>
      <c r="B63" s="57" t="s">
        <v>153</v>
      </c>
      <c r="C63" s="56"/>
      <c r="D63" s="56"/>
      <c r="E63" s="25"/>
      <c r="F63" s="26"/>
      <c r="G63" s="72"/>
      <c r="H63" s="97"/>
      <c r="I63" s="97"/>
      <c r="J63" s="97"/>
      <c r="K63" s="27"/>
    </row>
    <row r="64" spans="1:11" ht="25.5" x14ac:dyDescent="0.25">
      <c r="A64" s="29">
        <f t="shared" ref="A64:A70" si="23">A63+0.1</f>
        <v>9.1</v>
      </c>
      <c r="B64" s="58" t="s">
        <v>154</v>
      </c>
      <c r="C64" s="56" t="s">
        <v>19</v>
      </c>
      <c r="D64" s="56">
        <v>1</v>
      </c>
      <c r="E64" s="66">
        <v>0</v>
      </c>
      <c r="F64" s="67">
        <f t="shared" ref="F64:F70" si="24">D64*E64</f>
        <v>0</v>
      </c>
      <c r="G64" s="93"/>
      <c r="H64" s="72"/>
      <c r="I64" s="72"/>
      <c r="J64" s="72">
        <f t="shared" ref="J64:J70" si="25">I64+H64+G64</f>
        <v>0</v>
      </c>
      <c r="K64" s="84">
        <f t="shared" ref="K64:K70" si="26">J64*E64</f>
        <v>0</v>
      </c>
    </row>
    <row r="65" spans="1:11" x14ac:dyDescent="0.25">
      <c r="A65" s="29">
        <f t="shared" si="23"/>
        <v>9.1999999999999993</v>
      </c>
      <c r="B65" s="58" t="s">
        <v>155</v>
      </c>
      <c r="C65" s="56" t="s">
        <v>4</v>
      </c>
      <c r="D65" s="56">
        <v>2</v>
      </c>
      <c r="E65" s="66">
        <v>0</v>
      </c>
      <c r="F65" s="67">
        <f t="shared" si="24"/>
        <v>0</v>
      </c>
      <c r="G65" s="93"/>
      <c r="H65" s="72"/>
      <c r="I65" s="72"/>
      <c r="J65" s="72">
        <f t="shared" si="25"/>
        <v>0</v>
      </c>
      <c r="K65" s="84">
        <f t="shared" si="26"/>
        <v>0</v>
      </c>
    </row>
    <row r="66" spans="1:11" x14ac:dyDescent="0.25">
      <c r="A66" s="29">
        <f t="shared" si="23"/>
        <v>9.2999999999999989</v>
      </c>
      <c r="B66" s="58" t="s">
        <v>156</v>
      </c>
      <c r="C66" s="56" t="s">
        <v>4</v>
      </c>
      <c r="D66" s="56">
        <v>2</v>
      </c>
      <c r="E66" s="66">
        <v>0</v>
      </c>
      <c r="F66" s="67">
        <f t="shared" si="24"/>
        <v>0</v>
      </c>
      <c r="G66" s="93"/>
      <c r="H66" s="72"/>
      <c r="I66" s="72"/>
      <c r="J66" s="72">
        <f t="shared" si="25"/>
        <v>0</v>
      </c>
      <c r="K66" s="84">
        <f t="shared" si="26"/>
        <v>0</v>
      </c>
    </row>
    <row r="67" spans="1:11" x14ac:dyDescent="0.25">
      <c r="A67" s="29">
        <f t="shared" si="23"/>
        <v>9.3999999999999986</v>
      </c>
      <c r="B67" s="58" t="s">
        <v>157</v>
      </c>
      <c r="C67" s="56" t="s">
        <v>19</v>
      </c>
      <c r="D67" s="56">
        <v>1</v>
      </c>
      <c r="E67" s="66">
        <v>0</v>
      </c>
      <c r="F67" s="67">
        <f t="shared" si="24"/>
        <v>0</v>
      </c>
      <c r="G67" s="93"/>
      <c r="H67" s="72"/>
      <c r="I67" s="72"/>
      <c r="J67" s="72">
        <f t="shared" si="25"/>
        <v>0</v>
      </c>
      <c r="K67" s="84">
        <f t="shared" si="26"/>
        <v>0</v>
      </c>
    </row>
    <row r="68" spans="1:11" x14ac:dyDescent="0.25">
      <c r="A68" s="29">
        <f t="shared" si="23"/>
        <v>9.4999999999999982</v>
      </c>
      <c r="B68" s="58" t="s">
        <v>158</v>
      </c>
      <c r="C68" s="56" t="s">
        <v>19</v>
      </c>
      <c r="D68" s="56">
        <v>1</v>
      </c>
      <c r="E68" s="66">
        <v>0</v>
      </c>
      <c r="F68" s="67">
        <f t="shared" si="24"/>
        <v>0</v>
      </c>
      <c r="G68" s="93"/>
      <c r="H68" s="72"/>
      <c r="I68" s="72"/>
      <c r="J68" s="72">
        <f t="shared" si="25"/>
        <v>0</v>
      </c>
      <c r="K68" s="84">
        <f t="shared" si="26"/>
        <v>0</v>
      </c>
    </row>
    <row r="69" spans="1:11" x14ac:dyDescent="0.25">
      <c r="A69" s="29">
        <f t="shared" si="23"/>
        <v>9.5999999999999979</v>
      </c>
      <c r="B69" s="58" t="s">
        <v>159</v>
      </c>
      <c r="C69" s="56" t="s">
        <v>19</v>
      </c>
      <c r="D69" s="56">
        <v>1</v>
      </c>
      <c r="E69" s="66">
        <v>0</v>
      </c>
      <c r="F69" s="67">
        <f t="shared" si="24"/>
        <v>0</v>
      </c>
      <c r="G69" s="93"/>
      <c r="H69" s="97"/>
      <c r="I69" s="97"/>
      <c r="J69" s="72">
        <f t="shared" si="25"/>
        <v>0</v>
      </c>
      <c r="K69" s="84">
        <f t="shared" si="26"/>
        <v>0</v>
      </c>
    </row>
    <row r="70" spans="1:11" x14ac:dyDescent="0.25">
      <c r="A70" s="29">
        <f t="shared" si="23"/>
        <v>9.6999999999999975</v>
      </c>
      <c r="B70" s="58" t="s">
        <v>160</v>
      </c>
      <c r="C70" s="56" t="s">
        <v>19</v>
      </c>
      <c r="D70" s="56">
        <v>1</v>
      </c>
      <c r="E70" s="66">
        <v>0</v>
      </c>
      <c r="F70" s="67">
        <f t="shared" si="24"/>
        <v>0</v>
      </c>
      <c r="G70" s="93"/>
      <c r="H70" s="72"/>
      <c r="I70" s="72"/>
      <c r="J70" s="72">
        <f t="shared" si="25"/>
        <v>0</v>
      </c>
      <c r="K70" s="84">
        <f t="shared" si="26"/>
        <v>0</v>
      </c>
    </row>
    <row r="71" spans="1:11" x14ac:dyDescent="0.25">
      <c r="A71" s="29"/>
      <c r="B71" s="57"/>
      <c r="C71" s="56"/>
      <c r="D71" s="56"/>
      <c r="E71" s="25"/>
      <c r="F71" s="26"/>
      <c r="G71" s="72"/>
      <c r="H71" s="72"/>
      <c r="I71" s="72"/>
      <c r="J71" s="72"/>
      <c r="K71" s="27"/>
    </row>
    <row r="72" spans="1:11" x14ac:dyDescent="0.25">
      <c r="A72" s="30"/>
      <c r="B72" s="15"/>
      <c r="C72" s="56"/>
      <c r="D72" s="56"/>
      <c r="E72" s="31" t="s">
        <v>22</v>
      </c>
      <c r="F72" s="32">
        <f>SUM(F64:F71)</f>
        <v>0</v>
      </c>
      <c r="G72" s="75"/>
      <c r="H72" s="72"/>
      <c r="I72" s="72"/>
      <c r="J72" s="72"/>
      <c r="K72" s="27"/>
    </row>
    <row r="73" spans="1:11" x14ac:dyDescent="0.25">
      <c r="A73" s="30"/>
      <c r="B73" s="15"/>
      <c r="C73" s="56"/>
      <c r="D73" s="56"/>
      <c r="E73" s="33"/>
      <c r="F73" s="26"/>
      <c r="G73" s="72"/>
      <c r="H73" s="72"/>
      <c r="I73" s="72"/>
      <c r="J73" s="72"/>
      <c r="K73" s="84">
        <f>H73*G73</f>
        <v>0</v>
      </c>
    </row>
    <row r="74" spans="1:11" x14ac:dyDescent="0.25">
      <c r="A74" s="24">
        <f>A62+1</f>
        <v>10</v>
      </c>
      <c r="B74" s="55" t="s">
        <v>125</v>
      </c>
      <c r="C74" s="56"/>
      <c r="D74" s="56"/>
      <c r="E74" s="25"/>
      <c r="F74" s="26"/>
      <c r="G74" s="72"/>
      <c r="H74" s="72"/>
      <c r="I74" s="72"/>
      <c r="J74" s="72"/>
      <c r="K74" s="84">
        <f>H74*G74</f>
        <v>0</v>
      </c>
    </row>
    <row r="75" spans="1:11" ht="51" x14ac:dyDescent="0.25">
      <c r="A75" s="28">
        <f>A74</f>
        <v>10</v>
      </c>
      <c r="B75" s="57" t="s">
        <v>161</v>
      </c>
      <c r="C75" s="56"/>
      <c r="D75" s="56"/>
      <c r="E75" s="25"/>
      <c r="F75" s="26"/>
      <c r="G75" s="72"/>
      <c r="H75" s="72"/>
      <c r="I75" s="72"/>
      <c r="J75" s="72"/>
      <c r="K75" s="84">
        <f>H75*G75</f>
        <v>0</v>
      </c>
    </row>
    <row r="76" spans="1:11" ht="25.5" x14ac:dyDescent="0.25">
      <c r="A76" s="29">
        <f>A75+0.1</f>
        <v>10.1</v>
      </c>
      <c r="B76" s="58" t="s">
        <v>162</v>
      </c>
      <c r="C76" s="56" t="s">
        <v>19</v>
      </c>
      <c r="D76" s="56">
        <v>1</v>
      </c>
      <c r="E76" s="66">
        <v>0</v>
      </c>
      <c r="F76" s="67">
        <f t="shared" ref="F76:F79" si="27">D76*E76</f>
        <v>0</v>
      </c>
      <c r="G76" s="93"/>
      <c r="H76" s="72"/>
      <c r="I76" s="72"/>
      <c r="J76" s="72">
        <f t="shared" ref="J76:J79" si="28">I76+H76+G76</f>
        <v>0</v>
      </c>
      <c r="K76" s="84">
        <f t="shared" ref="K76:K79" si="29">J76*E76</f>
        <v>0</v>
      </c>
    </row>
    <row r="77" spans="1:11" ht="25.5" x14ac:dyDescent="0.25">
      <c r="A77" s="29">
        <f>A76+0.1</f>
        <v>10.199999999999999</v>
      </c>
      <c r="B77" s="58" t="s">
        <v>163</v>
      </c>
      <c r="C77" s="56" t="s">
        <v>19</v>
      </c>
      <c r="D77" s="56">
        <v>1</v>
      </c>
      <c r="E77" s="66">
        <v>0</v>
      </c>
      <c r="F77" s="67">
        <f t="shared" si="27"/>
        <v>0</v>
      </c>
      <c r="G77" s="93"/>
      <c r="H77" s="72"/>
      <c r="I77" s="72"/>
      <c r="J77" s="72">
        <f t="shared" si="28"/>
        <v>0</v>
      </c>
      <c r="K77" s="84">
        <f t="shared" si="29"/>
        <v>0</v>
      </c>
    </row>
    <row r="78" spans="1:11" ht="38.25" x14ac:dyDescent="0.25">
      <c r="A78" s="29">
        <f>A77+0.1</f>
        <v>10.299999999999999</v>
      </c>
      <c r="B78" s="58" t="s">
        <v>164</v>
      </c>
      <c r="C78" s="56" t="s">
        <v>19</v>
      </c>
      <c r="D78" s="56">
        <v>1</v>
      </c>
      <c r="E78" s="66">
        <v>0</v>
      </c>
      <c r="F78" s="67">
        <f t="shared" si="27"/>
        <v>0</v>
      </c>
      <c r="G78" s="93"/>
      <c r="H78" s="72"/>
      <c r="I78" s="72"/>
      <c r="J78" s="72">
        <f t="shared" si="28"/>
        <v>0</v>
      </c>
      <c r="K78" s="84">
        <f t="shared" si="29"/>
        <v>0</v>
      </c>
    </row>
    <row r="79" spans="1:11" ht="25.5" x14ac:dyDescent="0.25">
      <c r="A79" s="29">
        <f>A78+0.1</f>
        <v>10.399999999999999</v>
      </c>
      <c r="B79" s="58" t="s">
        <v>165</v>
      </c>
      <c r="C79" s="56" t="s">
        <v>19</v>
      </c>
      <c r="D79" s="56">
        <v>1</v>
      </c>
      <c r="E79" s="66">
        <v>0</v>
      </c>
      <c r="F79" s="67">
        <f t="shared" si="27"/>
        <v>0</v>
      </c>
      <c r="G79" s="93"/>
      <c r="H79" s="72"/>
      <c r="I79" s="72"/>
      <c r="J79" s="72">
        <f t="shared" si="28"/>
        <v>0</v>
      </c>
      <c r="K79" s="84">
        <f t="shared" si="29"/>
        <v>0</v>
      </c>
    </row>
    <row r="80" spans="1:11" x14ac:dyDescent="0.25">
      <c r="A80" s="29"/>
      <c r="B80" s="57"/>
      <c r="C80" s="56"/>
      <c r="D80" s="56"/>
      <c r="E80" s="25"/>
      <c r="F80" s="26"/>
      <c r="G80" s="72"/>
      <c r="H80" s="72"/>
      <c r="I80" s="72"/>
      <c r="J80" s="72"/>
      <c r="K80" s="84">
        <f>H80*G80</f>
        <v>0</v>
      </c>
    </row>
    <row r="81" spans="1:11" x14ac:dyDescent="0.25">
      <c r="A81" s="30"/>
      <c r="B81" s="15"/>
      <c r="C81" s="56"/>
      <c r="D81" s="56"/>
      <c r="E81" s="33"/>
      <c r="F81" s="26"/>
      <c r="G81" s="72"/>
      <c r="H81" s="72"/>
      <c r="I81" s="72"/>
      <c r="J81" s="72"/>
      <c r="K81" s="84">
        <f>H81*G81</f>
        <v>0</v>
      </c>
    </row>
    <row r="82" spans="1:11" x14ac:dyDescent="0.25">
      <c r="A82" s="24">
        <f>A74:B74+1</f>
        <v>11</v>
      </c>
      <c r="B82" s="55" t="s">
        <v>126</v>
      </c>
      <c r="C82" s="56"/>
      <c r="D82" s="56"/>
      <c r="E82" s="25"/>
      <c r="F82" s="26"/>
      <c r="G82" s="72"/>
      <c r="H82" s="72"/>
      <c r="I82" s="72"/>
      <c r="J82" s="72"/>
      <c r="K82" s="84">
        <f>H82*G82</f>
        <v>0</v>
      </c>
    </row>
    <row r="83" spans="1:11" s="86" customFormat="1" ht="102" x14ac:dyDescent="0.25">
      <c r="A83" s="95">
        <f>A82</f>
        <v>11</v>
      </c>
      <c r="B83" s="58" t="s">
        <v>166</v>
      </c>
      <c r="C83" s="56" t="s">
        <v>20</v>
      </c>
      <c r="D83" s="56">
        <v>1</v>
      </c>
      <c r="E83" s="66">
        <v>0</v>
      </c>
      <c r="F83" s="67">
        <f t="shared" ref="F83" si="30">D83*E83</f>
        <v>0</v>
      </c>
      <c r="G83" s="93"/>
      <c r="H83" s="72"/>
      <c r="I83" s="72"/>
      <c r="J83" s="72">
        <f t="shared" ref="J83" si="31">I83+H83+G83</f>
        <v>0</v>
      </c>
      <c r="K83" s="84">
        <f t="shared" ref="K83" si="32">J83*E83</f>
        <v>0</v>
      </c>
    </row>
    <row r="84" spans="1:11" x14ac:dyDescent="0.25">
      <c r="A84" s="29"/>
      <c r="B84" s="57"/>
      <c r="C84" s="56"/>
      <c r="D84" s="56"/>
      <c r="E84" s="25"/>
      <c r="F84" s="26"/>
      <c r="G84" s="72"/>
      <c r="H84" s="72"/>
      <c r="I84" s="72"/>
      <c r="J84" s="72"/>
      <c r="K84" s="27"/>
    </row>
    <row r="85" spans="1:11" x14ac:dyDescent="0.25">
      <c r="A85" s="30"/>
      <c r="B85" s="15"/>
      <c r="C85" s="56"/>
      <c r="D85" s="56"/>
      <c r="E85" s="33"/>
      <c r="F85" s="26"/>
      <c r="G85" s="72"/>
      <c r="H85" s="72"/>
      <c r="I85" s="72"/>
      <c r="J85" s="72"/>
      <c r="K85" s="68"/>
    </row>
    <row r="86" spans="1:11" x14ac:dyDescent="0.25">
      <c r="A86" s="24">
        <f>A82+1</f>
        <v>12</v>
      </c>
      <c r="B86" s="55" t="s">
        <v>114</v>
      </c>
      <c r="C86" s="56"/>
      <c r="D86" s="56"/>
      <c r="E86" s="25"/>
      <c r="F86" s="26"/>
      <c r="G86" s="72"/>
      <c r="H86" s="72"/>
      <c r="I86" s="72"/>
      <c r="J86" s="72"/>
      <c r="K86" s="27"/>
    </row>
    <row r="87" spans="1:11" s="86" customFormat="1" ht="89.25" x14ac:dyDescent="0.25">
      <c r="A87" s="95">
        <f>A86</f>
        <v>12</v>
      </c>
      <c r="B87" s="58" t="s">
        <v>167</v>
      </c>
      <c r="C87" s="56" t="s">
        <v>20</v>
      </c>
      <c r="D87" s="56">
        <v>1</v>
      </c>
      <c r="E87" s="66">
        <v>25000</v>
      </c>
      <c r="F87" s="67">
        <f t="shared" ref="F87" si="33">D87*E87</f>
        <v>25000</v>
      </c>
      <c r="G87" s="93">
        <v>1</v>
      </c>
      <c r="H87" s="72"/>
      <c r="I87" s="72"/>
      <c r="J87" s="72">
        <f t="shared" ref="J87" si="34">I87+H87+G87</f>
        <v>1</v>
      </c>
      <c r="K87" s="84">
        <f t="shared" ref="K87" si="35">J87*E87</f>
        <v>25000</v>
      </c>
    </row>
    <row r="88" spans="1:11" x14ac:dyDescent="0.25">
      <c r="A88" s="29"/>
      <c r="B88" s="57"/>
      <c r="C88" s="56"/>
      <c r="D88" s="56"/>
      <c r="E88" s="25"/>
      <c r="F88" s="26"/>
      <c r="G88" s="72"/>
      <c r="H88" s="72"/>
      <c r="I88" s="72"/>
      <c r="J88" s="72"/>
      <c r="K88" s="84">
        <f>H88*G88</f>
        <v>0</v>
      </c>
    </row>
    <row r="89" spans="1:11" x14ac:dyDescent="0.25">
      <c r="A89" s="30"/>
      <c r="B89" s="15"/>
      <c r="C89" s="56"/>
      <c r="D89" s="56"/>
      <c r="E89" s="33"/>
      <c r="F89" s="26"/>
      <c r="G89" s="72"/>
      <c r="H89" s="72"/>
      <c r="I89" s="72"/>
      <c r="J89" s="72"/>
      <c r="K89" s="27"/>
    </row>
    <row r="90" spans="1:11" x14ac:dyDescent="0.25">
      <c r="A90" s="24">
        <f>A86+1</f>
        <v>13</v>
      </c>
      <c r="B90" s="55" t="s">
        <v>110</v>
      </c>
      <c r="C90" s="56"/>
      <c r="D90" s="56"/>
      <c r="E90" s="25"/>
      <c r="F90" s="26"/>
      <c r="G90" s="72"/>
      <c r="H90" s="97"/>
      <c r="I90" s="97"/>
      <c r="J90" s="97"/>
      <c r="K90" s="27"/>
    </row>
    <row r="91" spans="1:11" s="86" customFormat="1" ht="38.25" x14ac:dyDescent="0.25">
      <c r="A91" s="95">
        <f>A90</f>
        <v>13</v>
      </c>
      <c r="B91" s="58" t="s">
        <v>168</v>
      </c>
      <c r="C91" s="56" t="s">
        <v>20</v>
      </c>
      <c r="D91" s="56">
        <v>1</v>
      </c>
      <c r="E91" s="66">
        <v>25000</v>
      </c>
      <c r="F91" s="67">
        <f t="shared" ref="F91" si="36">D91*E91</f>
        <v>25000</v>
      </c>
      <c r="G91" s="93">
        <v>1</v>
      </c>
      <c r="H91" s="72"/>
      <c r="I91" s="72"/>
      <c r="J91" s="72">
        <f t="shared" ref="J91" si="37">I91+H91+G91</f>
        <v>1</v>
      </c>
      <c r="K91" s="84">
        <f t="shared" ref="K91" si="38">J91*E91</f>
        <v>25000</v>
      </c>
    </row>
    <row r="92" spans="1:11" x14ac:dyDescent="0.25">
      <c r="A92" s="29"/>
      <c r="B92" s="57"/>
      <c r="C92" s="56"/>
      <c r="D92" s="56"/>
      <c r="E92" s="25"/>
      <c r="F92" s="26"/>
      <c r="G92" s="72"/>
      <c r="H92" s="72"/>
      <c r="I92" s="72"/>
      <c r="J92" s="72"/>
      <c r="K92" s="27"/>
    </row>
    <row r="93" spans="1:11" x14ac:dyDescent="0.25">
      <c r="A93" s="30"/>
      <c r="B93" s="15"/>
      <c r="C93" s="56"/>
      <c r="D93" s="56"/>
      <c r="E93" s="33"/>
      <c r="F93" s="26"/>
      <c r="G93" s="72"/>
      <c r="H93" s="72"/>
      <c r="I93" s="72"/>
      <c r="J93" s="72"/>
      <c r="K93" s="27"/>
    </row>
    <row r="94" spans="1:11" x14ac:dyDescent="0.25">
      <c r="A94" s="24">
        <f>A90+1</f>
        <v>14</v>
      </c>
      <c r="B94" s="55" t="s">
        <v>127</v>
      </c>
      <c r="C94" s="56"/>
      <c r="D94" s="56"/>
      <c r="E94" s="25"/>
      <c r="F94" s="26"/>
      <c r="G94" s="72"/>
      <c r="H94" s="97"/>
      <c r="I94" s="97"/>
      <c r="J94" s="97"/>
      <c r="K94" s="27"/>
    </row>
    <row r="95" spans="1:11" s="86" customFormat="1" ht="38.25" x14ac:dyDescent="0.25">
      <c r="A95" s="95">
        <f>A94</f>
        <v>14</v>
      </c>
      <c r="B95" s="58" t="s">
        <v>169</v>
      </c>
      <c r="C95" s="56" t="s">
        <v>20</v>
      </c>
      <c r="D95" s="56">
        <v>1</v>
      </c>
      <c r="E95" s="66">
        <v>25000</v>
      </c>
      <c r="F95" s="67">
        <f t="shared" ref="F95" si="39">D95*E95</f>
        <v>25000</v>
      </c>
      <c r="G95" s="93">
        <v>1</v>
      </c>
      <c r="H95" s="72"/>
      <c r="I95" s="72"/>
      <c r="J95" s="72">
        <f t="shared" ref="J95" si="40">I95+H95+G95</f>
        <v>1</v>
      </c>
      <c r="K95" s="84">
        <f t="shared" ref="K95" si="41">J95*E95</f>
        <v>25000</v>
      </c>
    </row>
    <row r="96" spans="1:11" x14ac:dyDescent="0.25">
      <c r="A96" s="29"/>
      <c r="B96" s="57"/>
      <c r="C96" s="56"/>
      <c r="D96" s="56"/>
      <c r="E96" s="25"/>
      <c r="F96" s="26"/>
      <c r="G96" s="72"/>
      <c r="H96" s="72"/>
      <c r="I96" s="72"/>
      <c r="J96" s="72"/>
      <c r="K96" s="27"/>
    </row>
    <row r="97" spans="1:13" x14ac:dyDescent="0.25">
      <c r="A97" s="30"/>
      <c r="B97" s="15"/>
      <c r="C97" s="56"/>
      <c r="D97" s="56"/>
      <c r="E97" s="33"/>
      <c r="F97" s="26"/>
      <c r="G97" s="72"/>
      <c r="H97" s="72"/>
      <c r="I97" s="72"/>
      <c r="J97" s="72"/>
      <c r="K97" s="27"/>
    </row>
    <row r="98" spans="1:13" x14ac:dyDescent="0.25">
      <c r="A98" s="24">
        <f>A95+1</f>
        <v>15</v>
      </c>
      <c r="B98" s="55" t="s">
        <v>128</v>
      </c>
      <c r="C98" s="56"/>
      <c r="D98" s="56"/>
      <c r="E98" s="25"/>
      <c r="F98" s="26"/>
      <c r="G98" s="72"/>
      <c r="H98" s="97"/>
      <c r="I98" s="97"/>
      <c r="J98" s="97"/>
      <c r="K98" s="27"/>
    </row>
    <row r="99" spans="1:13" s="86" customFormat="1" ht="38.25" x14ac:dyDescent="0.25">
      <c r="A99" s="95">
        <f>A98</f>
        <v>15</v>
      </c>
      <c r="B99" s="58" t="s">
        <v>170</v>
      </c>
      <c r="C99" s="56" t="s">
        <v>20</v>
      </c>
      <c r="D99" s="56">
        <v>1</v>
      </c>
      <c r="E99" s="66">
        <v>150000</v>
      </c>
      <c r="F99" s="67">
        <f t="shared" ref="F99" si="42">D99*E99</f>
        <v>150000</v>
      </c>
      <c r="G99" s="93">
        <v>1</v>
      </c>
      <c r="H99" s="72"/>
      <c r="I99" s="72"/>
      <c r="J99" s="72">
        <f t="shared" ref="J99" si="43">I99+H99+G99</f>
        <v>1</v>
      </c>
      <c r="K99" s="84">
        <f t="shared" ref="K99" si="44">J99*E99</f>
        <v>150000</v>
      </c>
    </row>
    <row r="100" spans="1:13" x14ac:dyDescent="0.25">
      <c r="A100" s="29"/>
      <c r="B100" s="57"/>
      <c r="C100" s="56"/>
      <c r="D100" s="56"/>
      <c r="E100" s="25"/>
      <c r="F100" s="26"/>
      <c r="G100" s="72"/>
      <c r="H100" s="72"/>
      <c r="I100" s="72"/>
      <c r="J100" s="72"/>
      <c r="K100" s="27"/>
    </row>
    <row r="101" spans="1:13" x14ac:dyDescent="0.25">
      <c r="A101" s="30"/>
      <c r="B101" s="15"/>
      <c r="C101" s="56"/>
      <c r="D101" s="56"/>
      <c r="E101" s="33"/>
      <c r="F101" s="26"/>
      <c r="G101" s="72"/>
      <c r="H101" s="72"/>
      <c r="I101" s="72"/>
      <c r="J101" s="72"/>
      <c r="K101" s="27"/>
    </row>
    <row r="102" spans="1:13" ht="15.75" x14ac:dyDescent="0.25">
      <c r="A102" s="99"/>
      <c r="B102" s="163" t="s">
        <v>10</v>
      </c>
      <c r="C102" s="164"/>
      <c r="D102" s="164"/>
      <c r="E102" s="165"/>
      <c r="F102" s="100"/>
      <c r="G102" s="101"/>
      <c r="H102" s="103"/>
      <c r="I102" s="103"/>
      <c r="J102" s="103"/>
      <c r="K102" s="102">
        <f>SUM(K11:K101)</f>
        <v>1455493.6</v>
      </c>
    </row>
    <row r="104" spans="1:13" x14ac:dyDescent="0.25">
      <c r="H104" s="98"/>
      <c r="I104" s="98"/>
      <c r="J104" s="98"/>
      <c r="M104" s="104"/>
    </row>
    <row r="105" spans="1:13" x14ac:dyDescent="0.25">
      <c r="H105" s="98"/>
      <c r="I105" s="98"/>
      <c r="J105" s="98"/>
    </row>
  </sheetData>
  <mergeCells count="8">
    <mergeCell ref="A2:K2"/>
    <mergeCell ref="A3:K3"/>
    <mergeCell ref="A4:K4"/>
    <mergeCell ref="G7:K7"/>
    <mergeCell ref="B102:E102"/>
    <mergeCell ref="C7:F7"/>
    <mergeCell ref="A7:A8"/>
    <mergeCell ref="B7:B8"/>
  </mergeCells>
  <printOptions horizontalCentered="1"/>
  <pageMargins left="0" right="0" top="0.75" bottom="0.75" header="0.3" footer="0.3"/>
  <pageSetup paperSize="9" scale="7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sum</vt:lpstr>
      <vt:lpstr>Grand Summary</vt:lpstr>
      <vt:lpstr>HVAC</vt:lpstr>
      <vt:lpstr>Fire</vt:lpstr>
      <vt:lpstr>'Grand Summary'!Print_Area</vt:lpstr>
      <vt:lpstr>sum!Print_Area</vt:lpstr>
      <vt:lpstr>Fire!Print_Titles</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Rasheed</dc:creator>
  <cp:lastModifiedBy>Rehan Aslam</cp:lastModifiedBy>
  <cp:lastPrinted>2023-12-12T06:22:54Z</cp:lastPrinted>
  <dcterms:created xsi:type="dcterms:W3CDTF">2014-07-22T09:47:14Z</dcterms:created>
  <dcterms:modified xsi:type="dcterms:W3CDTF">2023-12-12T06:24:13Z</dcterms:modified>
</cp:coreProperties>
</file>