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e3xs\Desktop\Visa KHI Fit Out Project DMC Karachi\Sent to Ali Interior\"/>
    </mc:Choice>
  </mc:AlternateContent>
  <bookViews>
    <workbookView xWindow="0" yWindow="0" windowWidth="14355" windowHeight="2940"/>
  </bookViews>
  <sheets>
    <sheet name="Grand Summary" sheetId="7" r:id="rId1"/>
    <sheet name="ACMV-Summary" sheetId="10" r:id="rId2"/>
    <sheet name="ACMV-BOQ" sheetId="11" r:id="rId3"/>
    <sheet name="Plumbing Summary" sheetId="12" r:id="rId4"/>
    <sheet name="Plumbing BOQ" sheetId="13" r:id="rId5"/>
    <sheet name="FSS Summary" sheetId="14" r:id="rId6"/>
    <sheet name="FSS BOQ" sheetId="15" r:id="rId7"/>
  </sheets>
  <definedNames>
    <definedName name="dlist" localSheetId="2">#REF!</definedName>
    <definedName name="dlist" localSheetId="6">#REF!</definedName>
    <definedName name="dlist" localSheetId="5">#REF!</definedName>
    <definedName name="dlist" localSheetId="4">#REF!</definedName>
    <definedName name="dlist" localSheetId="3">#REF!</definedName>
    <definedName name="dlist">#REF!</definedName>
    <definedName name="list" localSheetId="2">#REF!</definedName>
    <definedName name="list" localSheetId="6">#REF!</definedName>
    <definedName name="list" localSheetId="5">#REF!</definedName>
    <definedName name="list" localSheetId="4">#REF!</definedName>
    <definedName name="list" localSheetId="3">#REF!</definedName>
    <definedName name="list">#REF!</definedName>
    <definedName name="_xlnm.Print_Area" localSheetId="2">'ACMV-BOQ'!$A$1:$G$207</definedName>
    <definedName name="_xlnm.Print_Area" localSheetId="1">'ACMV-Summary'!$A$1:$F$50</definedName>
    <definedName name="_xlnm.Print_Area" localSheetId="6">'FSS BOQ'!$A$1:$G$116</definedName>
    <definedName name="_xlnm.Print_Area" localSheetId="5">'FSS Summary'!$A$1:$F$38</definedName>
    <definedName name="_xlnm.Print_Area" localSheetId="0">'Grand Summary'!$A$1:$F$20</definedName>
    <definedName name="_xlnm.Print_Area" localSheetId="4">'Plumbing BOQ'!$A$1:$G$107</definedName>
    <definedName name="_xlnm.Print_Area" localSheetId="3">'Plumbing Summary'!$A$1:$F$21</definedName>
    <definedName name="_xlnm.Print_Titles" localSheetId="2">'ACMV-BOQ'!$7:$7</definedName>
    <definedName name="_xlnm.Print_Titles" localSheetId="6">'FSS BOQ'!$7:$7</definedName>
    <definedName name="_xlnm.Print_Titles" localSheetId="4">'Plumbing BOQ'!$7:$7</definedName>
    <definedName name="TO" localSheetId="2">#REF!</definedName>
    <definedName name="TO" localSheetId="6">#REF!</definedName>
    <definedName name="TO" localSheetId="5">#REF!</definedName>
    <definedName name="TO" localSheetId="4">#REF!</definedName>
    <definedName name="TO" localSheetId="3">#REF!</definedName>
    <definedName name="TO">#REF!</definedName>
  </definedNames>
  <calcPr calcId="152511"/>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6" i="14" l="1"/>
  <c r="E22" i="14"/>
  <c r="F114" i="15"/>
  <c r="F94" i="15"/>
  <c r="E28" i="14" s="1"/>
  <c r="F68" i="15"/>
  <c r="F112" i="15"/>
  <c r="F107" i="15"/>
  <c r="F109" i="15" s="1"/>
  <c r="E34" i="14" s="1"/>
  <c r="F102" i="15"/>
  <c r="F104" i="15" s="1"/>
  <c r="E32" i="14" s="1"/>
  <c r="F97" i="15"/>
  <c r="F99" i="15" s="1"/>
  <c r="E30" i="14" s="1"/>
  <c r="F92" i="15"/>
  <c r="F87" i="15"/>
  <c r="F86" i="15"/>
  <c r="F85" i="15"/>
  <c r="F89" i="15" s="1"/>
  <c r="E26" i="14" s="1"/>
  <c r="F84" i="15"/>
  <c r="F78" i="15"/>
  <c r="F77" i="15"/>
  <c r="F76" i="15"/>
  <c r="F75" i="15"/>
  <c r="F74" i="15"/>
  <c r="F73" i="15"/>
  <c r="F72" i="15"/>
  <c r="F56" i="15"/>
  <c r="F66" i="15"/>
  <c r="F58" i="15"/>
  <c r="F50" i="15"/>
  <c r="F52" i="15" s="1"/>
  <c r="E18" i="14" s="1"/>
  <c r="F44" i="15"/>
  <c r="F46" i="15" s="1"/>
  <c r="E16" i="14" s="1"/>
  <c r="F39" i="15"/>
  <c r="F41" i="15" s="1"/>
  <c r="E14" i="14" s="1"/>
  <c r="F33" i="15"/>
  <c r="F35" i="15" s="1"/>
  <c r="E12" i="14" s="1"/>
  <c r="F31" i="15"/>
  <c r="F25" i="15"/>
  <c r="F27" i="15" s="1"/>
  <c r="E10" i="14" s="1"/>
  <c r="F23" i="15"/>
  <c r="F17" i="15"/>
  <c r="F16" i="15"/>
  <c r="F15" i="15"/>
  <c r="F14" i="15"/>
  <c r="F13" i="15"/>
  <c r="F12" i="15"/>
  <c r="E19" i="12"/>
  <c r="E16" i="12"/>
  <c r="E13" i="12"/>
  <c r="F104" i="13"/>
  <c r="F102" i="13"/>
  <c r="F100" i="13"/>
  <c r="F95" i="13"/>
  <c r="F93" i="13"/>
  <c r="F92" i="13"/>
  <c r="F91" i="13"/>
  <c r="F88" i="13"/>
  <c r="F87" i="13"/>
  <c r="F84" i="13"/>
  <c r="F81" i="13"/>
  <c r="F80" i="13"/>
  <c r="F79" i="13"/>
  <c r="F78" i="13"/>
  <c r="F72" i="13"/>
  <c r="F70" i="13"/>
  <c r="F67" i="13"/>
  <c r="F64" i="13"/>
  <c r="F63" i="13"/>
  <c r="F60" i="13"/>
  <c r="F59" i="13"/>
  <c r="F58" i="13"/>
  <c r="F57" i="13"/>
  <c r="F54" i="13"/>
  <c r="F53" i="13"/>
  <c r="F52" i="13"/>
  <c r="F51" i="13"/>
  <c r="F48" i="13"/>
  <c r="F47" i="13"/>
  <c r="F26" i="13"/>
  <c r="F39" i="13"/>
  <c r="F38" i="13"/>
  <c r="F37" i="13"/>
  <c r="F36" i="13"/>
  <c r="F35" i="13"/>
  <c r="F32" i="13"/>
  <c r="F29" i="13"/>
  <c r="F23" i="13"/>
  <c r="F20" i="13"/>
  <c r="F17" i="13"/>
  <c r="F14" i="13"/>
  <c r="E48" i="10"/>
  <c r="E46" i="10"/>
  <c r="E36" i="10"/>
  <c r="E32" i="10"/>
  <c r="E28" i="10"/>
  <c r="E14" i="10"/>
  <c r="F203" i="11"/>
  <c r="F205" i="11" s="1"/>
  <c r="F198" i="11"/>
  <c r="F200" i="11" s="1"/>
  <c r="F193" i="11"/>
  <c r="F195" i="11" s="1"/>
  <c r="E44" i="10" s="1"/>
  <c r="F188" i="11"/>
  <c r="F190" i="11" s="1"/>
  <c r="E42" i="10" s="1"/>
  <c r="F183" i="11"/>
  <c r="F185" i="11" s="1"/>
  <c r="E40" i="10" s="1"/>
  <c r="F177" i="11"/>
  <c r="F176" i="11"/>
  <c r="F175" i="11"/>
  <c r="F174" i="11"/>
  <c r="F173" i="11"/>
  <c r="F172" i="11"/>
  <c r="F171" i="11"/>
  <c r="F165" i="11"/>
  <c r="F167" i="11" s="1"/>
  <c r="F159" i="11"/>
  <c r="F161" i="11" s="1"/>
  <c r="E34" i="10" s="1"/>
  <c r="F153" i="11"/>
  <c r="F155" i="11" s="1"/>
  <c r="F147" i="11"/>
  <c r="F146" i="11"/>
  <c r="F143" i="11"/>
  <c r="F140" i="11"/>
  <c r="F137" i="11"/>
  <c r="F136" i="11"/>
  <c r="F135" i="11"/>
  <c r="F134" i="11"/>
  <c r="F133" i="11"/>
  <c r="F132" i="11"/>
  <c r="F129" i="11"/>
  <c r="F128" i="11"/>
  <c r="F127" i="11"/>
  <c r="F119" i="11"/>
  <c r="F121" i="11" s="1"/>
  <c r="F116" i="11"/>
  <c r="E26" i="10" s="1"/>
  <c r="F114" i="11"/>
  <c r="F109" i="11"/>
  <c r="F111" i="11" s="1"/>
  <c r="E24" i="10" s="1"/>
  <c r="F104" i="11"/>
  <c r="F106" i="11" s="1"/>
  <c r="E22" i="10" s="1"/>
  <c r="F101" i="11"/>
  <c r="E20" i="10" s="1"/>
  <c r="F99" i="11"/>
  <c r="F98" i="11"/>
  <c r="F92" i="11"/>
  <c r="F91" i="11"/>
  <c r="F90" i="11"/>
  <c r="F89" i="11"/>
  <c r="F88" i="11"/>
  <c r="F87" i="11"/>
  <c r="F86" i="11"/>
  <c r="F85" i="11"/>
  <c r="F84" i="11"/>
  <c r="F83" i="11"/>
  <c r="F82" i="11"/>
  <c r="F81" i="11"/>
  <c r="F75" i="11"/>
  <c r="F77" i="11" s="1"/>
  <c r="E16" i="10" s="1"/>
  <c r="F71" i="11"/>
  <c r="F69" i="11"/>
  <c r="F65" i="11"/>
  <c r="E12" i="10" s="1"/>
  <c r="F63" i="11"/>
  <c r="F57" i="11"/>
  <c r="F55" i="11"/>
  <c r="F53" i="11"/>
  <c r="F51" i="11"/>
  <c r="F48" i="11"/>
  <c r="F45" i="11"/>
  <c r="F42" i="11"/>
  <c r="F39" i="11"/>
  <c r="F35" i="11"/>
  <c r="F33" i="11"/>
  <c r="F31" i="11"/>
  <c r="F28" i="11"/>
  <c r="F25" i="11"/>
  <c r="F22" i="11"/>
  <c r="F13" i="11"/>
  <c r="F12" i="11"/>
  <c r="F15" i="11" s="1"/>
  <c r="E8" i="10" s="1"/>
  <c r="F80" i="15" l="1"/>
  <c r="E24" i="14" s="1"/>
  <c r="F60" i="15"/>
  <c r="E20" i="14" s="1"/>
  <c r="F19" i="15"/>
  <c r="E8" i="14" s="1"/>
  <c r="F179" i="11"/>
  <c r="E38" i="10" s="1"/>
  <c r="F94" i="11"/>
  <c r="E18" i="10" s="1"/>
  <c r="F149" i="11"/>
  <c r="E30" i="10" s="1"/>
  <c r="F59" i="11"/>
  <c r="E10" i="10" s="1"/>
  <c r="F41" i="13"/>
  <c r="A29" i="15"/>
  <c r="A37" i="15" s="1"/>
  <c r="A23" i="15"/>
  <c r="A25" i="15" s="1"/>
  <c r="A14" i="15"/>
  <c r="A15" i="15" s="1"/>
  <c r="A16" i="15" s="1"/>
  <c r="A17" i="15" s="1"/>
  <c r="A10" i="14"/>
  <c r="A12" i="14" s="1"/>
  <c r="A14" i="14" s="1"/>
  <c r="A16" i="14" s="1"/>
  <c r="A18" i="14" s="1"/>
  <c r="A20" i="14" s="1"/>
  <c r="A22" i="14" s="1"/>
  <c r="A24" i="14" s="1"/>
  <c r="A26" i="14" s="1"/>
  <c r="A28" i="14" s="1"/>
  <c r="A30" i="14" s="1"/>
  <c r="A32" i="14" s="1"/>
  <c r="A34" i="14" s="1"/>
  <c r="A36" i="14" s="1"/>
  <c r="A100" i="13"/>
  <c r="A102" i="13" s="1"/>
  <c r="A77" i="13"/>
  <c r="A83" i="13" s="1"/>
  <c r="A86" i="13" s="1"/>
  <c r="A90" i="13" s="1"/>
  <c r="A46" i="13"/>
  <c r="A50" i="13" s="1"/>
  <c r="A56" i="13" s="1"/>
  <c r="A62" i="13" s="1"/>
  <c r="A66" i="13" s="1"/>
  <c r="A69" i="13" s="1"/>
  <c r="A13" i="13"/>
  <c r="A16" i="13" s="1"/>
  <c r="A19" i="13" s="1"/>
  <c r="A22" i="13" s="1"/>
  <c r="A25" i="13" s="1"/>
  <c r="A28" i="13" s="1"/>
  <c r="A31" i="13" s="1"/>
  <c r="A34" i="13" s="1"/>
  <c r="A81" i="11"/>
  <c r="A82" i="11" s="1"/>
  <c r="A83" i="11" s="1"/>
  <c r="A84" i="11" s="1"/>
  <c r="A85" i="11" s="1"/>
  <c r="A86" i="11" s="1"/>
  <c r="A87" i="11" s="1"/>
  <c r="A88" i="11" s="1"/>
  <c r="A89" i="11" s="1"/>
  <c r="A90" i="11" s="1"/>
  <c r="A91" i="11" s="1"/>
  <c r="A92" i="11" s="1"/>
  <c r="A75" i="11"/>
  <c r="A73" i="11"/>
  <c r="A79" i="11" s="1"/>
  <c r="A96" i="11" s="1"/>
  <c r="A69" i="11"/>
  <c r="A63" i="11"/>
  <c r="A61" i="11"/>
  <c r="A41" i="11"/>
  <c r="A44" i="11" s="1"/>
  <c r="A47" i="11" s="1"/>
  <c r="A50" i="11" s="1"/>
  <c r="A53" i="11" s="1"/>
  <c r="A55" i="11" s="1"/>
  <c r="A57" i="11" s="1"/>
  <c r="A24" i="11"/>
  <c r="A27" i="11" s="1"/>
  <c r="A30" i="11" s="1"/>
  <c r="A33" i="11" s="1"/>
  <c r="A35" i="11" s="1"/>
  <c r="A10" i="10"/>
  <c r="A12" i="10" s="1"/>
  <c r="A14" i="10" s="1"/>
  <c r="A16" i="10" s="1"/>
  <c r="A18" i="10" s="1"/>
  <c r="A20" i="10" s="1"/>
  <c r="A22" i="10" s="1"/>
  <c r="A24" i="10" s="1"/>
  <c r="A26" i="10" s="1"/>
  <c r="A28" i="10" s="1"/>
  <c r="A30" i="10" s="1"/>
  <c r="A32" i="10" s="1"/>
  <c r="A34" i="10" s="1"/>
  <c r="A36" i="10" s="1"/>
  <c r="A38" i="10" s="1"/>
  <c r="A40" i="10" s="1"/>
  <c r="A42" i="10" s="1"/>
  <c r="A44" i="10" s="1"/>
  <c r="A46" i="10" s="1"/>
  <c r="A48" i="10" s="1"/>
  <c r="E38" i="14" l="1"/>
  <c r="E13" i="7" s="1"/>
  <c r="F116" i="15"/>
  <c r="E10" i="12"/>
  <c r="E21" i="12" s="1"/>
  <c r="E11" i="7" s="1"/>
  <c r="F107" i="13"/>
  <c r="E50" i="10"/>
  <c r="E9" i="7" s="1"/>
  <c r="F207" i="11"/>
  <c r="A38" i="15"/>
  <c r="A39" i="15" s="1"/>
  <c r="A43" i="15"/>
  <c r="A48" i="15" s="1"/>
  <c r="A49" i="15" s="1"/>
  <c r="A50" i="15" s="1"/>
  <c r="A31" i="15"/>
  <c r="A33" i="15" s="1"/>
  <c r="A54" i="15"/>
  <c r="A44" i="15"/>
  <c r="A97" i="11"/>
  <c r="A98" i="11" s="1"/>
  <c r="A99" i="11" s="1"/>
  <c r="A103" i="11"/>
  <c r="E15" i="7" l="1"/>
  <c r="A55" i="15"/>
  <c r="A56" i="15" s="1"/>
  <c r="A58" i="15" s="1"/>
  <c r="A62" i="15"/>
  <c r="A63" i="15" s="1"/>
  <c r="A104" i="11"/>
  <c r="A108" i="11"/>
  <c r="A70" i="15" l="1"/>
  <c r="A65" i="15"/>
  <c r="A113" i="11"/>
  <c r="A109" i="11"/>
  <c r="A82" i="15" l="1"/>
  <c r="A71" i="15"/>
  <c r="A72" i="15" s="1"/>
  <c r="A73" i="15" s="1"/>
  <c r="A74" i="15" s="1"/>
  <c r="A75" i="15" s="1"/>
  <c r="A76" i="15" s="1"/>
  <c r="A77" i="15" s="1"/>
  <c r="A78" i="15" s="1"/>
  <c r="A114" i="11"/>
  <c r="A118" i="11"/>
  <c r="A83" i="15" l="1"/>
  <c r="A84" i="15" s="1"/>
  <c r="A85" i="15" s="1"/>
  <c r="A86" i="15" s="1"/>
  <c r="A87" i="15" s="1"/>
  <c r="A91" i="15"/>
  <c r="A123" i="11"/>
  <c r="A119" i="11"/>
  <c r="A96" i="15" l="1"/>
  <c r="A92" i="15"/>
  <c r="A124" i="11"/>
  <c r="A126" i="11" s="1"/>
  <c r="A131" i="11" s="1"/>
  <c r="A139" i="11" s="1"/>
  <c r="A142" i="11" s="1"/>
  <c r="A145" i="11" s="1"/>
  <c r="A151" i="11"/>
  <c r="A97" i="15" l="1"/>
  <c r="A101" i="15"/>
  <c r="A152" i="11"/>
  <c r="A153" i="11" s="1"/>
  <c r="A157" i="11"/>
  <c r="A106" i="15" l="1"/>
  <c r="A107" i="15" s="1"/>
  <c r="A111" i="15" s="1"/>
  <c r="A112" i="15" s="1"/>
  <c r="A102" i="15"/>
  <c r="A163" i="11"/>
  <c r="A158" i="11"/>
  <c r="A159" i="11" s="1"/>
  <c r="A164" i="11" l="1"/>
  <c r="A165" i="11" s="1"/>
  <c r="A169" i="11"/>
  <c r="A181" i="11" l="1"/>
  <c r="A170" i="11"/>
  <c r="A171" i="11" s="1"/>
  <c r="A172" i="11" s="1"/>
  <c r="A173" i="11" s="1"/>
  <c r="A174" i="11" s="1"/>
  <c r="A175" i="11" s="1"/>
  <c r="A176" i="11" s="1"/>
  <c r="A177" i="11" s="1"/>
  <c r="A187" i="11" l="1"/>
  <c r="A182" i="11"/>
  <c r="A183" i="11" s="1"/>
  <c r="A188" i="11" l="1"/>
  <c r="A192" i="11"/>
  <c r="A197" i="11" l="1"/>
  <c r="A193" i="11"/>
  <c r="A198" i="11" l="1"/>
  <c r="A202" i="11"/>
  <c r="A203" i="11" s="1"/>
</calcChain>
</file>

<file path=xl/sharedStrings.xml><?xml version="1.0" encoding="utf-8"?>
<sst xmlns="http://schemas.openxmlformats.org/spreadsheetml/2006/main" count="650" uniqueCount="306">
  <si>
    <t xml:space="preserve">Description </t>
  </si>
  <si>
    <t xml:space="preserve">Unit </t>
  </si>
  <si>
    <t>a</t>
  </si>
  <si>
    <t>b</t>
  </si>
  <si>
    <t>Nos.</t>
  </si>
  <si>
    <t>Rs.</t>
  </si>
  <si>
    <t>SR.NO.</t>
  </si>
  <si>
    <t>DESCRIPTION</t>
  </si>
  <si>
    <t>AMOUNT
 PAK Rs.</t>
  </si>
  <si>
    <t>Sr. No.</t>
  </si>
  <si>
    <t>Remarks</t>
  </si>
  <si>
    <t>Total Civil &amp; Interior Work:  Rs.</t>
  </si>
  <si>
    <t xml:space="preserve">Grand Total Amount Rs. </t>
  </si>
  <si>
    <t>REMARKS</t>
  </si>
  <si>
    <t>Sqm</t>
  </si>
  <si>
    <t>A</t>
  </si>
  <si>
    <t>B</t>
  </si>
  <si>
    <t xml:space="preserve"> Qty</t>
  </si>
  <si>
    <t>Amount 
Rs.</t>
  </si>
  <si>
    <t xml:space="preserve">SUMMARY OF COST </t>
  </si>
  <si>
    <t xml:space="preserve"> </t>
  </si>
  <si>
    <t>c</t>
  </si>
  <si>
    <t>VISA FIT OUT PROJECT</t>
  </si>
  <si>
    <t>ARCHITECTURE &amp; INTERIOR WORKS</t>
  </si>
  <si>
    <t>10th FLOOR UNIT # 4, DOLMEN SKY TOWER - A, CLIFTON KARACHI.</t>
  </si>
  <si>
    <t>Rate</t>
  </si>
  <si>
    <t>A x B = C</t>
  </si>
  <si>
    <t>d</t>
  </si>
  <si>
    <t>e</t>
  </si>
  <si>
    <t>No.</t>
  </si>
  <si>
    <t>Job.</t>
  </si>
  <si>
    <t>Total -02</t>
  </si>
  <si>
    <t>Total -03</t>
  </si>
  <si>
    <t>Total -04</t>
  </si>
  <si>
    <t>Total - 07</t>
  </si>
  <si>
    <t>Total - 08</t>
  </si>
  <si>
    <t>Rev-00</t>
  </si>
  <si>
    <t>Total - 01</t>
  </si>
  <si>
    <t xml:space="preserve">GRAND SUMMARY OF COST </t>
  </si>
  <si>
    <t>ACMV WORKS</t>
  </si>
  <si>
    <t>PLUMBING WORKS</t>
  </si>
  <si>
    <t>Total - 09</t>
  </si>
  <si>
    <t>Total - 10</t>
  </si>
  <si>
    <t>FSS WORKS</t>
  </si>
  <si>
    <t>Rm.</t>
  </si>
  <si>
    <t>AC UNITS</t>
  </si>
  <si>
    <t>VALVES &amp; ACCESSORIES</t>
  </si>
  <si>
    <t>VFD FOR EXISTING AHUs</t>
  </si>
  <si>
    <t>M.S PIPE</t>
  </si>
  <si>
    <t>PIPE INSULATION</t>
  </si>
  <si>
    <t>VAV / CAV BOXES</t>
  </si>
  <si>
    <t>VENTILATION FANS</t>
  </si>
  <si>
    <t>G.I DUCT</t>
  </si>
  <si>
    <t>DUCT INSULATION</t>
  </si>
  <si>
    <t>S.S CLADDING</t>
  </si>
  <si>
    <t>SOUND LINER</t>
  </si>
  <si>
    <t>AIR DEVICES</t>
  </si>
  <si>
    <t>FLEXIBLE DUCT</t>
  </si>
  <si>
    <t>BUTTERFLY DAMPER</t>
  </si>
  <si>
    <t>BACK DRAFT DAMPER</t>
  </si>
  <si>
    <t>VOLUME CONTROL DAMPER</t>
  </si>
  <si>
    <t>DRAIN PIPE</t>
  </si>
  <si>
    <t>PAINTING &amp; IDENTIFICATION</t>
  </si>
  <si>
    <t>TESTING &amp; BALANCING</t>
  </si>
  <si>
    <t>SHOP &amp; AS BUILT DRAWING</t>
  </si>
  <si>
    <t>SAFETY ITEMS</t>
  </si>
  <si>
    <t>Total ACMV Work:  Rs.</t>
  </si>
  <si>
    <t>ACMV WORKS - BILL OF QUANTITIES/ENGINEER'S ESTIMATE</t>
  </si>
  <si>
    <t>Date: 20-10-2022</t>
  </si>
  <si>
    <t>AC UNITS:</t>
  </si>
  <si>
    <t>Supply, installation, testing and commissioning of of ducted type fan coil unit &amp; water cooled package unit complete in all respects, ready to operate including supply and installation of all accessories, lindaptor supports, hanger steel base, vibration isolators, including interconnecting power &amp; control wiring (terminal connection) with inlet &amp; outlet water pipe connections, drain connection, flexible rubber duct connection / connector etc. complete in all respects ready to operate as per schedule, specification, drawings and as per instruction of consultant.</t>
  </si>
  <si>
    <t>DFCU-01</t>
  </si>
  <si>
    <t>WCPU-01</t>
  </si>
  <si>
    <t>Supply &amp; installation of valves &amp; accessories for DFCU &amp; WCPU with supports, hangers, flanges, gas kits, nut &amp; bolts where it required, etc. complete in all respects as per specifications, drawings and as per instructions of consultant.</t>
  </si>
  <si>
    <t>For DFCU:</t>
  </si>
  <si>
    <t>Ball  Valve</t>
  </si>
  <si>
    <t xml:space="preserve">25mm dia </t>
  </si>
  <si>
    <t>Strainers</t>
  </si>
  <si>
    <t>Balancing Valve (with self sealing measuring nipples)</t>
  </si>
  <si>
    <t>2-Way Motorized Valve with Actuator (0-100% modulating)</t>
  </si>
  <si>
    <t xml:space="preserve">Digital Decorative Thermostat Controller (BMS Interfacable) with Duct Mounted Sensor </t>
  </si>
  <si>
    <t>Control wiring from controller to sensors, motorized valve and Power wiring up to 5 meter radius</t>
  </si>
  <si>
    <t>For WCPU:</t>
  </si>
  <si>
    <t>Flexible Pipe Connector</t>
  </si>
  <si>
    <t xml:space="preserve">Flow Switch </t>
  </si>
  <si>
    <t>Supply, installation, testing and commissioning of Variable Frequency Drive (VFD) with controls complete in all respects as per specifications, drawings and as per instructions of consultant.</t>
  </si>
  <si>
    <t>VFD-01 (2.5 kw approx)</t>
  </si>
  <si>
    <t>Total - 03</t>
  </si>
  <si>
    <t>M.S PIPE:</t>
  </si>
  <si>
    <t>Supply &amp; installation of SCH-40 M.S.(As per ASME &amp; API standard, Heavy Quality with standard SCH 40 wall thickness) pipes &amp; fitting for chilled &amp; cooling water circulation system complete with bends, tees, unions, sockets, specials, lindaptor support, hangers &amp; anchors, M.S. angle, U channel, roller support, bolts, rods, clamps, concrete fasteners etc as required to complete in all respects ready to operate as per specification, drawings and as per instruction of consultant.</t>
  </si>
  <si>
    <t>25mm dia</t>
  </si>
  <si>
    <t>Rm</t>
  </si>
  <si>
    <t>Total - 04</t>
  </si>
  <si>
    <t>PIPE INSULATION:</t>
  </si>
  <si>
    <t>Supply &amp; installation of Pre Formed Polystyrene (Thermopore)  insulation (32 kg/m3 density) for chilled water pipes only, bends, tees, unions, sockets, valves and on specials protected with Kraft paper, wrapped with 8oz Canvas cloth than paint with anti fungus paint etc, complete in all respects ready to operate as per specification, drawings and as per instruction of consultant.</t>
  </si>
  <si>
    <t>Total - 05</t>
  </si>
  <si>
    <t>VAV / CAV BOXES:</t>
  </si>
  <si>
    <t>VAV-01</t>
  </si>
  <si>
    <t>VAV-02</t>
  </si>
  <si>
    <t>VAV-03</t>
  </si>
  <si>
    <t>VAV-04</t>
  </si>
  <si>
    <t>VAV-05</t>
  </si>
  <si>
    <t>VAV-06</t>
  </si>
  <si>
    <t>CAV-01</t>
  </si>
  <si>
    <t>CAV-02</t>
  </si>
  <si>
    <t>CAV-03</t>
  </si>
  <si>
    <t>CAV-04</t>
  </si>
  <si>
    <t>CAV-05</t>
  </si>
  <si>
    <t>CAV-06</t>
  </si>
  <si>
    <t>Total - 06</t>
  </si>
  <si>
    <t>VENTILATION FANS:</t>
  </si>
  <si>
    <t>Supply &amp; installation of fans with accessories including supply &amp; installation of vibration isolator, electrical / power wiring upto 5 meter + connection, flexible duct connection / connector, lindaptor type support &amp; hangers etc, complete in all respects ready to operate as per specification, drawings and as per instruction of consultant.</t>
  </si>
  <si>
    <t>TAF-01</t>
  </si>
  <si>
    <t>RAF-01</t>
  </si>
  <si>
    <t>G.I DUCT:</t>
  </si>
  <si>
    <t>Supply, fabrication &amp; installation of machine made G.I sheet metal duct different  sections supply, return, fresh &amp; exhaust air including plenums, splitter dampers, guide vanes, flexible duct connector / connection, access door, transformation, plenums chambers, wooden frame, lindaptor type anchors supports &amp; hangers etc, complete in all respects ready to operate as per specification, drawings and as per instruction of consultant.</t>
  </si>
  <si>
    <t>DUCT INSULATION:</t>
  </si>
  <si>
    <t>Supply &amp; installation of adhesive 20mm thick rubber foam (XLPE) insulation with aluminum foil over supply &amp; return duct, complete in all respects ready to operate as per specification, drawings and as per instruction of consultant.</t>
  </si>
  <si>
    <t>S.S CLADDING:</t>
  </si>
  <si>
    <t>Supply, fabrication &amp; installation of 26 SWG gauge SS-304 cladding (non false ceiling area only), complete in all respects ready to operate as per specification, drawings and as per instruction, approval of consultant.</t>
  </si>
  <si>
    <t>SOUND LINER:</t>
  </si>
  <si>
    <t>Supply &amp; installation of acoustical duct sound liner (adhesive 12mm thick) in supply air &amp; return air duct etc, complete in all respects ready to operate as per drawings, specification and as per instruction of consultant.</t>
  </si>
  <si>
    <t>Total - 11</t>
  </si>
  <si>
    <t>Supply &amp; installation of aluminum fabricated, powder coated grills, diffusers and registers etc for supply, return, exhaust &amp; fresh air of different sizes (Grade A) wooden frame, lindaptor supports and other accessories etc, complete in all respects ready to operate as per drawings, specification and as per instruction of consultant.</t>
  </si>
  <si>
    <t>Supply &amp; Return Air Register / Diffuser with Damper</t>
  </si>
  <si>
    <t>150mm x 150mm</t>
  </si>
  <si>
    <t>450mm x 450mm</t>
  </si>
  <si>
    <t>650mm x 250mm</t>
  </si>
  <si>
    <t>S.S Wire Mesh with G.I Frame</t>
  </si>
  <si>
    <t>300mm x 150mm</t>
  </si>
  <si>
    <t>550mm x 150mm</t>
  </si>
  <si>
    <t>550mm x 200mm</t>
  </si>
  <si>
    <t>600mm x 150mm</t>
  </si>
  <si>
    <t>700mm x 200mm</t>
  </si>
  <si>
    <t>900mm x 350mm</t>
  </si>
  <si>
    <t>Supply &amp; Return Air Linear Slots 6,000 Series</t>
  </si>
  <si>
    <t>2 Slots of 20mm</t>
  </si>
  <si>
    <t>Supply &amp; Return Air Linear Bar Grill 4,000 Series</t>
  </si>
  <si>
    <t>65mm width</t>
  </si>
  <si>
    <t>Exhasut Air Disc Valve</t>
  </si>
  <si>
    <t>150mm dia</t>
  </si>
  <si>
    <t>200mm dia</t>
  </si>
  <si>
    <t>Total -12</t>
  </si>
  <si>
    <t>FLEXIBLE DUCT:</t>
  </si>
  <si>
    <t>Supply &amp; installation of flexible duct including hangers, jubilee clamp complete in all respects as per specification, drawings &amp; as per instruction of consultant.</t>
  </si>
  <si>
    <t>Total - 13</t>
  </si>
  <si>
    <t>BUTTERFLY DAMPER:</t>
  </si>
  <si>
    <t>Supply &amp; installation of butterfly damper for above flexible duct with gas kits, nut bolts, complete in all respects, ready to operate as per specification, drawings &amp; as per instruction of consultant.</t>
  </si>
  <si>
    <t>Total - 14</t>
  </si>
  <si>
    <t>BACK DRAFT DAMPER:</t>
  </si>
  <si>
    <t>Supply and installation of Back Draft Damper framing in 16 SWG G.I sheet &amp; auto gravity shutter in 26 SWG sheet, with gas kits, nut botls etc, complete in all respects ready to operate as per specification, drawings &amp; as per instruction of Consultant.</t>
  </si>
  <si>
    <t>450mm x 250mm</t>
  </si>
  <si>
    <t>Total - 15</t>
  </si>
  <si>
    <t>VOLUME CONTROL DAMPER:</t>
  </si>
  <si>
    <t>Supply &amp; installation of Volume Control Damper in 16 SWG G.I sheet metal with gas kits, nut bolts, etc, complete in all respects ready to operate as per specification, drawings &amp; as per instruction of Consultant.</t>
  </si>
  <si>
    <t>550mm x 100mm</t>
  </si>
  <si>
    <t>Total - 16</t>
  </si>
  <si>
    <t>DRAIN PIPE:</t>
  </si>
  <si>
    <t>Supply &amp; installation of uPVC make class D SCH-40 pipe with 10mm thick expanded rubber foam insulation, PVC tape wrapping for condensate drain including lindaptor type support hangers, excavation, cutting, chiseling and making good complete in all respects ready to operate as per specification, drawings and as per instruction of consultant.</t>
  </si>
  <si>
    <t>Total - 17</t>
  </si>
  <si>
    <t>PAINTING &amp; IDENTIFICATION:</t>
  </si>
  <si>
    <t>Painting &amp; Identification work on chilled water pipes &amp; exhaust duct, supports, hangers etc, complete in all respects with one coat of ICI make Red lead oxide primer &amp; two coats of ICI make enamel paint etc, complete in all respects as per instruction of consultant.</t>
  </si>
  <si>
    <t>Total - 18</t>
  </si>
  <si>
    <t>TESTING &amp; BALANCING:</t>
  </si>
  <si>
    <t>Testing, balancing and commissioning of water &amp; air side of the system (from independent agency) complete in all respects including flow measurement &amp; balancing, temp, pressure, electrical data of related equipment etc, complete in all respects as per instruction of consultant.</t>
  </si>
  <si>
    <t>Total - 19</t>
  </si>
  <si>
    <t>SHOP &amp; AS BUILT DRAWING:</t>
  </si>
  <si>
    <t>Making of Shop drawings on Auto CAD 2016 with section details, equipment foundation details and Making of As Built drawings, Documentation Technical / Operational Manual &amp; LOG Book for each equipment as per instruction of Consultant.</t>
  </si>
  <si>
    <t>Total - 20</t>
  </si>
  <si>
    <t>Provision of PPEs for all M&amp;P Contractor workforce with following while doing execution / construction:
Cotton Dangree / Coverall color: Brown (Base price: 1600 Rs ) QTY = 15 nos. (min)
Steel toe Shoes Jaguar / Color: Black (Base price: 1800 Rs ) QTY = 15 nos. (min)
Safety Helmet Economical with "chin strap" / Color: Blue / White / Red (Base price: 500 Rs ) QTY = 15 nos. (min)</t>
  </si>
  <si>
    <t>Total - 21</t>
  </si>
  <si>
    <t>PLUMBING &amp; SANITARY WORKS</t>
  </si>
  <si>
    <t>SNO.</t>
  </si>
  <si>
    <t>SECTION - 01</t>
  </si>
  <si>
    <t>PLUMBING FIXTURES</t>
  </si>
  <si>
    <t>SECTION - 02</t>
  </si>
  <si>
    <t>WATER SUPPLY SYSTEM</t>
  </si>
  <si>
    <t>SECTION - 03</t>
  </si>
  <si>
    <t>SOIL, WASTE VENT AND RAIN WATER DRAINAGE SYSTEM</t>
  </si>
  <si>
    <t>SECTION - 04</t>
  </si>
  <si>
    <t>SUNDRIES</t>
  </si>
  <si>
    <t>Total Cost of Plumbing Services Rs.</t>
  </si>
  <si>
    <t>PLUMBING WORKS - BILL OF QUANTITIES / ENGINEER'S ESTIMATE</t>
  </si>
  <si>
    <t>SECTION - 01, PLUMBING FIXTURES.</t>
  </si>
  <si>
    <t>Installation of plumbing fixtures &amp; faucets complete in all respects including all accessories, support, hangers, etc. ready to use as per specifications, drawings and instructions of Consultant.</t>
  </si>
  <si>
    <t>European style W.C. wall hung type with seat cover, concealed flush tank, cover plate wall mounted brackets with fixing accessories.</t>
  </si>
  <si>
    <t>Type - EWC-WH</t>
  </si>
  <si>
    <t>Toilet Hand Spray with flexible chain &amp; telephone type shower Including tee stop cock etc. complete in all respect.</t>
  </si>
  <si>
    <t xml:space="preserve">Type - TS </t>
  </si>
  <si>
    <t>Wash basin (WB) half pedestal wall mounted including bottle trap, waste, stop cocks, etc.</t>
  </si>
  <si>
    <t xml:space="preserve">Type - WB </t>
  </si>
  <si>
    <t>Wash basin hot and cold water mixer, etc.</t>
  </si>
  <si>
    <t>Stainless steel kitchen sink including stop cocks,  P-trap / bottle trap, waste pipe etc complete in all respects.</t>
  </si>
  <si>
    <t/>
  </si>
  <si>
    <t>SK - 1,  20" x 20" single bowl and single drainer.</t>
  </si>
  <si>
    <t>Sink hot and cold water mixer, etc.</t>
  </si>
  <si>
    <t>For SK - 1</t>
  </si>
  <si>
    <t xml:space="preserve">Mixer for hot &amp; cold water system for Ablution. </t>
  </si>
  <si>
    <t xml:space="preserve">Type - M  </t>
  </si>
  <si>
    <t>Toilet accessories complete set.</t>
  </si>
  <si>
    <t>Soap Dispenser</t>
  </si>
  <si>
    <t>Towel Rail</t>
  </si>
  <si>
    <t>Paper Holder</t>
  </si>
  <si>
    <t>Coat Hooks</t>
  </si>
  <si>
    <t xml:space="preserve">Automatic Hand Dryer </t>
  </si>
  <si>
    <t>Total -01</t>
  </si>
  <si>
    <t>SECTION-02 WATER SUPPLY SYSTEM</t>
  </si>
  <si>
    <t>Supply, installation, testing and commissioning of complete pipe work for cold and hot water system including all accessories required to complete systems ready to operate as per specification, drawings &amp; instruction of Consultant.</t>
  </si>
  <si>
    <t>Polypropylene Random PP-R pipes PN 20 and fittings with fusion  jointing along with all types of unions, tees, bends, sockets, clamps, lindapter supports hangers, sleeves, masking  plates, chiseling, making holes making good, excavation, bedding backfilling as required complete in all respect.</t>
  </si>
  <si>
    <t xml:space="preserve">Dia.   OD 25 mm </t>
  </si>
  <si>
    <t xml:space="preserve">Dia.   OD 32 mm </t>
  </si>
  <si>
    <t>Same as item # 2.1 but for hot water supply with Polypropylene Random  PP-R (PN -25) with Aluminium foil.</t>
  </si>
  <si>
    <t>Dia    OD 25 mm</t>
  </si>
  <si>
    <t xml:space="preserve">Dia.   OD 40 mm </t>
  </si>
  <si>
    <t xml:space="preserve">Dia.   OD 50 mm </t>
  </si>
  <si>
    <t>Open cell rubber foam insulation 3/8" thick &amp; pvc tape wrapping for hot water pipes.</t>
  </si>
  <si>
    <t xml:space="preserve">Dia    OD 25 mm  </t>
  </si>
  <si>
    <t>Rft.</t>
  </si>
  <si>
    <t>Dia.   OD 32 mm</t>
  </si>
  <si>
    <t>Brass body gate valves / ball valves with unions.</t>
  </si>
  <si>
    <t>Size  1"   (40 mm)</t>
  </si>
  <si>
    <t>Size  1-1/4"  (50 mm)</t>
  </si>
  <si>
    <t>Bib cock brass body for washing area.</t>
  </si>
  <si>
    <t xml:space="preserve">Size 3/4"   </t>
  </si>
  <si>
    <t>Supply &amp; installation of hot water storage heater (Electric) suitable for 30 psi working pressure including  thermostat, inlet/outlet connection. Pressure relief valve.</t>
  </si>
  <si>
    <t>HWE-80 (80 Litres Storage Capacity)</t>
  </si>
  <si>
    <t>SECTION-03 SOIL, WASTE VENT AND RAIN WATER DRAINAGE SYSTEM</t>
  </si>
  <si>
    <t>Supply, fixing, testing and commissioning of equipment, pipe work required to complete the soil, waste, vent and rain water systems in all respects with accessories ready to operate as per specifications, drawings and instructions of Consultant.</t>
  </si>
  <si>
    <t>uPVC pipes of approved make along with specials, fittings, bends, wye, tees, sockets, lindapter supports hangers, flexible connectors, sleeves, masking plates, chiseling, making hole, excavation, backfilling making good where as  required jointing with rubber ring seal.</t>
  </si>
  <si>
    <t xml:space="preserve">Dia.   40 mm       </t>
  </si>
  <si>
    <t xml:space="preserve">Dia.   50 mm       </t>
  </si>
  <si>
    <t>Dia.   75 mm</t>
  </si>
  <si>
    <t>Dia.   100 mm</t>
  </si>
  <si>
    <t xml:space="preserve">Floor drain including S.S grating with floor trap, inlet outlet connection complete in all respects. </t>
  </si>
  <si>
    <t xml:space="preserve">FD- 75 mm </t>
  </si>
  <si>
    <t>Cleanout for soil, waste pipes of approved make.</t>
  </si>
  <si>
    <t>For 100 mm Pipe with SS floor cover plate (FCO)</t>
  </si>
  <si>
    <t>For 75 mm Pipe with Horizontal  (COP)</t>
  </si>
  <si>
    <t>uPVC cowl for vent pipe of the following dia. including all accessories complete.</t>
  </si>
  <si>
    <t xml:space="preserve">Size. 50 mm  </t>
  </si>
  <si>
    <t xml:space="preserve">Size. 75 mm  </t>
  </si>
  <si>
    <t>Size. 100 mm</t>
  </si>
  <si>
    <t>SECTION-04 SUNDRIES</t>
  </si>
  <si>
    <t>Contractor will priced the  sundries items for all Plumbing &amp; Sanitary (P&amp;S) services as per specifications, drawings and instruction of consultant.</t>
  </si>
  <si>
    <t xml:space="preserve">Submittals, samples, shop drawings, inspections, As-Built drawings, operation and maintenance manuals and the like as required by specification. </t>
  </si>
  <si>
    <t>Testing, and commissioning entire P&amp;S installation as per Engineer's approval.</t>
  </si>
  <si>
    <t xml:space="preserve">Total Amount Rs. </t>
  </si>
  <si>
    <t>FIRE SUPPRESSION SERVICES</t>
  </si>
  <si>
    <t>MS PIPES:</t>
  </si>
  <si>
    <t>SPRINKLER HEADS</t>
  </si>
  <si>
    <t>FIRE EXTINGUISHERS WITH FIXING ACCESSORIES</t>
  </si>
  <si>
    <t>GATE VALVES</t>
  </si>
  <si>
    <t>FIRE STOP MATERIAL:</t>
  </si>
  <si>
    <t>NOVEC 1230:</t>
  </si>
  <si>
    <t>CLEAN AGENT (FK-5-1-12 Stored In Cylinder - Ul Listed / Fm Approved) :</t>
  </si>
  <si>
    <t>INPUT &amp; OUTPUT DEVICES:</t>
  </si>
  <si>
    <t>ACTUATION DEVICES:</t>
  </si>
  <si>
    <t>WIRING :</t>
  </si>
  <si>
    <t>FLUSHING:</t>
  </si>
  <si>
    <t>TESTING &amp; COMMISSIONING:</t>
  </si>
  <si>
    <t>Total FSS Work:  Rs.</t>
  </si>
  <si>
    <t>FIRE SUPPRESSION SERVICES - BILL OF QUANTITIES/ENGINEER'S ESTIMATE</t>
  </si>
  <si>
    <t>MS Sch-40 seamless pipes including all specials fittings UL listed &amp; FM approved, threaded, welded joints, flexible pipe, flanges, coupling, masking plates, bends, tees, clamps, supports and hangers, sleeves, masking plates chiseling, cutting holes, making good where required, painting and protection treatment etc. Complete in all respects.</t>
  </si>
  <si>
    <t>Dia  25 mm          (Threaded fitting)</t>
  </si>
  <si>
    <t>Dia  32 mm          (Threaded fitting)</t>
  </si>
  <si>
    <t>Dia  40 mm          (Threaded fitting)</t>
  </si>
  <si>
    <t>Dia  50 mm          (Threaded fitting)</t>
  </si>
  <si>
    <t>Dia  65 mm          (Welded joints fitting)</t>
  </si>
  <si>
    <t>Dia  75 mm          (Welded joints fitting)</t>
  </si>
  <si>
    <t>Sprinkler Upright type standard response K = 5.6 (Opening Temperature 68ºC)</t>
  </si>
  <si>
    <t>Sprinkler  Pendent  type  (concealed  with  face  /  Cover plate) K = 5.6 (Opening Temperature 57ºC)</t>
  </si>
  <si>
    <t>Type Class B&amp;C FX-3  (5 Kg. CO2 Carbon Dioxide Gas)</t>
  </si>
  <si>
    <t>Type Class A,B&amp;C  FX-4  (6 Kg. Dry Chemical Powder)</t>
  </si>
  <si>
    <t xml:space="preserve">Isolation Gate valve with matching flanges. </t>
  </si>
  <si>
    <t>Size. 75 mm</t>
  </si>
  <si>
    <t>Supply &amp; installation of fire stop material (for passive fire fighting / smoke barrier) in all openings and penetrations, either in slab or wall,  complete in all respects, ready to operate as per fire stopper recommended material, and as per instruction of Consultant.</t>
  </si>
  <si>
    <t>Supply &amp; installation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</si>
  <si>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Dia. 20 mm          ( Threaded fitting )</t>
  </si>
  <si>
    <t>Supply &amp; installation of clean agent in engineered cylinders of FSS with fixing accessories, complete in all respects ready to operate as per drawings, specification, instruction of consultant.</t>
  </si>
  <si>
    <t>Clean Agent (FK-5-1-12, Fluoroketone)</t>
  </si>
  <si>
    <t>KG.</t>
  </si>
  <si>
    <t xml:space="preserve">Engineered cylinder with head valve, top plug adapter, siphon tube, pressure gauge, brackets and all other items, complete in all respect. </t>
  </si>
  <si>
    <t>Supply &amp; installation of nozzles with fixing accessories, complete in all respects ready to operate as per drawings, specification, instruction of consultant.</t>
  </si>
  <si>
    <t xml:space="preserve">Brass Discharge Nozzle - 360 Degrees discharge pattern </t>
  </si>
  <si>
    <t>Size. 19 mm dia</t>
  </si>
  <si>
    <t>Total -08</t>
  </si>
  <si>
    <t>Supply &amp; installation of input and output devices for the clean agent suppression system (integrated with BMS) with wiring, controls &amp; fixing accessories, complete in all respects ready to operate as per drawings, specification, instruction of consultant</t>
  </si>
  <si>
    <t>Entinguishing Control Panel for the clean agent fire suppression system</t>
  </si>
  <si>
    <t>Photoelectric Smoke Detector</t>
  </si>
  <si>
    <t>2 Wire Detector Base</t>
  </si>
  <si>
    <t>Manual Abort / Emergency Cut Off Switch</t>
  </si>
  <si>
    <t>Manual Release Switch - Single Action</t>
  </si>
  <si>
    <t>Horn / Strobe</t>
  </si>
  <si>
    <t>Alarm Bell</t>
  </si>
  <si>
    <t>Supply &amp; installation of actuation devices with fixing accessories, complete in all respects ready to operate as per drawings, specification, instruction of consultant.</t>
  </si>
  <si>
    <t>Solenoid Actuator for the specified cylinder size.</t>
  </si>
  <si>
    <t>Manual Control Head for manual actuation of cylinder with safety pull pin.</t>
  </si>
  <si>
    <t>Pressure Switch to indicated system discharge with an external manual reset button</t>
  </si>
  <si>
    <t>Low Pressure Switch to monitor the pressure within the cylinder.</t>
  </si>
  <si>
    <t>Supply &amp; installation of wiring of 2C, 1.5 Sq.mm fire resistant shielded Cable (Fire rating for 2 hours at 950 C) in 25mm dia G.I conduit from fire alarm control panel to all sensors &amp; devices including all installation accessories complete in all respects ready to operate as per drawings, specification, instruction of consultant.</t>
  </si>
  <si>
    <t>Making of Shop drawings on Auto CAD 2018 and latest version with section details, equipment foundation details and Making of As Built drawings, Documentation Technical / Operational Manual &amp; LOG Book for each equipment complete in all respects as per instruction of consultant.</t>
  </si>
  <si>
    <t>Total - 12</t>
  </si>
  <si>
    <t>Painting, identification and tagging to the installations and equipments, complete in all respects as per instruction of consultant.</t>
  </si>
  <si>
    <t>Flushing of entire fire pipe work according to (NFPA-13), complete in all respects as per instruction of consultant.</t>
  </si>
  <si>
    <t>Testing and commissioning of entire clean agent fire suppression system complete in all respects as per instruction of consultant.</t>
  </si>
  <si>
    <t xml:space="preserve">Note: Quoted prices are inclusive of income tax only other taxes (i.e: 17% GST on Material  / 13% SST on labour) will be charged seperately as per Govt. rules </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</si>
</sst>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1" formatCode="_(* #,##0_);_(* \(#,##0\);_(* &quot;-&quot;_);_(@_)"/>
    <numFmt numFmtId="43" formatCode="_(* #,##0.00_);_(* \(#,##0.00\);_(* &quot;-&quot;??_);_(@_)"/>
    <numFmt numFmtId="164" formatCode="0.0"/>
    <numFmt numFmtId="165" formatCode="_(* #,##0_);_(* \(#,##0\);_(* &quot;-&quot;??_);_(@_)"/>
    <numFmt numFmtId="166" formatCode="#.##0\."/>
    <numFmt numFmtId="167" formatCode="\$#\."/>
    <numFmt numFmtId="168" formatCode="#\.00"/>
  </numFmts>
  <fonts count="44" x14ac:knownFonts="1">
    <font>
      <sz val="11"/>
      <color theme="1"/>
      <name val="Calibri"/>
      <family val="2"/>
      <scheme val="minor"/>
    </font>
    <font>
      <sz val="10"/>
      <name val="Arial"/>
      <family val="2"/>
    </font>
    <font>
      <sz val="10"/>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
      <color indexed="8"/>
      <name val="Courier"/>
      <family val="3"/>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2"/>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2"/>
      <name val="Century Gothic"/>
      <family val="2"/>
    </font>
    <font>
      <sz val="12"/>
      <color theme="1"/>
      <name val="Century Gothic"/>
      <family val="2"/>
    </font>
    <font>
      <sz val="12"/>
      <name val="Century Gothic"/>
      <family val="2"/>
    </font>
    <font>
      <sz val="12"/>
      <color theme="1"/>
      <name val="Calibri"/>
      <family val="2"/>
      <scheme val="minor"/>
    </font>
    <font>
      <b/>
      <sz val="12"/>
      <color theme="1"/>
      <name val="Calibri"/>
      <family val="2"/>
      <scheme val="minor"/>
    </font>
    <font>
      <b/>
      <sz val="12"/>
      <name val="Arial"/>
      <family val="2"/>
    </font>
    <font>
      <sz val="12"/>
      <color theme="1"/>
      <name val="Arial"/>
      <family val="2"/>
    </font>
    <font>
      <b/>
      <u/>
      <sz val="12"/>
      <name val="Arial"/>
      <family val="2"/>
    </font>
    <font>
      <b/>
      <sz val="10"/>
      <name val="Arial"/>
      <family val="2"/>
    </font>
    <font>
      <b/>
      <sz val="11"/>
      <name val="Arial"/>
      <family val="2"/>
    </font>
    <font>
      <sz val="11"/>
      <color theme="1"/>
      <name val="Arial"/>
      <family val="2"/>
    </font>
    <font>
      <sz val="10"/>
      <color theme="1"/>
      <name val="Arial"/>
      <family val="2"/>
    </font>
    <font>
      <b/>
      <sz val="10"/>
      <color theme="1"/>
      <name val="Arial"/>
      <family val="2"/>
    </font>
    <font>
      <b/>
      <u/>
      <sz val="14"/>
      <name val="Arial"/>
      <family val="2"/>
    </font>
    <font>
      <sz val="12"/>
      <name val="Times New Roman"/>
      <family val="1"/>
    </font>
    <font>
      <sz val="10"/>
      <name val="Courier"/>
      <family val="3"/>
    </font>
    <font>
      <sz val="12"/>
      <name val="Garamond"/>
      <family val="1"/>
    </font>
    <font>
      <sz val="10"/>
      <name val="Times New Roman"/>
      <family val="1"/>
    </font>
    <font>
      <sz val="10"/>
      <name val="Times New Roman"/>
      <family val="1"/>
    </font>
    <font>
      <sz val="11"/>
      <name val="Arial"/>
      <family val="2"/>
    </font>
    <font>
      <b/>
      <u/>
      <sz val="12"/>
      <color theme="1"/>
      <name val="Calibri"/>
      <family val="2"/>
      <scheme val="minor"/>
    </font>
  </fonts>
  <fills count="29">
    <fill>
      <patternFill patternType="none"/>
    </fill>
    <fill>
      <patternFill patternType="gray125"/>
    </fill>
    <fill>
      <patternFill patternType="solid">
        <fgColor theme="5" tint="0.79998168889431442"/>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4" tint="0.59999389629810485"/>
        <bgColor indexed="64"/>
      </patternFill>
    </fill>
  </fills>
  <borders count="48">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bottom style="thin">
        <color auto="1"/>
      </bottom>
      <diagonal/>
    </border>
    <border>
      <left style="medium">
        <color indexed="64"/>
      </left>
      <right style="medium">
        <color indexed="64"/>
      </right>
      <top style="medium">
        <color indexed="64"/>
      </top>
      <bottom style="medium">
        <color indexed="64"/>
      </bottom>
      <diagonal/>
    </border>
    <border>
      <left/>
      <right/>
      <top style="thin">
        <color auto="1"/>
      </top>
      <bottom style="thin">
        <color auto="1"/>
      </bottom>
      <diagonal/>
    </border>
    <border>
      <left style="thin">
        <color indexed="64"/>
      </left>
      <right/>
      <top/>
      <bottom style="thin">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style="hair">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auto="1"/>
      </right>
      <top style="thin">
        <color auto="1"/>
      </top>
      <bottom style="thin">
        <color indexed="64"/>
      </bottom>
      <diagonal/>
    </border>
    <border>
      <left style="thin">
        <color auto="1"/>
      </left>
      <right/>
      <top style="thin">
        <color auto="1"/>
      </top>
      <bottom style="thin">
        <color auto="1"/>
      </bottom>
      <diagonal/>
    </border>
    <border>
      <left style="thin">
        <color indexed="64"/>
      </left>
      <right/>
      <top style="thin">
        <color indexed="64"/>
      </top>
      <bottom/>
      <diagonal/>
    </border>
    <border>
      <left style="thin">
        <color indexed="64"/>
      </left>
      <right style="thin">
        <color indexed="64"/>
      </right>
      <top style="hair">
        <color indexed="64"/>
      </top>
      <bottom style="hair">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hair">
        <color indexed="64"/>
      </top>
      <bottom/>
      <diagonal/>
    </border>
    <border>
      <left style="medium">
        <color indexed="64"/>
      </left>
      <right/>
      <top style="medium">
        <color indexed="64"/>
      </top>
      <bottom style="hair">
        <color indexed="64"/>
      </bottom>
      <diagonal/>
    </border>
    <border>
      <left/>
      <right style="medium">
        <color indexed="64"/>
      </right>
      <top style="medium">
        <color indexed="64"/>
      </top>
      <bottom style="hair">
        <color indexed="64"/>
      </bottom>
      <diagonal/>
    </border>
    <border>
      <left style="medium">
        <color auto="1"/>
      </left>
      <right/>
      <top style="hair">
        <color indexed="64"/>
      </top>
      <bottom/>
      <diagonal/>
    </border>
    <border>
      <left/>
      <right style="medium">
        <color indexed="64"/>
      </right>
      <top style="hair">
        <color indexed="64"/>
      </top>
      <bottom/>
      <diagonal/>
    </border>
    <border>
      <left style="medium">
        <color auto="1"/>
      </left>
      <right/>
      <top style="hair">
        <color indexed="64"/>
      </top>
      <bottom style="medium">
        <color indexed="64"/>
      </bottom>
      <diagonal/>
    </border>
    <border>
      <left/>
      <right style="medium">
        <color indexed="64"/>
      </right>
      <top style="hair">
        <color indexed="64"/>
      </top>
      <bottom style="medium">
        <color indexed="64"/>
      </bottom>
      <diagonal/>
    </border>
    <border>
      <left/>
      <right/>
      <top/>
      <bottom style="medium">
        <color indexed="64"/>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diagonal/>
    </border>
    <border>
      <left style="thin">
        <color indexed="64"/>
      </left>
      <right style="medium">
        <color indexed="64"/>
      </right>
      <top style="hair">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92">
    <xf numFmtId="0" fontId="0" fillId="0" borderId="0"/>
    <xf numFmtId="0" fontId="1" fillId="0" borderId="0"/>
    <xf numFmtId="0" fontId="2" fillId="0" borderId="0"/>
    <xf numFmtId="0" fontId="1" fillId="0" borderId="0"/>
    <xf numFmtId="43" fontId="1" fillId="0" borderId="0" applyFont="0" applyFill="0" applyBorder="0" applyAlignment="0" applyProtection="0"/>
    <xf numFmtId="43" fontId="3" fillId="0" borderId="0" applyFont="0" applyFill="0" applyBorder="0" applyAlignment="0" applyProtection="0"/>
    <xf numFmtId="0" fontId="1" fillId="0" borderId="0"/>
    <xf numFmtId="43" fontId="1" fillId="0" borderId="0" applyFont="0" applyFill="0" applyBorder="0" applyAlignment="0" applyProtection="0"/>
    <xf numFmtId="0" fontId="4" fillId="3" borderId="0" applyNumberFormat="0" applyBorder="0" applyAlignment="0" applyProtection="0"/>
    <xf numFmtId="0" fontId="3" fillId="2"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9" borderId="0" applyNumberFormat="0" applyBorder="0" applyAlignment="0" applyProtection="0"/>
    <xf numFmtId="0" fontId="4" fillId="12" borderId="0" applyNumberFormat="0" applyBorder="0" applyAlignment="0" applyProtection="0"/>
    <xf numFmtId="0" fontId="5" fillId="13"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20" borderId="0" applyNumberFormat="0" applyBorder="0" applyAlignment="0" applyProtection="0"/>
    <xf numFmtId="0" fontId="6" fillId="4" borderId="0" applyNumberFormat="0" applyBorder="0" applyAlignment="0" applyProtection="0"/>
    <xf numFmtId="0" fontId="7" fillId="21" borderId="3" applyNumberFormat="0" applyAlignment="0" applyProtection="0"/>
    <xf numFmtId="0" fontId="8" fillId="22" borderId="4"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166" fontId="9" fillId="0" borderId="0">
      <protection locked="0"/>
    </xf>
    <xf numFmtId="167" fontId="9" fillId="0" borderId="0">
      <protection locked="0"/>
    </xf>
    <xf numFmtId="0" fontId="9" fillId="0" borderId="0">
      <protection locked="0"/>
    </xf>
    <xf numFmtId="0" fontId="10" fillId="0" borderId="0" applyNumberFormat="0" applyFill="0" applyBorder="0" applyAlignment="0" applyProtection="0"/>
    <xf numFmtId="168" fontId="9" fillId="0" borderId="0">
      <protection locked="0"/>
    </xf>
    <xf numFmtId="0" fontId="11" fillId="5" borderId="0" applyNumberFormat="0" applyBorder="0" applyAlignment="0" applyProtection="0"/>
    <xf numFmtId="0" fontId="12" fillId="0" borderId="5" applyNumberFormat="0" applyFill="0" applyAlignment="0" applyProtection="0"/>
    <xf numFmtId="0" fontId="13" fillId="0" borderId="6" applyNumberFormat="0" applyFill="0" applyAlignment="0" applyProtection="0"/>
    <xf numFmtId="0" fontId="14" fillId="0" borderId="7" applyNumberFormat="0" applyFill="0" applyAlignment="0" applyProtection="0"/>
    <xf numFmtId="0" fontId="14" fillId="0" borderId="0" applyNumberFormat="0" applyFill="0" applyBorder="0" applyAlignment="0" applyProtection="0"/>
    <xf numFmtId="0" fontId="15" fillId="8" borderId="3" applyNumberFormat="0" applyAlignment="0" applyProtection="0"/>
    <xf numFmtId="0" fontId="16" fillId="0" borderId="8" applyNumberFormat="0" applyFill="0" applyAlignment="0" applyProtection="0"/>
    <xf numFmtId="0" fontId="17" fillId="23" borderId="0" applyNumberFormat="0" applyBorder="0" applyAlignment="0" applyProtection="0"/>
    <xf numFmtId="0" fontId="1" fillId="0" borderId="0">
      <alignment horizontal="justify"/>
    </xf>
    <xf numFmtId="0" fontId="1" fillId="0" borderId="0">
      <alignment horizontal="justify"/>
    </xf>
    <xf numFmtId="0" fontId="3" fillId="0" borderId="0"/>
    <xf numFmtId="0" fontId="1" fillId="0" borderId="0"/>
    <xf numFmtId="0" fontId="1" fillId="0" borderId="0">
      <alignment horizontal="justify"/>
    </xf>
    <xf numFmtId="0" fontId="1" fillId="0" borderId="0">
      <alignment horizontal="justify"/>
    </xf>
    <xf numFmtId="0" fontId="1" fillId="0" borderId="0">
      <alignment horizontal="justify"/>
    </xf>
    <xf numFmtId="0" fontId="1" fillId="0" borderId="0">
      <alignment horizontal="justify"/>
    </xf>
    <xf numFmtId="0" fontId="1" fillId="0" borderId="0">
      <alignment horizontal="justify"/>
    </xf>
    <xf numFmtId="0" fontId="18" fillId="0" borderId="0"/>
    <xf numFmtId="0" fontId="1" fillId="0" borderId="0">
      <alignment horizontal="justify"/>
    </xf>
    <xf numFmtId="0" fontId="1" fillId="24" borderId="9" applyNumberFormat="0" applyFont="0" applyAlignment="0" applyProtection="0"/>
    <xf numFmtId="0" fontId="19" fillId="21" borderId="10" applyNumberFormat="0" applyAlignment="0" applyProtection="0"/>
    <xf numFmtId="9" fontId="4" fillId="0" borderId="0" applyFont="0" applyFill="0" applyBorder="0" applyAlignment="0" applyProtection="0"/>
    <xf numFmtId="9" fontId="3" fillId="0" borderId="0" applyFont="0" applyFill="0" applyBorder="0" applyAlignment="0" applyProtection="0"/>
    <xf numFmtId="0" fontId="20" fillId="0" borderId="0" applyNumberFormat="0" applyFill="0" applyBorder="0" applyAlignment="0" applyProtection="0"/>
    <xf numFmtId="0" fontId="21" fillId="0" borderId="11" applyNumberFormat="0" applyFill="0" applyAlignment="0" applyProtection="0"/>
    <xf numFmtId="0" fontId="22" fillId="0" borderId="0" applyNumberFormat="0" applyFill="0" applyBorder="0" applyAlignment="0" applyProtection="0"/>
    <xf numFmtId="0" fontId="1" fillId="0" borderId="0"/>
    <xf numFmtId="0" fontId="38" fillId="0" borderId="0"/>
    <xf numFmtId="0" fontId="39" fillId="0" borderId="0"/>
    <xf numFmtId="0" fontId="1" fillId="0" borderId="0"/>
    <xf numFmtId="0" fontId="40" fillId="0" borderId="0"/>
    <xf numFmtId="9" fontId="41" fillId="0" borderId="0" applyFont="0" applyFill="0" applyBorder="0" applyAlignment="0" applyProtection="0"/>
    <xf numFmtId="0" fontId="41" fillId="0" borderId="0"/>
    <xf numFmtId="0" fontId="41" fillId="0" borderId="0"/>
    <xf numFmtId="0" fontId="41" fillId="0" borderId="0"/>
    <xf numFmtId="0" fontId="3" fillId="0" borderId="0"/>
    <xf numFmtId="43" fontId="3" fillId="0" borderId="0" applyFont="0" applyFill="0" applyBorder="0" applyAlignment="0" applyProtection="0"/>
    <xf numFmtId="41" fontId="3" fillId="0" borderId="0" applyFont="0" applyFill="0" applyBorder="0" applyAlignment="0" applyProtection="0"/>
    <xf numFmtId="9" fontId="42" fillId="0" borderId="0" applyFont="0" applyFill="0" applyBorder="0" applyAlignment="0" applyProtection="0"/>
  </cellStyleXfs>
  <cellXfs count="192">
    <xf numFmtId="0" fontId="0" fillId="0" borderId="0" xfId="0"/>
    <xf numFmtId="0" fontId="31" fillId="0" borderId="0" xfId="3" applyFont="1" applyFill="1" applyBorder="1" applyAlignment="1">
      <alignment vertical="center"/>
    </xf>
    <xf numFmtId="0" fontId="32" fillId="0" borderId="0" xfId="3" applyFont="1" applyFill="1" applyBorder="1" applyAlignment="1">
      <alignment vertical="center"/>
    </xf>
    <xf numFmtId="0" fontId="33" fillId="0" borderId="0" xfId="0" applyFont="1"/>
    <xf numFmtId="0" fontId="28" fillId="0" borderId="16" xfId="1" applyFont="1" applyBorder="1" applyAlignment="1">
      <alignment horizontal="center" vertical="center"/>
    </xf>
    <xf numFmtId="0" fontId="28" fillId="0" borderId="17" xfId="1" applyFont="1" applyBorder="1" applyAlignment="1">
      <alignment horizontal="center" vertical="center"/>
    </xf>
    <xf numFmtId="0" fontId="0" fillId="0" borderId="17" xfId="0" applyBorder="1"/>
    <xf numFmtId="43" fontId="0" fillId="0" borderId="17" xfId="0" applyNumberFormat="1" applyBorder="1"/>
    <xf numFmtId="165" fontId="28" fillId="0" borderId="17" xfId="1" applyNumberFormat="1" applyFont="1" applyBorder="1" applyAlignment="1">
      <alignment horizontal="left" vertical="center"/>
    </xf>
    <xf numFmtId="165" fontId="28" fillId="0" borderId="17" xfId="5" applyNumberFormat="1" applyFont="1" applyBorder="1" applyAlignment="1">
      <alignment horizontal="right" vertical="center"/>
    </xf>
    <xf numFmtId="1" fontId="28" fillId="26" borderId="13" xfId="3" applyNumberFormat="1" applyFont="1" applyFill="1" applyBorder="1" applyAlignment="1">
      <alignment horizontal="center" vertical="center" wrapText="1"/>
    </xf>
    <xf numFmtId="0" fontId="28" fillId="26" borderId="13" xfId="3" applyFont="1" applyFill="1" applyBorder="1" applyAlignment="1">
      <alignment horizontal="center" vertical="top" wrapText="1"/>
    </xf>
    <xf numFmtId="0" fontId="28" fillId="26" borderId="13" xfId="3" applyFont="1" applyFill="1" applyBorder="1" applyAlignment="1">
      <alignment horizontal="center" vertical="center" wrapText="1"/>
    </xf>
    <xf numFmtId="0" fontId="18" fillId="26" borderId="13" xfId="1" applyFont="1" applyFill="1" applyBorder="1" applyAlignment="1">
      <alignment horizontal="center" vertical="center"/>
    </xf>
    <xf numFmtId="0" fontId="28" fillId="26" borderId="13" xfId="1" applyFont="1" applyFill="1" applyBorder="1" applyAlignment="1">
      <alignment vertical="center"/>
    </xf>
    <xf numFmtId="165" fontId="28" fillId="26" borderId="13" xfId="1" applyNumberFormat="1" applyFont="1" applyFill="1" applyBorder="1" applyAlignment="1">
      <alignment vertical="center"/>
    </xf>
    <xf numFmtId="0" fontId="0" fillId="26" borderId="13" xfId="0" applyFill="1" applyBorder="1"/>
    <xf numFmtId="0" fontId="28" fillId="0" borderId="21" xfId="1" applyFont="1" applyBorder="1" applyAlignment="1">
      <alignment horizontal="center" vertical="center"/>
    </xf>
    <xf numFmtId="0" fontId="28" fillId="0" borderId="0" xfId="1" applyFont="1" applyFill="1" applyAlignment="1">
      <alignment vertical="center"/>
    </xf>
    <xf numFmtId="0" fontId="28" fillId="26" borderId="13" xfId="3" applyFont="1" applyFill="1" applyBorder="1" applyAlignment="1">
      <alignment horizontal="center" vertical="center"/>
    </xf>
    <xf numFmtId="0" fontId="28" fillId="0" borderId="21" xfId="1" applyFont="1" applyBorder="1" applyAlignment="1">
      <alignment horizontal="left" vertical="center"/>
    </xf>
    <xf numFmtId="0" fontId="3" fillId="0" borderId="0" xfId="88"/>
    <xf numFmtId="0" fontId="31" fillId="0" borderId="0" xfId="79" applyFont="1" applyFill="1" applyBorder="1" applyAlignment="1">
      <alignment vertical="center"/>
    </xf>
    <xf numFmtId="0" fontId="32" fillId="0" borderId="0" xfId="79" applyFont="1" applyFill="1" applyBorder="1" applyAlignment="1">
      <alignment vertical="center"/>
    </xf>
    <xf numFmtId="0" fontId="33" fillId="0" borderId="0" xfId="88" applyFont="1"/>
    <xf numFmtId="1" fontId="28" fillId="26" borderId="13" xfId="79" applyNumberFormat="1" applyFont="1" applyFill="1" applyBorder="1" applyAlignment="1">
      <alignment horizontal="center" vertical="center" wrapText="1"/>
    </xf>
    <xf numFmtId="0" fontId="28" fillId="26" borderId="13" xfId="79" applyFont="1" applyFill="1" applyBorder="1" applyAlignment="1">
      <alignment horizontal="center" vertical="center"/>
    </xf>
    <xf numFmtId="0" fontId="28" fillId="26" borderId="13" xfId="79" applyFont="1" applyFill="1" applyBorder="1" applyAlignment="1">
      <alignment horizontal="center" vertical="top" wrapText="1"/>
    </xf>
    <xf numFmtId="0" fontId="28" fillId="26" borderId="13" xfId="79" applyFont="1" applyFill="1" applyBorder="1" applyAlignment="1">
      <alignment horizontal="center" vertical="center" wrapText="1"/>
    </xf>
    <xf numFmtId="165" fontId="28" fillId="0" borderId="16" xfId="89" applyNumberFormat="1" applyFont="1" applyBorder="1" applyAlignment="1">
      <alignment horizontal="right" vertical="center"/>
    </xf>
    <xf numFmtId="0" fontId="3" fillId="0" borderId="20" xfId="88" applyBorder="1"/>
    <xf numFmtId="0" fontId="3" fillId="0" borderId="17" xfId="88" applyBorder="1"/>
    <xf numFmtId="165" fontId="28" fillId="0" borderId="17" xfId="89" applyNumberFormat="1" applyFont="1" applyBorder="1" applyAlignment="1">
      <alignment horizontal="right" vertical="center"/>
    </xf>
    <xf numFmtId="43" fontId="3" fillId="0" borderId="17" xfId="88" applyNumberFormat="1" applyBorder="1"/>
    <xf numFmtId="165" fontId="28" fillId="0" borderId="17" xfId="89" applyNumberFormat="1" applyFont="1" applyBorder="1" applyAlignment="1">
      <alignment horizontal="left" vertical="center"/>
    </xf>
    <xf numFmtId="165" fontId="28" fillId="0" borderId="21" xfId="89" applyNumberFormat="1" applyFont="1" applyBorder="1" applyAlignment="1">
      <alignment horizontal="left" vertical="center"/>
    </xf>
    <xf numFmtId="0" fontId="3" fillId="0" borderId="21" xfId="88" applyBorder="1"/>
    <xf numFmtId="0" fontId="3" fillId="26" borderId="13" xfId="88" applyFill="1" applyBorder="1"/>
    <xf numFmtId="1" fontId="28" fillId="26" borderId="28" xfId="79" applyNumberFormat="1" applyFont="1" applyFill="1" applyBorder="1" applyAlignment="1">
      <alignment horizontal="center" vertical="center" wrapText="1"/>
    </xf>
    <xf numFmtId="0" fontId="28" fillId="26" borderId="29" xfId="79" applyFont="1" applyFill="1" applyBorder="1" applyAlignment="1">
      <alignment horizontal="center" vertical="center"/>
    </xf>
    <xf numFmtId="0" fontId="28" fillId="26" borderId="29" xfId="79" applyFont="1" applyFill="1" applyBorder="1" applyAlignment="1">
      <alignment horizontal="center" vertical="top" wrapText="1"/>
    </xf>
    <xf numFmtId="0" fontId="28" fillId="26" borderId="30" xfId="79" applyFont="1" applyFill="1" applyBorder="1" applyAlignment="1">
      <alignment horizontal="center" vertical="center" wrapText="1"/>
    </xf>
    <xf numFmtId="0" fontId="28" fillId="0" borderId="41" xfId="1" applyFont="1" applyBorder="1" applyAlignment="1">
      <alignment horizontal="center" vertical="center"/>
    </xf>
    <xf numFmtId="0" fontId="28" fillId="0" borderId="27" xfId="1" applyFont="1" applyBorder="1" applyAlignment="1">
      <alignment horizontal="center" vertical="center"/>
    </xf>
    <xf numFmtId="165" fontId="28" fillId="0" borderId="27" xfId="1" applyNumberFormat="1" applyFont="1" applyBorder="1" applyAlignment="1">
      <alignment horizontal="left" vertical="center"/>
    </xf>
    <xf numFmtId="0" fontId="3" fillId="0" borderId="42" xfId="88" applyBorder="1"/>
    <xf numFmtId="165" fontId="28" fillId="0" borderId="27" xfId="89" applyNumberFormat="1" applyFont="1" applyBorder="1" applyAlignment="1">
      <alignment horizontal="right" vertical="center"/>
    </xf>
    <xf numFmtId="43" fontId="3" fillId="0" borderId="42" xfId="88" applyNumberFormat="1" applyBorder="1"/>
    <xf numFmtId="165" fontId="28" fillId="0" borderId="27" xfId="89" applyNumberFormat="1" applyFont="1" applyBorder="1" applyAlignment="1">
      <alignment horizontal="left" vertical="center"/>
    </xf>
    <xf numFmtId="0" fontId="28" fillId="0" borderId="43" xfId="1" applyFont="1" applyBorder="1" applyAlignment="1">
      <alignment horizontal="center" vertical="center"/>
    </xf>
    <xf numFmtId="0" fontId="28" fillId="0" borderId="33" xfId="1" applyFont="1" applyBorder="1" applyAlignment="1">
      <alignment horizontal="left" vertical="center"/>
    </xf>
    <xf numFmtId="165" fontId="28" fillId="0" borderId="33" xfId="89" applyNumberFormat="1" applyFont="1" applyBorder="1" applyAlignment="1">
      <alignment horizontal="left" vertical="center"/>
    </xf>
    <xf numFmtId="0" fontId="3" fillId="0" borderId="44" xfId="88" applyBorder="1"/>
    <xf numFmtId="0" fontId="18" fillId="26" borderId="28" xfId="1" applyFont="1" applyFill="1" applyBorder="1" applyAlignment="1">
      <alignment horizontal="center" vertical="center"/>
    </xf>
    <xf numFmtId="0" fontId="28" fillId="26" borderId="29" xfId="1" applyFont="1" applyFill="1" applyBorder="1" applyAlignment="1">
      <alignment vertical="center"/>
    </xf>
    <xf numFmtId="165" fontId="28" fillId="26" borderId="29" xfId="1" applyNumberFormat="1" applyFont="1" applyFill="1" applyBorder="1" applyAlignment="1">
      <alignment vertical="center"/>
    </xf>
    <xf numFmtId="0" fontId="3" fillId="26" borderId="30" xfId="88" applyFill="1" applyBorder="1"/>
    <xf numFmtId="165" fontId="3" fillId="0" borderId="0" xfId="38" applyNumberFormat="1" applyFont="1"/>
    <xf numFmtId="165" fontId="3" fillId="0" borderId="0" xfId="38" applyNumberFormat="1" applyFont="1" applyBorder="1"/>
    <xf numFmtId="9" fontId="3" fillId="0" borderId="0" xfId="91" applyFont="1" applyBorder="1"/>
    <xf numFmtId="0" fontId="28" fillId="0" borderId="0" xfId="1" applyFont="1" applyFill="1" applyBorder="1" applyAlignment="1" applyProtection="1">
      <alignment vertical="top"/>
      <protection locked="0"/>
    </xf>
    <xf numFmtId="0" fontId="28" fillId="0" borderId="0" xfId="1" applyFont="1" applyFill="1" applyAlignment="1" applyProtection="1">
      <alignment vertical="top" wrapText="1"/>
      <protection locked="0"/>
    </xf>
    <xf numFmtId="39" fontId="31" fillId="25" borderId="2" xfId="6" applyNumberFormat="1" applyFont="1" applyFill="1" applyBorder="1" applyAlignment="1" applyProtection="1">
      <alignment horizontal="justify" vertical="center" wrapText="1"/>
    </xf>
    <xf numFmtId="39" fontId="37" fillId="0" borderId="2" xfId="6" applyNumberFormat="1" applyFont="1" applyFill="1" applyBorder="1" applyAlignment="1" applyProtection="1">
      <alignment horizontal="justify" vertical="center" wrapText="1"/>
    </xf>
    <xf numFmtId="0" fontId="28" fillId="0" borderId="0" xfId="1" applyFont="1" applyFill="1" applyBorder="1" applyAlignment="1" applyProtection="1">
      <alignment vertical="top" wrapText="1"/>
      <protection locked="0"/>
    </xf>
    <xf numFmtId="0" fontId="29" fillId="0" borderId="0" xfId="88" applyFont="1" applyBorder="1" applyProtection="1">
      <protection locked="0"/>
    </xf>
    <xf numFmtId="0" fontId="3" fillId="0" borderId="0" xfId="88" applyFont="1" applyProtection="1">
      <protection locked="0"/>
    </xf>
    <xf numFmtId="0" fontId="28" fillId="0" borderId="0" xfId="79" applyFont="1" applyFill="1" applyBorder="1" applyAlignment="1" applyProtection="1">
      <alignment vertical="center"/>
      <protection locked="0"/>
    </xf>
    <xf numFmtId="0" fontId="34" fillId="0" borderId="0" xfId="88" applyFont="1" applyBorder="1" applyAlignment="1" applyProtection="1">
      <alignment horizontal="center" vertical="center"/>
      <protection locked="0"/>
    </xf>
    <xf numFmtId="0" fontId="28" fillId="0" borderId="40" xfId="79" applyFont="1" applyFill="1" applyBorder="1" applyAlignment="1" applyProtection="1">
      <alignment vertical="center"/>
      <protection locked="0"/>
    </xf>
    <xf numFmtId="0" fontId="29" fillId="0" borderId="40" xfId="88" applyFont="1" applyBorder="1" applyProtection="1">
      <protection locked="0"/>
    </xf>
    <xf numFmtId="0" fontId="34" fillId="0" borderId="40" xfId="88" applyFont="1" applyBorder="1" applyAlignment="1" applyProtection="1">
      <alignment horizontal="center" vertical="center"/>
      <protection locked="0"/>
    </xf>
    <xf numFmtId="1" fontId="31" fillId="26" borderId="28" xfId="79" applyNumberFormat="1" applyFont="1" applyFill="1" applyBorder="1" applyAlignment="1" applyProtection="1">
      <alignment horizontal="center" vertical="center" wrapText="1"/>
      <protection locked="0"/>
    </xf>
    <xf numFmtId="0" fontId="31" fillId="26" borderId="29" xfId="79" applyFont="1" applyFill="1" applyBorder="1" applyAlignment="1" applyProtection="1">
      <alignment horizontal="center" vertical="center" wrapText="1"/>
      <protection locked="0"/>
    </xf>
    <xf numFmtId="0" fontId="31" fillId="26" borderId="30" xfId="79" applyFont="1" applyFill="1" applyBorder="1" applyAlignment="1" applyProtection="1">
      <alignment horizontal="center" vertical="center" wrapText="1"/>
      <protection locked="0"/>
    </xf>
    <xf numFmtId="164" fontId="1" fillId="27" borderId="28" xfId="79" applyNumberFormat="1" applyFont="1" applyFill="1" applyBorder="1" applyAlignment="1" applyProtection="1">
      <alignment horizontal="center" vertical="top"/>
      <protection locked="0"/>
    </xf>
    <xf numFmtId="3" fontId="31" fillId="27" borderId="29" xfId="89" applyNumberFormat="1" applyFont="1" applyFill="1" applyBorder="1" applyAlignment="1" applyProtection="1">
      <alignment horizontal="center" vertical="center"/>
      <protection locked="0"/>
    </xf>
    <xf numFmtId="165" fontId="35" fillId="27" borderId="29" xfId="89" applyNumberFormat="1" applyFont="1" applyFill="1" applyBorder="1" applyAlignment="1" applyProtection="1">
      <alignment horizontal="center" vertical="center"/>
      <protection locked="0"/>
    </xf>
    <xf numFmtId="0" fontId="34" fillId="27" borderId="30" xfId="88" applyFont="1" applyFill="1" applyBorder="1" applyProtection="1">
      <protection locked="0"/>
    </xf>
    <xf numFmtId="0" fontId="35" fillId="0" borderId="12" xfId="88" applyFont="1" applyFill="1" applyBorder="1" applyAlignment="1" applyProtection="1">
      <alignment horizontal="center" vertical="center"/>
      <protection locked="0"/>
    </xf>
    <xf numFmtId="0" fontId="34" fillId="0" borderId="12" xfId="88" applyFont="1" applyFill="1" applyBorder="1" applyAlignment="1" applyProtection="1">
      <alignment horizontal="right"/>
      <protection locked="0"/>
    </xf>
    <xf numFmtId="0" fontId="34" fillId="0" borderId="15" xfId="88" applyFont="1" applyFill="1" applyBorder="1" applyProtection="1">
      <protection locked="0"/>
    </xf>
    <xf numFmtId="0" fontId="34" fillId="0" borderId="1" xfId="88" applyFont="1" applyBorder="1" applyProtection="1">
      <protection locked="0"/>
    </xf>
    <xf numFmtId="1" fontId="31" fillId="25" borderId="2" xfId="79" applyNumberFormat="1" applyFont="1" applyFill="1" applyBorder="1" applyAlignment="1" applyProtection="1">
      <alignment horizontal="center" vertical="center"/>
      <protection locked="0"/>
    </xf>
    <xf numFmtId="3" fontId="1" fillId="0" borderId="2" xfId="79" applyNumberFormat="1" applyFont="1" applyFill="1" applyBorder="1" applyAlignment="1" applyProtection="1">
      <alignment horizontal="center" vertical="center"/>
      <protection locked="0"/>
    </xf>
    <xf numFmtId="165" fontId="34" fillId="0" borderId="25" xfId="89" applyNumberFormat="1" applyFont="1" applyFill="1" applyBorder="1" applyAlignment="1" applyProtection="1">
      <alignment horizontal="center" vertical="center"/>
      <protection locked="0"/>
    </xf>
    <xf numFmtId="0" fontId="34" fillId="0" borderId="2" xfId="88" applyFont="1" applyBorder="1" applyAlignment="1" applyProtection="1">
      <alignment horizontal="center" vertical="center" wrapText="1"/>
      <protection locked="0"/>
    </xf>
    <xf numFmtId="1" fontId="1" fillId="25" borderId="2" xfId="79" applyNumberFormat="1" applyFont="1" applyFill="1" applyBorder="1" applyAlignment="1" applyProtection="1">
      <alignment horizontal="center" vertical="top"/>
      <protection locked="0"/>
    </xf>
    <xf numFmtId="164" fontId="1" fillId="25" borderId="2" xfId="79" applyNumberFormat="1" applyFont="1" applyFill="1" applyBorder="1" applyAlignment="1" applyProtection="1">
      <alignment horizontal="center" vertical="center"/>
      <protection locked="0"/>
    </xf>
    <xf numFmtId="164" fontId="1" fillId="0" borderId="2" xfId="79" applyNumberFormat="1" applyFont="1" applyFill="1" applyBorder="1" applyAlignment="1" applyProtection="1">
      <alignment horizontal="center" vertical="center"/>
      <protection locked="0"/>
    </xf>
    <xf numFmtId="3" fontId="31" fillId="26" borderId="2" xfId="79" applyNumberFormat="1" applyFont="1" applyFill="1" applyBorder="1" applyAlignment="1" applyProtection="1">
      <alignment horizontal="center" vertical="center"/>
      <protection locked="0"/>
    </xf>
    <xf numFmtId="165" fontId="35" fillId="26" borderId="25" xfId="89" applyNumberFormat="1" applyFont="1" applyFill="1" applyBorder="1" applyAlignment="1" applyProtection="1">
      <alignment horizontal="center" vertical="center"/>
      <protection locked="0"/>
    </xf>
    <xf numFmtId="3" fontId="1" fillId="25" borderId="2" xfId="79" applyNumberFormat="1" applyFont="1" applyFill="1" applyBorder="1" applyAlignment="1" applyProtection="1">
      <alignment horizontal="center" vertical="center"/>
      <protection locked="0"/>
    </xf>
    <xf numFmtId="1" fontId="31" fillId="0" borderId="2" xfId="79" applyNumberFormat="1" applyFont="1" applyFill="1" applyBorder="1" applyAlignment="1" applyProtection="1">
      <alignment horizontal="center" vertical="center"/>
      <protection locked="0"/>
    </xf>
    <xf numFmtId="1" fontId="1" fillId="0" borderId="2" xfId="79" applyNumberFormat="1" applyFont="1" applyFill="1" applyBorder="1" applyAlignment="1" applyProtection="1">
      <alignment horizontal="center" vertical="top"/>
      <protection locked="0"/>
    </xf>
    <xf numFmtId="3" fontId="31" fillId="25" borderId="2" xfId="79" applyNumberFormat="1" applyFont="1" applyFill="1" applyBorder="1" applyAlignment="1" applyProtection="1">
      <alignment horizontal="center" vertical="center"/>
      <protection locked="0"/>
    </xf>
    <xf numFmtId="165" fontId="35" fillId="25" borderId="25" xfId="89" applyNumberFormat="1" applyFont="1" applyFill="1" applyBorder="1" applyAlignment="1" applyProtection="1">
      <alignment horizontal="center" vertical="center"/>
      <protection locked="0"/>
    </xf>
    <xf numFmtId="2" fontId="1" fillId="25" borderId="2" xfId="79" applyNumberFormat="1" applyFont="1" applyFill="1" applyBorder="1" applyAlignment="1" applyProtection="1">
      <alignment horizontal="center" vertical="center"/>
      <protection locked="0"/>
    </xf>
    <xf numFmtId="0" fontId="34" fillId="0" borderId="2" xfId="88" applyFont="1" applyBorder="1" applyAlignment="1" applyProtection="1">
      <alignment horizontal="center" wrapText="1"/>
      <protection locked="0"/>
    </xf>
    <xf numFmtId="3" fontId="1" fillId="0" borderId="2" xfId="79" applyNumberFormat="1" applyFont="1" applyFill="1" applyBorder="1" applyAlignment="1" applyProtection="1">
      <alignment horizontal="center"/>
      <protection locked="0"/>
    </xf>
    <xf numFmtId="165" fontId="34" fillId="0" borderId="25" xfId="89" applyNumberFormat="1" applyFont="1" applyFill="1" applyBorder="1" applyAlignment="1" applyProtection="1">
      <alignment horizontal="center"/>
      <protection locked="0"/>
    </xf>
    <xf numFmtId="164" fontId="1" fillId="28" borderId="2" xfId="6" applyNumberFormat="1" applyFont="1" applyFill="1" applyBorder="1" applyAlignment="1" applyProtection="1">
      <alignment horizontal="center" vertical="center"/>
      <protection locked="0"/>
    </xf>
    <xf numFmtId="165" fontId="31" fillId="28" borderId="25" xfId="88" applyNumberFormat="1" applyFont="1" applyFill="1" applyBorder="1" applyAlignment="1" applyProtection="1">
      <alignment horizontal="center" vertical="center"/>
      <protection locked="0"/>
    </xf>
    <xf numFmtId="0" fontId="34" fillId="28" borderId="2" xfId="88" applyFont="1" applyFill="1" applyBorder="1" applyAlignment="1" applyProtection="1">
      <alignment vertical="center"/>
      <protection locked="0"/>
    </xf>
    <xf numFmtId="0" fontId="26" fillId="0" borderId="0" xfId="88" applyFont="1" applyFill="1" applyBorder="1" applyProtection="1">
      <protection locked="0"/>
    </xf>
    <xf numFmtId="0" fontId="27" fillId="0" borderId="0" xfId="88" applyFont="1" applyFill="1" applyBorder="1" applyAlignment="1" applyProtection="1">
      <alignment horizontal="right"/>
      <protection locked="0"/>
    </xf>
    <xf numFmtId="0" fontId="24" fillId="0" borderId="0" xfId="88" applyFont="1" applyFill="1" applyBorder="1" applyProtection="1">
      <protection locked="0"/>
    </xf>
    <xf numFmtId="0" fontId="25" fillId="0" borderId="0" xfId="88" applyFont="1" applyFill="1" applyBorder="1" applyProtection="1">
      <protection locked="0"/>
    </xf>
    <xf numFmtId="43" fontId="23" fillId="0" borderId="0" xfId="88" applyNumberFormat="1" applyFont="1" applyFill="1" applyBorder="1" applyProtection="1">
      <protection locked="0"/>
    </xf>
    <xf numFmtId="43" fontId="3" fillId="0" borderId="0" xfId="88" applyNumberFormat="1" applyFont="1" applyProtection="1">
      <protection locked="0"/>
    </xf>
    <xf numFmtId="0" fontId="3" fillId="0" borderId="0" xfId="88" applyFont="1" applyBorder="1" applyProtection="1">
      <protection locked="0"/>
    </xf>
    <xf numFmtId="43" fontId="3" fillId="0" borderId="0" xfId="89" applyFont="1" applyBorder="1" applyProtection="1">
      <protection locked="0"/>
    </xf>
    <xf numFmtId="43" fontId="3" fillId="0" borderId="0" xfId="88" applyNumberFormat="1" applyFont="1" applyBorder="1" applyProtection="1">
      <protection locked="0"/>
    </xf>
    <xf numFmtId="43" fontId="3" fillId="0" borderId="0" xfId="89" applyFont="1" applyProtection="1">
      <protection locked="0"/>
    </xf>
    <xf numFmtId="0" fontId="31" fillId="26" borderId="29" xfId="79" applyFont="1" applyFill="1" applyBorder="1" applyAlignment="1" applyProtection="1">
      <alignment horizontal="left" vertical="center"/>
    </xf>
    <xf numFmtId="0" fontId="31" fillId="26" borderId="29" xfId="79" applyFont="1" applyFill="1" applyBorder="1" applyAlignment="1" applyProtection="1">
      <alignment horizontal="center" vertical="center"/>
    </xf>
    <xf numFmtId="3" fontId="31" fillId="26" borderId="29" xfId="79" applyNumberFormat="1" applyFont="1" applyFill="1" applyBorder="1" applyAlignment="1" applyProtection="1">
      <alignment horizontal="center" vertical="center"/>
    </xf>
    <xf numFmtId="0" fontId="1" fillId="27" borderId="29" xfId="88" applyFont="1" applyFill="1" applyBorder="1" applyAlignment="1" applyProtection="1">
      <alignment horizontal="justify" vertical="top" wrapText="1"/>
    </xf>
    <xf numFmtId="0" fontId="1" fillId="27" borderId="29" xfId="88" applyFont="1" applyFill="1" applyBorder="1" applyAlignment="1" applyProtection="1">
      <alignment horizontal="center" wrapText="1"/>
    </xf>
    <xf numFmtId="0" fontId="31" fillId="27" borderId="29" xfId="88" applyFont="1" applyFill="1" applyBorder="1" applyAlignment="1" applyProtection="1">
      <alignment horizontal="center" vertical="center"/>
    </xf>
    <xf numFmtId="0" fontId="31" fillId="25" borderId="12" xfId="79" applyFont="1" applyFill="1" applyBorder="1" applyAlignment="1" applyProtection="1">
      <alignment horizontal="left" vertical="center"/>
    </xf>
    <xf numFmtId="0" fontId="31" fillId="0" borderId="12" xfId="79" applyFont="1" applyFill="1" applyBorder="1" applyAlignment="1" applyProtection="1">
      <alignment horizontal="center" vertical="center"/>
    </xf>
    <xf numFmtId="0" fontId="31" fillId="25" borderId="12" xfId="79" applyFont="1" applyFill="1" applyBorder="1" applyAlignment="1" applyProtection="1">
      <alignment horizontal="center" vertical="center"/>
    </xf>
    <xf numFmtId="0" fontId="35" fillId="26" borderId="26" xfId="88" applyFont="1" applyFill="1" applyBorder="1" applyAlignment="1" applyProtection="1">
      <alignment vertical="center" wrapText="1"/>
    </xf>
    <xf numFmtId="0" fontId="34" fillId="25" borderId="2" xfId="88" applyFont="1" applyFill="1" applyBorder="1" applyAlignment="1" applyProtection="1">
      <alignment horizontal="center" vertical="center" wrapText="1"/>
    </xf>
    <xf numFmtId="0" fontId="34" fillId="25" borderId="26" xfId="88" applyFont="1" applyFill="1" applyBorder="1" applyAlignment="1" applyProtection="1">
      <alignment vertical="top" wrapText="1"/>
    </xf>
    <xf numFmtId="0" fontId="34" fillId="25" borderId="26" xfId="88" applyFont="1" applyFill="1" applyBorder="1" applyAlignment="1" applyProtection="1">
      <alignment vertical="center" wrapText="1"/>
    </xf>
    <xf numFmtId="0" fontId="31" fillId="26" borderId="2" xfId="79" applyFont="1" applyFill="1" applyBorder="1" applyAlignment="1" applyProtection="1">
      <alignment vertical="center"/>
    </xf>
    <xf numFmtId="0" fontId="34" fillId="0" borderId="2" xfId="88" applyFont="1" applyFill="1" applyBorder="1" applyAlignment="1" applyProtection="1">
      <alignment horizontal="center" vertical="center" wrapText="1"/>
    </xf>
    <xf numFmtId="0" fontId="1" fillId="25" borderId="2" xfId="88" applyFont="1" applyFill="1" applyBorder="1" applyAlignment="1" applyProtection="1">
      <alignment horizontal="left" vertical="top" wrapText="1"/>
    </xf>
    <xf numFmtId="0" fontId="34" fillId="25" borderId="2" xfId="88" applyFont="1" applyFill="1" applyBorder="1" applyAlignment="1" applyProtection="1">
      <alignment horizontal="left" vertical="top" wrapText="1"/>
    </xf>
    <xf numFmtId="0" fontId="35" fillId="25" borderId="2" xfId="88" applyFont="1" applyFill="1" applyBorder="1" applyAlignment="1" applyProtection="1">
      <alignment horizontal="left" vertical="top" wrapText="1"/>
    </xf>
    <xf numFmtId="0" fontId="1" fillId="0" borderId="2" xfId="88" applyFont="1" applyBorder="1" applyAlignment="1" applyProtection="1">
      <alignment horizontal="justify" vertical="top" wrapText="1"/>
    </xf>
    <xf numFmtId="0" fontId="34" fillId="25" borderId="2" xfId="88" applyFont="1" applyFill="1" applyBorder="1" applyAlignment="1" applyProtection="1">
      <alignment horizontal="center" wrapText="1"/>
    </xf>
    <xf numFmtId="0" fontId="29" fillId="0" borderId="0" xfId="88" applyFont="1" applyProtection="1">
      <protection locked="0"/>
    </xf>
    <xf numFmtId="0" fontId="34" fillId="0" borderId="0" xfId="88" applyFont="1" applyAlignment="1" applyProtection="1">
      <alignment horizontal="center" vertical="center"/>
      <protection locked="0"/>
    </xf>
    <xf numFmtId="165" fontId="1" fillId="0" borderId="2" xfId="38" applyNumberFormat="1" applyFont="1" applyFill="1" applyBorder="1" applyAlignment="1" applyProtection="1">
      <alignment horizontal="center" vertical="center"/>
      <protection locked="0"/>
    </xf>
    <xf numFmtId="165" fontId="3" fillId="0" borderId="0" xfId="38" applyNumberFormat="1" applyFont="1" applyBorder="1" applyProtection="1">
      <protection locked="0"/>
    </xf>
    <xf numFmtId="9" fontId="3" fillId="0" borderId="0" xfId="91" applyFont="1" applyBorder="1" applyProtection="1">
      <protection locked="0"/>
    </xf>
    <xf numFmtId="1" fontId="31" fillId="26" borderId="31" xfId="79" applyNumberFormat="1" applyFont="1" applyFill="1" applyBorder="1" applyAlignment="1" applyProtection="1">
      <alignment horizontal="center" vertical="center" wrapText="1"/>
      <protection locked="0"/>
    </xf>
    <xf numFmtId="0" fontId="31" fillId="26" borderId="1" xfId="79" applyFont="1" applyFill="1" applyBorder="1" applyAlignment="1" applyProtection="1">
      <alignment horizontal="center" vertical="center" wrapText="1"/>
      <protection locked="0"/>
    </xf>
    <xf numFmtId="0" fontId="31" fillId="26" borderId="32" xfId="79" applyFont="1" applyFill="1" applyBorder="1" applyAlignment="1" applyProtection="1">
      <alignment horizontal="center" vertical="center" wrapText="1"/>
      <protection locked="0"/>
    </xf>
    <xf numFmtId="164" fontId="1" fillId="27" borderId="45" xfId="79" applyNumberFormat="1" applyFont="1" applyFill="1" applyBorder="1" applyAlignment="1" applyProtection="1">
      <alignment horizontal="center" vertical="top"/>
      <protection locked="0"/>
    </xf>
    <xf numFmtId="3" fontId="31" fillId="27" borderId="46" xfId="89" applyNumberFormat="1" applyFont="1" applyFill="1" applyBorder="1" applyAlignment="1" applyProtection="1">
      <alignment horizontal="center" vertical="center"/>
      <protection locked="0"/>
    </xf>
    <xf numFmtId="165" fontId="35" fillId="27" borderId="46" xfId="89" applyNumberFormat="1" applyFont="1" applyFill="1" applyBorder="1" applyAlignment="1" applyProtection="1">
      <alignment horizontal="center" vertical="center"/>
      <protection locked="0"/>
    </xf>
    <xf numFmtId="0" fontId="34" fillId="27" borderId="47" xfId="88" applyFont="1" applyFill="1" applyBorder="1" applyProtection="1">
      <protection locked="0"/>
    </xf>
    <xf numFmtId="165" fontId="34" fillId="0" borderId="25" xfId="38" applyNumberFormat="1" applyFont="1" applyFill="1" applyBorder="1" applyAlignment="1" applyProtection="1">
      <alignment horizontal="center" vertical="center"/>
      <protection locked="0"/>
    </xf>
    <xf numFmtId="165" fontId="1" fillId="0" borderId="2" xfId="38" applyNumberFormat="1" applyFont="1" applyFill="1" applyBorder="1" applyAlignment="1" applyProtection="1">
      <alignment horizontal="center"/>
      <protection locked="0"/>
    </xf>
    <xf numFmtId="0" fontId="31" fillId="26" borderId="1" xfId="79" applyFont="1" applyFill="1" applyBorder="1" applyAlignment="1" applyProtection="1">
      <alignment horizontal="left" vertical="center"/>
    </xf>
    <xf numFmtId="0" fontId="31" fillId="26" borderId="1" xfId="79" applyFont="1" applyFill="1" applyBorder="1" applyAlignment="1" applyProtection="1">
      <alignment horizontal="center" vertical="center"/>
    </xf>
    <xf numFmtId="3" fontId="31" fillId="26" borderId="1" xfId="79" applyNumberFormat="1" applyFont="1" applyFill="1" applyBorder="1" applyAlignment="1" applyProtection="1">
      <alignment horizontal="center" vertical="center"/>
    </xf>
    <xf numFmtId="0" fontId="1" fillId="27" borderId="46" xfId="88" applyFont="1" applyFill="1" applyBorder="1" applyAlignment="1" applyProtection="1">
      <alignment horizontal="justify" vertical="top" wrapText="1"/>
    </xf>
    <xf numFmtId="0" fontId="1" fillId="27" borderId="46" xfId="88" applyFont="1" applyFill="1" applyBorder="1" applyAlignment="1" applyProtection="1">
      <alignment horizontal="center" wrapText="1"/>
    </xf>
    <xf numFmtId="0" fontId="31" fillId="27" borderId="46" xfId="88" applyFont="1" applyFill="1" applyBorder="1" applyAlignment="1" applyProtection="1">
      <alignment horizontal="center" vertical="center"/>
    </xf>
    <xf numFmtId="165" fontId="34" fillId="0" borderId="2" xfId="88" applyNumberFormat="1" applyFont="1" applyBorder="1" applyAlignment="1" applyProtection="1">
      <alignment horizontal="center" vertical="center" wrapText="1"/>
      <protection locked="0"/>
    </xf>
    <xf numFmtId="0" fontId="36" fillId="0" borderId="0" xfId="1" applyFont="1" applyFill="1" applyAlignment="1">
      <alignment horizontal="center" vertical="center"/>
    </xf>
    <xf numFmtId="0" fontId="31" fillId="0" borderId="0" xfId="1" applyFont="1" applyFill="1" applyAlignment="1">
      <alignment horizontal="center" vertical="center"/>
    </xf>
    <xf numFmtId="0" fontId="28" fillId="0" borderId="0" xfId="1" applyFont="1" applyFill="1" applyAlignment="1">
      <alignment horizontal="center" vertical="center" wrapText="1"/>
    </xf>
    <xf numFmtId="0" fontId="30" fillId="0" borderId="0" xfId="3" applyFont="1" applyFill="1" applyBorder="1" applyAlignment="1">
      <alignment horizontal="center" vertical="center"/>
    </xf>
    <xf numFmtId="0" fontId="28" fillId="26" borderId="13" xfId="3" applyFont="1" applyFill="1" applyBorder="1" applyAlignment="1">
      <alignment horizontal="center" vertical="center"/>
    </xf>
    <xf numFmtId="0" fontId="28" fillId="26" borderId="22" xfId="1" applyFont="1" applyFill="1" applyBorder="1" applyAlignment="1">
      <alignment horizontal="right" vertical="center"/>
    </xf>
    <xf numFmtId="0" fontId="28" fillId="26" borderId="23" xfId="1" applyFont="1" applyFill="1" applyBorder="1" applyAlignment="1">
      <alignment horizontal="right" vertical="center"/>
    </xf>
    <xf numFmtId="0" fontId="28" fillId="0" borderId="17" xfId="1" applyFont="1" applyBorder="1" applyAlignment="1">
      <alignment horizontal="left" vertical="center"/>
    </xf>
    <xf numFmtId="0" fontId="28" fillId="0" borderId="18" xfId="1" applyFont="1" applyBorder="1" applyAlignment="1">
      <alignment horizontal="center" vertical="center"/>
    </xf>
    <xf numFmtId="0" fontId="28" fillId="0" borderId="19" xfId="1" applyFont="1" applyBorder="1" applyAlignment="1">
      <alignment horizontal="center" vertical="center"/>
    </xf>
    <xf numFmtId="0" fontId="28" fillId="0" borderId="18" xfId="1" applyFont="1" applyBorder="1" applyAlignment="1">
      <alignment horizontal="left" vertical="center"/>
    </xf>
    <xf numFmtId="0" fontId="28" fillId="0" borderId="19" xfId="1" applyFont="1" applyBorder="1" applyAlignment="1">
      <alignment horizontal="left" vertical="center"/>
    </xf>
    <xf numFmtId="0" fontId="28" fillId="0" borderId="38" xfId="1" applyFont="1" applyBorder="1" applyAlignment="1">
      <alignment horizontal="left" vertical="center"/>
    </xf>
    <xf numFmtId="0" fontId="28" fillId="0" borderId="39" xfId="1" applyFont="1" applyBorder="1" applyAlignment="1">
      <alignment horizontal="left" vertical="center"/>
    </xf>
    <xf numFmtId="0" fontId="28" fillId="0" borderId="36" xfId="1" applyFont="1" applyBorder="1" applyAlignment="1">
      <alignment horizontal="left" vertical="center"/>
    </xf>
    <xf numFmtId="0" fontId="28" fillId="0" borderId="37" xfId="1" applyFont="1" applyBorder="1" applyAlignment="1">
      <alignment horizontal="left" vertical="center"/>
    </xf>
    <xf numFmtId="0" fontId="28" fillId="0" borderId="34" xfId="1" applyFont="1" applyBorder="1" applyAlignment="1">
      <alignment horizontal="left" vertical="center"/>
    </xf>
    <xf numFmtId="0" fontId="28" fillId="0" borderId="35" xfId="1" applyFont="1" applyBorder="1" applyAlignment="1">
      <alignment horizontal="left" vertical="center"/>
    </xf>
    <xf numFmtId="0" fontId="30" fillId="0" borderId="0" xfId="79" applyFont="1" applyFill="1" applyBorder="1" applyAlignment="1">
      <alignment horizontal="center" vertical="center"/>
    </xf>
    <xf numFmtId="0" fontId="28" fillId="26" borderId="22" xfId="79" applyFont="1" applyFill="1" applyBorder="1" applyAlignment="1">
      <alignment horizontal="center" vertical="center"/>
    </xf>
    <xf numFmtId="0" fontId="28" fillId="26" borderId="23" xfId="79" applyFont="1" applyFill="1" applyBorder="1" applyAlignment="1">
      <alignment horizontal="center" vertical="center"/>
    </xf>
    <xf numFmtId="0" fontId="28" fillId="0" borderId="0" xfId="1" applyFont="1" applyFill="1" applyBorder="1" applyAlignment="1" applyProtection="1">
      <alignment horizontal="center" vertical="center"/>
      <protection locked="0"/>
    </xf>
    <xf numFmtId="0" fontId="28" fillId="0" borderId="0" xfId="1" applyFont="1" applyFill="1" applyBorder="1" applyAlignment="1" applyProtection="1">
      <alignment horizontal="center" vertical="center" wrapText="1"/>
      <protection locked="0"/>
    </xf>
    <xf numFmtId="0" fontId="35" fillId="28" borderId="25" xfId="88" applyFont="1" applyFill="1" applyBorder="1" applyAlignment="1" applyProtection="1">
      <alignment horizontal="right" vertical="center"/>
      <protection locked="0"/>
    </xf>
    <xf numFmtId="0" fontId="35" fillId="28" borderId="14" xfId="88" applyFont="1" applyFill="1" applyBorder="1" applyAlignment="1" applyProtection="1">
      <alignment horizontal="right" vertical="center"/>
      <protection locked="0"/>
    </xf>
    <xf numFmtId="0" fontId="35" fillId="28" borderId="24" xfId="88" applyFont="1" applyFill="1" applyBorder="1" applyAlignment="1" applyProtection="1">
      <alignment horizontal="right" vertical="center"/>
      <protection locked="0"/>
    </xf>
    <xf numFmtId="0" fontId="28" fillId="26" borderId="29" xfId="1" applyFont="1" applyFill="1" applyBorder="1" applyAlignment="1">
      <alignment horizontal="right" vertical="center"/>
    </xf>
    <xf numFmtId="0" fontId="28" fillId="0" borderId="27" xfId="1" applyFont="1" applyBorder="1" applyAlignment="1">
      <alignment horizontal="left" vertical="center"/>
    </xf>
    <xf numFmtId="0" fontId="28" fillId="0" borderId="27" xfId="1" applyFont="1" applyBorder="1" applyAlignment="1">
      <alignment horizontal="left" vertical="center" wrapText="1"/>
    </xf>
    <xf numFmtId="0" fontId="28" fillId="0" borderId="33" xfId="1" applyFont="1" applyBorder="1" applyAlignment="1">
      <alignment horizontal="left" vertical="center"/>
    </xf>
    <xf numFmtId="0" fontId="28" fillId="26" borderId="29" xfId="79" applyFont="1" applyFill="1" applyBorder="1" applyAlignment="1">
      <alignment horizontal="center" vertical="center"/>
    </xf>
    <xf numFmtId="0" fontId="28" fillId="0" borderId="27" xfId="1" applyFont="1" applyBorder="1" applyAlignment="1">
      <alignment horizontal="center" vertical="center"/>
    </xf>
    <xf numFmtId="0" fontId="28" fillId="0" borderId="0" xfId="1" applyFont="1" applyFill="1" applyAlignment="1" applyProtection="1">
      <alignment horizontal="center" vertical="center"/>
      <protection locked="0"/>
    </xf>
    <xf numFmtId="0" fontId="28" fillId="0" borderId="0" xfId="1" applyFont="1" applyFill="1" applyAlignment="1" applyProtection="1">
      <alignment horizontal="center" vertical="center" wrapText="1"/>
      <protection locked="0"/>
    </xf>
    <xf numFmtId="0" fontId="28" fillId="0" borderId="18" xfId="1" applyFont="1" applyBorder="1" applyAlignment="1">
      <alignment horizontal="left" vertical="center" wrapText="1"/>
    </xf>
    <xf numFmtId="0" fontId="28" fillId="0" borderId="19" xfId="1" applyFont="1" applyBorder="1" applyAlignment="1">
      <alignment horizontal="left" vertical="center" wrapText="1"/>
    </xf>
    <xf numFmtId="0" fontId="43" fillId="0" borderId="0" xfId="0" applyFont="1" applyAlignment="1">
      <alignment horizontal="left" vertical="center" wrapText="1"/>
    </xf>
  </cellXfs>
  <cellStyles count="92">
    <cellStyle name="20% - Accent1 2" xfId="8"/>
    <cellStyle name="20% - Accent2 2" xfId="9"/>
    <cellStyle name="20% - Accent2 3" xfId="10"/>
    <cellStyle name="20% - Accent3 2" xfId="11"/>
    <cellStyle name="20% - Accent4 2" xfId="12"/>
    <cellStyle name="20% - Accent5 2" xfId="13"/>
    <cellStyle name="20% - Accent6 2" xfId="14"/>
    <cellStyle name="40% - Accent1 2" xfId="15"/>
    <cellStyle name="40% - Accent2 2" xfId="16"/>
    <cellStyle name="40% - Accent3 2" xfId="17"/>
    <cellStyle name="40% - Accent4 2" xfId="18"/>
    <cellStyle name="40% - Accent5 2" xfId="19"/>
    <cellStyle name="40% - Accent6 2" xfId="20"/>
    <cellStyle name="60% - Accent1 2" xfId="21"/>
    <cellStyle name="60% - Accent2 2" xfId="22"/>
    <cellStyle name="60% - Accent3 2" xfId="23"/>
    <cellStyle name="60% - Accent4 2" xfId="24"/>
    <cellStyle name="60% - Accent5 2" xfId="25"/>
    <cellStyle name="60% - Accent6 2" xfId="26"/>
    <cellStyle name="Accent1 2" xfId="27"/>
    <cellStyle name="Accent2 2" xfId="28"/>
    <cellStyle name="Accent3 2" xfId="29"/>
    <cellStyle name="Accent4 2" xfId="30"/>
    <cellStyle name="Accent5 2" xfId="31"/>
    <cellStyle name="Accent6 2" xfId="32"/>
    <cellStyle name="Bad 2" xfId="33"/>
    <cellStyle name="Calculation 2" xfId="34"/>
    <cellStyle name="Check Cell 2" xfId="35"/>
    <cellStyle name="Comma" xfId="5" builtinId="3"/>
    <cellStyle name="Comma [0] 2" xfId="90"/>
    <cellStyle name="Comma 2" xfId="4"/>
    <cellStyle name="Comma 2 2" xfId="7"/>
    <cellStyle name="Comma 2 3" xfId="36"/>
    <cellStyle name="Comma 3" xfId="37"/>
    <cellStyle name="Comma 3 2" xfId="38"/>
    <cellStyle name="Comma 4" xfId="39"/>
    <cellStyle name="Comma 4 2" xfId="40"/>
    <cellStyle name="Comma 5" xfId="41"/>
    <cellStyle name="Comma 5 2" xfId="42"/>
    <cellStyle name="Comma 5 3" xfId="89"/>
    <cellStyle name="Comma 6" xfId="43"/>
    <cellStyle name="Comma 6 2" xfId="44"/>
    <cellStyle name="Comma 7" xfId="45"/>
    <cellStyle name="Comma 7 2" xfId="46"/>
    <cellStyle name="Comma 8" xfId="47"/>
    <cellStyle name="Comma0" xfId="48"/>
    <cellStyle name="Currency0" xfId="49"/>
    <cellStyle name="Date" xfId="50"/>
    <cellStyle name="Explanatory Text 2" xfId="51"/>
    <cellStyle name="Fixed" xfId="52"/>
    <cellStyle name="Good 2" xfId="53"/>
    <cellStyle name="Heading 1 2" xfId="54"/>
    <cellStyle name="Heading 2 2" xfId="55"/>
    <cellStyle name="Heading 3 2" xfId="56"/>
    <cellStyle name="Heading 4 2" xfId="57"/>
    <cellStyle name="Input 2" xfId="58"/>
    <cellStyle name="Linked Cell 2" xfId="59"/>
    <cellStyle name="Neutral 2" xfId="60"/>
    <cellStyle name="Normal" xfId="0" builtinId="0"/>
    <cellStyle name="Normal 10" xfId="61"/>
    <cellStyle name="Normal 10 2" xfId="80"/>
    <cellStyle name="Normal 11" xfId="62"/>
    <cellStyle name="Normal 12" xfId="63"/>
    <cellStyle name="Normal 13" xfId="2"/>
    <cellStyle name="Normal 13 2" xfId="6"/>
    <cellStyle name="Normal 14" xfId="83"/>
    <cellStyle name="Normal 2" xfId="3"/>
    <cellStyle name="Normal 2 2" xfId="64"/>
    <cellStyle name="Normal 2 2 2" xfId="87"/>
    <cellStyle name="Normal 2 3" xfId="79"/>
    <cellStyle name="Normal 2 4" xfId="85"/>
    <cellStyle name="Normal 3" xfId="65"/>
    <cellStyle name="Normal 3 2" xfId="82"/>
    <cellStyle name="Normal 4" xfId="66"/>
    <cellStyle name="Normal 4 2" xfId="86"/>
    <cellStyle name="Normal 5" xfId="67"/>
    <cellStyle name="Normal 5 2" xfId="81"/>
    <cellStyle name="Normal 6" xfId="68"/>
    <cellStyle name="Normal 6 2" xfId="88"/>
    <cellStyle name="Normal 7" xfId="69"/>
    <cellStyle name="Normal 8" xfId="70"/>
    <cellStyle name="Normal 9" xfId="71"/>
    <cellStyle name="Normal_front page" xfId="1"/>
    <cellStyle name="Note 2" xfId="72"/>
    <cellStyle name="Output 2" xfId="73"/>
    <cellStyle name="Percent 2" xfId="74"/>
    <cellStyle name="Percent 3" xfId="75"/>
    <cellStyle name="Percent 4" xfId="84"/>
    <cellStyle name="Percent 5" xfId="91"/>
    <cellStyle name="Title 2" xfId="76"/>
    <cellStyle name="Total 2" xfId="77"/>
    <cellStyle name="Warning Text 2" xfId="7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I18"/>
  <sheetViews>
    <sheetView tabSelected="1" view="pageBreakPreview" zoomScaleNormal="100" zoomScaleSheetLayoutView="100" workbookViewId="0">
      <selection activeCell="H18" sqref="H18"/>
    </sheetView>
  </sheetViews>
  <sheetFormatPr defaultRowHeight="15" x14ac:dyDescent="0.25"/>
  <cols>
    <col min="1" max="1" width="17.42578125" customWidth="1"/>
    <col min="2" max="2" width="49.5703125" customWidth="1"/>
    <col min="3" max="3" width="6.42578125" customWidth="1"/>
    <col min="4" max="4" width="7.140625" customWidth="1"/>
    <col min="5" max="5" width="23.28515625" customWidth="1"/>
    <col min="6" max="6" width="18.7109375" customWidth="1"/>
    <col min="7" max="7" width="14.28515625" bestFit="1" customWidth="1"/>
  </cols>
  <sheetData>
    <row r="2" spans="1:9" ht="18" x14ac:dyDescent="0.25">
      <c r="A2" s="155" t="s">
        <v>22</v>
      </c>
      <c r="B2" s="155"/>
      <c r="C2" s="155"/>
      <c r="D2" s="155"/>
      <c r="E2" s="155"/>
      <c r="F2" s="155"/>
      <c r="G2" s="18"/>
      <c r="H2" s="18"/>
      <c r="I2" s="18"/>
    </row>
    <row r="3" spans="1:9" ht="15.75" x14ac:dyDescent="0.25">
      <c r="A3" s="156" t="s">
        <v>24</v>
      </c>
      <c r="B3" s="156"/>
      <c r="C3" s="156"/>
      <c r="D3" s="156"/>
      <c r="E3" s="156"/>
      <c r="F3" s="156"/>
      <c r="G3" s="18"/>
      <c r="H3" s="18"/>
      <c r="I3" s="18"/>
    </row>
    <row r="4" spans="1:9" ht="20.25" customHeight="1" x14ac:dyDescent="0.25">
      <c r="A4" s="157" t="s">
        <v>23</v>
      </c>
      <c r="B4" s="157"/>
      <c r="C4" s="157"/>
      <c r="D4" s="157"/>
      <c r="E4" s="157"/>
      <c r="F4" s="157"/>
    </row>
    <row r="5" spans="1:9" ht="22.5" customHeight="1" x14ac:dyDescent="0.25">
      <c r="A5" s="158" t="s">
        <v>38</v>
      </c>
      <c r="B5" s="158"/>
      <c r="C5" s="158"/>
      <c r="D5" s="158"/>
      <c r="E5" s="158"/>
      <c r="F5" s="158"/>
    </row>
    <row r="6" spans="1:9" ht="10.5" customHeight="1" thickBot="1" x14ac:dyDescent="0.3">
      <c r="A6" s="1"/>
      <c r="B6" s="2"/>
      <c r="C6" s="3"/>
      <c r="D6" s="3"/>
      <c r="E6" s="3"/>
    </row>
    <row r="7" spans="1:9" ht="32.25" thickBot="1" x14ac:dyDescent="0.3">
      <c r="A7" s="10" t="s">
        <v>6</v>
      </c>
      <c r="B7" s="159" t="s">
        <v>7</v>
      </c>
      <c r="C7" s="159"/>
      <c r="D7" s="19"/>
      <c r="E7" s="11" t="s">
        <v>8</v>
      </c>
      <c r="F7" s="12" t="s">
        <v>13</v>
      </c>
    </row>
    <row r="8" spans="1:9" ht="24.75" customHeight="1" x14ac:dyDescent="0.25">
      <c r="A8" s="5"/>
      <c r="B8" s="163"/>
      <c r="C8" s="164"/>
      <c r="D8" s="5"/>
      <c r="E8" s="8"/>
      <c r="F8" s="6"/>
    </row>
    <row r="9" spans="1:9" ht="24.75" customHeight="1" x14ac:dyDescent="0.25">
      <c r="A9" s="5">
        <v>3</v>
      </c>
      <c r="B9" s="165" t="s">
        <v>39</v>
      </c>
      <c r="C9" s="166"/>
      <c r="D9" s="5" t="s">
        <v>5</v>
      </c>
      <c r="E9" s="8">
        <f>'ACMV-Summary'!E50</f>
        <v>12780900</v>
      </c>
      <c r="F9" s="6"/>
    </row>
    <row r="10" spans="1:9" ht="24.75" customHeight="1" x14ac:dyDescent="0.25">
      <c r="A10" s="5"/>
      <c r="B10" s="163"/>
      <c r="C10" s="164"/>
      <c r="D10" s="5"/>
      <c r="E10" s="8"/>
      <c r="F10" s="6"/>
    </row>
    <row r="11" spans="1:9" ht="24.75" customHeight="1" x14ac:dyDescent="0.25">
      <c r="A11" s="5">
        <v>4</v>
      </c>
      <c r="B11" s="162" t="s">
        <v>40</v>
      </c>
      <c r="C11" s="162"/>
      <c r="D11" s="5" t="s">
        <v>5</v>
      </c>
      <c r="E11" s="9">
        <f>'Plumbing Summary'!E21</f>
        <v>0</v>
      </c>
      <c r="F11" s="7"/>
    </row>
    <row r="12" spans="1:9" ht="24.75" customHeight="1" x14ac:dyDescent="0.25">
      <c r="A12" s="5"/>
      <c r="B12" s="163"/>
      <c r="C12" s="164"/>
      <c r="D12" s="5"/>
      <c r="E12" s="9"/>
      <c r="F12" s="7"/>
    </row>
    <row r="13" spans="1:9" ht="24.75" customHeight="1" x14ac:dyDescent="0.25">
      <c r="A13" s="5">
        <v>5</v>
      </c>
      <c r="B13" s="165" t="s">
        <v>43</v>
      </c>
      <c r="C13" s="166"/>
      <c r="D13" s="5" t="s">
        <v>5</v>
      </c>
      <c r="E13" s="9">
        <f>'FSS Summary'!E38</f>
        <v>1329584</v>
      </c>
      <c r="F13" s="7"/>
    </row>
    <row r="14" spans="1:9" ht="24.75" customHeight="1" thickBot="1" x14ac:dyDescent="0.3">
      <c r="A14" s="5"/>
      <c r="B14" s="162"/>
      <c r="C14" s="162"/>
      <c r="D14" s="5"/>
      <c r="E14" s="8"/>
      <c r="F14" s="6"/>
    </row>
    <row r="15" spans="1:9" ht="21.75" customHeight="1" thickBot="1" x14ac:dyDescent="0.3">
      <c r="A15" s="13"/>
      <c r="B15" s="160" t="s">
        <v>11</v>
      </c>
      <c r="C15" s="161"/>
      <c r="D15" s="14"/>
      <c r="E15" s="15">
        <f>SUM(E8:E14)</f>
        <v>14110484</v>
      </c>
      <c r="F15" s="16"/>
    </row>
    <row r="17" spans="1:6" x14ac:dyDescent="0.25">
      <c r="A17" s="191" t="s">
        <v>305</v>
      </c>
      <c r="B17" s="191"/>
      <c r="C17" s="191"/>
      <c r="D17" s="191"/>
      <c r="E17" s="191"/>
      <c r="F17" s="191"/>
    </row>
    <row r="18" spans="1:6" ht="26.25" customHeight="1" x14ac:dyDescent="0.25">
      <c r="A18" s="191"/>
      <c r="B18" s="191"/>
      <c r="C18" s="191"/>
      <c r="D18" s="191"/>
      <c r="E18" s="191"/>
      <c r="F18" s="191"/>
    </row>
  </sheetData>
  <mergeCells count="14">
    <mergeCell ref="A17:F18"/>
    <mergeCell ref="B15:C15"/>
    <mergeCell ref="B14:C14"/>
    <mergeCell ref="B8:C8"/>
    <mergeCell ref="B9:C9"/>
    <mergeCell ref="B10:C10"/>
    <mergeCell ref="B11:C11"/>
    <mergeCell ref="B12:C12"/>
    <mergeCell ref="B13:C13"/>
    <mergeCell ref="A2:F2"/>
    <mergeCell ref="A3:F3"/>
    <mergeCell ref="A4:F4"/>
    <mergeCell ref="A5:F5"/>
    <mergeCell ref="B7:C7"/>
  </mergeCells>
  <pageMargins left="0.70866141732283472" right="0.70866141732283472" top="0.74803149606299213" bottom="0.74803149606299213" header="0.31496062992125984" footer="0.31496062992125984"/>
  <pageSetup paperSize="9" scale="71" fitToHeight="0" orientation="portrait" r:id="rId1"/>
  <headerFooter>
    <oddHeader>&amp;LVISA FIT OUT PROJECT&amp;R&amp;G</oddHeader>
    <oddFooter>&amp;C&amp;P</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50"/>
  <sheetViews>
    <sheetView view="pageBreakPreview" topLeftCell="A23" zoomScale="70" zoomScaleNormal="100" zoomScaleSheetLayoutView="70" workbookViewId="0">
      <selection activeCell="E50" sqref="E50"/>
    </sheetView>
  </sheetViews>
  <sheetFormatPr defaultRowHeight="15" x14ac:dyDescent="0.25"/>
  <cols>
    <col min="1" max="1" width="17.42578125" style="21" customWidth="1"/>
    <col min="2" max="2" width="49.5703125" style="21" customWidth="1"/>
    <col min="3" max="3" width="6.42578125" style="21" customWidth="1"/>
    <col min="4" max="4" width="7.140625" style="21" customWidth="1"/>
    <col min="5" max="5" width="23.28515625" style="21" customWidth="1"/>
    <col min="6" max="6" width="18.7109375" style="21" customWidth="1"/>
    <col min="7" max="16384" width="9.140625" style="21"/>
  </cols>
  <sheetData>
    <row r="2" spans="1:6" ht="18" x14ac:dyDescent="0.25">
      <c r="A2" s="155" t="s">
        <v>22</v>
      </c>
      <c r="B2" s="155"/>
      <c r="C2" s="155"/>
      <c r="D2" s="155"/>
      <c r="E2" s="155"/>
      <c r="F2" s="155"/>
    </row>
    <row r="3" spans="1:6" x14ac:dyDescent="0.25">
      <c r="A3" s="156" t="s">
        <v>24</v>
      </c>
      <c r="B3" s="156"/>
      <c r="C3" s="156"/>
      <c r="D3" s="156"/>
      <c r="E3" s="156"/>
      <c r="F3" s="156"/>
    </row>
    <row r="4" spans="1:6" ht="20.25" customHeight="1" x14ac:dyDescent="0.25">
      <c r="A4" s="157" t="s">
        <v>39</v>
      </c>
      <c r="B4" s="157"/>
      <c r="C4" s="157"/>
      <c r="D4" s="157"/>
      <c r="E4" s="157"/>
      <c r="F4" s="157"/>
    </row>
    <row r="5" spans="1:6" ht="22.5" customHeight="1" x14ac:dyDescent="0.25">
      <c r="A5" s="173" t="s">
        <v>19</v>
      </c>
      <c r="B5" s="173"/>
      <c r="C5" s="173"/>
      <c r="D5" s="173"/>
      <c r="E5" s="173"/>
      <c r="F5" s="173"/>
    </row>
    <row r="6" spans="1:6" ht="10.5" customHeight="1" thickBot="1" x14ac:dyDescent="0.3">
      <c r="A6" s="22"/>
      <c r="B6" s="23"/>
      <c r="C6" s="24"/>
      <c r="D6" s="24"/>
      <c r="E6" s="24"/>
    </row>
    <row r="7" spans="1:6" ht="32.25" thickBot="1" x14ac:dyDescent="0.3">
      <c r="A7" s="25" t="s">
        <v>6</v>
      </c>
      <c r="B7" s="174" t="s">
        <v>7</v>
      </c>
      <c r="C7" s="175"/>
      <c r="D7" s="26"/>
      <c r="E7" s="27" t="s">
        <v>8</v>
      </c>
      <c r="F7" s="28" t="s">
        <v>13</v>
      </c>
    </row>
    <row r="8" spans="1:6" ht="20.100000000000001" customHeight="1" x14ac:dyDescent="0.25">
      <c r="A8" s="4">
        <v>1</v>
      </c>
      <c r="B8" s="171" t="s">
        <v>45</v>
      </c>
      <c r="C8" s="172"/>
      <c r="D8" s="4" t="s">
        <v>5</v>
      </c>
      <c r="E8" s="29">
        <f>'ACMV-BOQ'!F15</f>
        <v>0</v>
      </c>
      <c r="F8" s="30"/>
    </row>
    <row r="9" spans="1:6" ht="20.100000000000001" customHeight="1" x14ac:dyDescent="0.25">
      <c r="A9" s="5"/>
      <c r="B9" s="165"/>
      <c r="C9" s="166"/>
      <c r="D9" s="5"/>
      <c r="E9" s="8"/>
      <c r="F9" s="31"/>
    </row>
    <row r="10" spans="1:6" ht="20.100000000000001" customHeight="1" x14ac:dyDescent="0.25">
      <c r="A10" s="5">
        <f>A8+1</f>
        <v>2</v>
      </c>
      <c r="B10" s="165" t="s">
        <v>46</v>
      </c>
      <c r="C10" s="166"/>
      <c r="D10" s="5" t="s">
        <v>5</v>
      </c>
      <c r="E10" s="32">
        <f>'ACMV-BOQ'!F59</f>
        <v>596500</v>
      </c>
      <c r="F10" s="31"/>
    </row>
    <row r="11" spans="1:6" ht="20.100000000000001" customHeight="1" x14ac:dyDescent="0.25">
      <c r="A11" s="5"/>
      <c r="B11" s="163"/>
      <c r="C11" s="164"/>
      <c r="D11" s="5"/>
      <c r="E11" s="8"/>
      <c r="F11" s="31"/>
    </row>
    <row r="12" spans="1:6" ht="20.100000000000001" customHeight="1" x14ac:dyDescent="0.25">
      <c r="A12" s="5">
        <f>A10+1</f>
        <v>3</v>
      </c>
      <c r="B12" s="165" t="s">
        <v>47</v>
      </c>
      <c r="C12" s="166"/>
      <c r="D12" s="5" t="s">
        <v>5</v>
      </c>
      <c r="E12" s="8">
        <f>'ACMV-BOQ'!F65</f>
        <v>330000</v>
      </c>
      <c r="F12" s="31"/>
    </row>
    <row r="13" spans="1:6" ht="20.100000000000001" customHeight="1" x14ac:dyDescent="0.25">
      <c r="A13" s="5"/>
      <c r="B13" s="163"/>
      <c r="C13" s="164"/>
      <c r="D13" s="5"/>
      <c r="E13" s="8"/>
      <c r="F13" s="31"/>
    </row>
    <row r="14" spans="1:6" ht="20.100000000000001" customHeight="1" x14ac:dyDescent="0.25">
      <c r="A14" s="5">
        <f>A12+1</f>
        <v>4</v>
      </c>
      <c r="B14" s="165" t="s">
        <v>48</v>
      </c>
      <c r="C14" s="166"/>
      <c r="D14" s="5" t="s">
        <v>5</v>
      </c>
      <c r="E14" s="32">
        <f>'ACMV-BOQ'!F71</f>
        <v>130000</v>
      </c>
      <c r="F14" s="33"/>
    </row>
    <row r="15" spans="1:6" ht="20.100000000000001" customHeight="1" x14ac:dyDescent="0.25">
      <c r="A15" s="5"/>
      <c r="B15" s="165"/>
      <c r="C15" s="166"/>
      <c r="D15" s="5"/>
      <c r="E15" s="8"/>
      <c r="F15" s="31"/>
    </row>
    <row r="16" spans="1:6" ht="20.100000000000001" customHeight="1" x14ac:dyDescent="0.25">
      <c r="A16" s="5">
        <f>A14+1</f>
        <v>5</v>
      </c>
      <c r="B16" s="165" t="s">
        <v>49</v>
      </c>
      <c r="C16" s="166"/>
      <c r="D16" s="5" t="s">
        <v>5</v>
      </c>
      <c r="E16" s="32">
        <f>'ACMV-BOQ'!F77</f>
        <v>40000</v>
      </c>
      <c r="F16" s="31"/>
    </row>
    <row r="17" spans="1:6" ht="20.100000000000001" customHeight="1" x14ac:dyDescent="0.25">
      <c r="A17" s="5"/>
      <c r="B17" s="165"/>
      <c r="C17" s="166"/>
      <c r="D17" s="5"/>
      <c r="E17" s="8"/>
      <c r="F17" s="31"/>
    </row>
    <row r="18" spans="1:6" ht="20.100000000000001" customHeight="1" x14ac:dyDescent="0.25">
      <c r="A18" s="5">
        <f>A16+1</f>
        <v>6</v>
      </c>
      <c r="B18" s="165" t="s">
        <v>50</v>
      </c>
      <c r="C18" s="166"/>
      <c r="D18" s="5" t="s">
        <v>5</v>
      </c>
      <c r="E18" s="8">
        <f>'ACMV-BOQ'!F94</f>
        <v>3879000</v>
      </c>
      <c r="F18" s="31"/>
    </row>
    <row r="19" spans="1:6" ht="20.100000000000001" customHeight="1" x14ac:dyDescent="0.25">
      <c r="A19" s="5"/>
      <c r="B19" s="165"/>
      <c r="C19" s="166"/>
      <c r="D19" s="5"/>
      <c r="E19" s="8"/>
      <c r="F19" s="31"/>
    </row>
    <row r="20" spans="1:6" ht="20.100000000000001" customHeight="1" x14ac:dyDescent="0.25">
      <c r="A20" s="5">
        <f>A18+1</f>
        <v>7</v>
      </c>
      <c r="B20" s="165" t="s">
        <v>51</v>
      </c>
      <c r="C20" s="166"/>
      <c r="D20" s="5" t="s">
        <v>5</v>
      </c>
      <c r="E20" s="8">
        <f>'ACMV-BOQ'!F101</f>
        <v>1405000</v>
      </c>
      <c r="F20" s="31"/>
    </row>
    <row r="21" spans="1:6" ht="20.100000000000001" customHeight="1" x14ac:dyDescent="0.25">
      <c r="A21" s="5"/>
      <c r="B21" s="165"/>
      <c r="C21" s="166"/>
      <c r="D21" s="5"/>
      <c r="E21" s="8"/>
      <c r="F21" s="31"/>
    </row>
    <row r="22" spans="1:6" ht="20.100000000000001" customHeight="1" x14ac:dyDescent="0.25">
      <c r="A22" s="5">
        <f>A20+1</f>
        <v>8</v>
      </c>
      <c r="B22" s="165" t="s">
        <v>52</v>
      </c>
      <c r="C22" s="166"/>
      <c r="D22" s="5" t="s">
        <v>5</v>
      </c>
      <c r="E22" s="34">
        <f>'ACMV-BOQ'!F106</f>
        <v>2150000</v>
      </c>
      <c r="F22" s="33"/>
    </row>
    <row r="23" spans="1:6" ht="20.100000000000001" customHeight="1" x14ac:dyDescent="0.25">
      <c r="A23" s="17"/>
      <c r="B23" s="169"/>
      <c r="C23" s="170"/>
      <c r="D23" s="20"/>
      <c r="E23" s="35"/>
      <c r="F23" s="36"/>
    </row>
    <row r="24" spans="1:6" ht="20.100000000000001" customHeight="1" x14ac:dyDescent="0.25">
      <c r="A24" s="5">
        <f>A22+1</f>
        <v>9</v>
      </c>
      <c r="B24" s="165" t="s">
        <v>53</v>
      </c>
      <c r="C24" s="166"/>
      <c r="D24" s="5" t="s">
        <v>5</v>
      </c>
      <c r="E24" s="32">
        <f>'ACMV-BOQ'!F111</f>
        <v>2419000</v>
      </c>
      <c r="F24" s="31"/>
    </row>
    <row r="25" spans="1:6" ht="20.100000000000001" customHeight="1" x14ac:dyDescent="0.25">
      <c r="A25" s="5"/>
      <c r="B25" s="163"/>
      <c r="C25" s="164"/>
      <c r="D25" s="5"/>
      <c r="E25" s="8"/>
      <c r="F25" s="31"/>
    </row>
    <row r="26" spans="1:6" ht="20.100000000000001" customHeight="1" x14ac:dyDescent="0.25">
      <c r="A26" s="5">
        <f>A24+1</f>
        <v>10</v>
      </c>
      <c r="B26" s="165" t="s">
        <v>54</v>
      </c>
      <c r="C26" s="166"/>
      <c r="D26" s="5" t="s">
        <v>5</v>
      </c>
      <c r="E26" s="8">
        <f>'ACMV-BOQ'!F116</f>
        <v>845000</v>
      </c>
      <c r="F26" s="31"/>
    </row>
    <row r="27" spans="1:6" ht="20.100000000000001" customHeight="1" x14ac:dyDescent="0.25">
      <c r="A27" s="5"/>
      <c r="B27" s="163"/>
      <c r="C27" s="164"/>
      <c r="D27" s="5"/>
      <c r="E27" s="8"/>
      <c r="F27" s="31"/>
    </row>
    <row r="28" spans="1:6" ht="20.100000000000001" customHeight="1" x14ac:dyDescent="0.25">
      <c r="A28" s="5">
        <f>A26+1</f>
        <v>11</v>
      </c>
      <c r="B28" s="165" t="s">
        <v>55</v>
      </c>
      <c r="C28" s="166"/>
      <c r="D28" s="5" t="s">
        <v>5</v>
      </c>
      <c r="E28" s="32">
        <f>'ACMV-BOQ'!F121</f>
        <v>120000</v>
      </c>
      <c r="F28" s="33"/>
    </row>
    <row r="29" spans="1:6" ht="20.100000000000001" customHeight="1" x14ac:dyDescent="0.25">
      <c r="A29" s="5"/>
      <c r="B29" s="165"/>
      <c r="C29" s="166"/>
      <c r="D29" s="5"/>
      <c r="E29" s="8"/>
      <c r="F29" s="31"/>
    </row>
    <row r="30" spans="1:6" ht="20.100000000000001" customHeight="1" x14ac:dyDescent="0.25">
      <c r="A30" s="5">
        <f>A28+1</f>
        <v>12</v>
      </c>
      <c r="B30" s="165" t="s">
        <v>56</v>
      </c>
      <c r="C30" s="166"/>
      <c r="D30" s="5" t="s">
        <v>5</v>
      </c>
      <c r="E30" s="32">
        <f>'ACMV-BOQ'!F149</f>
        <v>472500</v>
      </c>
      <c r="F30" s="31"/>
    </row>
    <row r="31" spans="1:6" ht="20.100000000000001" customHeight="1" x14ac:dyDescent="0.25">
      <c r="A31" s="5"/>
      <c r="B31" s="165"/>
      <c r="C31" s="166"/>
      <c r="D31" s="5"/>
      <c r="E31" s="8"/>
      <c r="F31" s="31"/>
    </row>
    <row r="32" spans="1:6" ht="20.100000000000001" customHeight="1" x14ac:dyDescent="0.25">
      <c r="A32" s="5">
        <f>A30+1</f>
        <v>13</v>
      </c>
      <c r="B32" s="165" t="s">
        <v>57</v>
      </c>
      <c r="C32" s="166"/>
      <c r="D32" s="5" t="s">
        <v>5</v>
      </c>
      <c r="E32" s="8">
        <f>'ACMV-BOQ'!F155</f>
        <v>81000</v>
      </c>
      <c r="F32" s="31"/>
    </row>
    <row r="33" spans="1:6" ht="20.100000000000001" customHeight="1" x14ac:dyDescent="0.25">
      <c r="A33" s="5"/>
      <c r="B33" s="165"/>
      <c r="C33" s="166"/>
      <c r="D33" s="5"/>
      <c r="E33" s="8"/>
      <c r="F33" s="31"/>
    </row>
    <row r="34" spans="1:6" ht="20.100000000000001" customHeight="1" x14ac:dyDescent="0.25">
      <c r="A34" s="5">
        <f>A32+1</f>
        <v>14</v>
      </c>
      <c r="B34" s="165" t="s">
        <v>58</v>
      </c>
      <c r="C34" s="166"/>
      <c r="D34" s="5" t="s">
        <v>5</v>
      </c>
      <c r="E34" s="8">
        <f>'ACMV-BOQ'!F161</f>
        <v>121600</v>
      </c>
      <c r="F34" s="31"/>
    </row>
    <row r="35" spans="1:6" ht="20.100000000000001" customHeight="1" x14ac:dyDescent="0.25">
      <c r="A35" s="5"/>
      <c r="B35" s="165"/>
      <c r="C35" s="166"/>
      <c r="D35" s="5"/>
      <c r="E35" s="8"/>
      <c r="F35" s="31"/>
    </row>
    <row r="36" spans="1:6" ht="20.100000000000001" customHeight="1" x14ac:dyDescent="0.25">
      <c r="A36" s="5">
        <f>A34+1</f>
        <v>15</v>
      </c>
      <c r="B36" s="165" t="s">
        <v>59</v>
      </c>
      <c r="C36" s="166"/>
      <c r="D36" s="5" t="s">
        <v>5</v>
      </c>
      <c r="E36" s="34">
        <f>'ACMV-BOQ'!F167</f>
        <v>14000</v>
      </c>
      <c r="F36" s="33"/>
    </row>
    <row r="37" spans="1:6" ht="20.100000000000001" customHeight="1" x14ac:dyDescent="0.25">
      <c r="A37" s="17"/>
      <c r="B37" s="169"/>
      <c r="C37" s="170"/>
      <c r="D37" s="20"/>
      <c r="E37" s="35"/>
      <c r="F37" s="36"/>
    </row>
    <row r="38" spans="1:6" ht="20.100000000000001" customHeight="1" x14ac:dyDescent="0.25">
      <c r="A38" s="5">
        <f>A36+1</f>
        <v>16</v>
      </c>
      <c r="B38" s="165" t="s">
        <v>60</v>
      </c>
      <c r="C38" s="166"/>
      <c r="D38" s="5" t="s">
        <v>5</v>
      </c>
      <c r="E38" s="32">
        <f>'ACMV-BOQ'!F179</f>
        <v>57500</v>
      </c>
      <c r="F38" s="33"/>
    </row>
    <row r="39" spans="1:6" ht="20.100000000000001" customHeight="1" x14ac:dyDescent="0.25">
      <c r="A39" s="5"/>
      <c r="B39" s="165"/>
      <c r="C39" s="166"/>
      <c r="D39" s="5"/>
      <c r="E39" s="8"/>
      <c r="F39" s="31"/>
    </row>
    <row r="40" spans="1:6" ht="20.100000000000001" customHeight="1" x14ac:dyDescent="0.25">
      <c r="A40" s="5">
        <f>A38+1</f>
        <v>17</v>
      </c>
      <c r="B40" s="165" t="s">
        <v>61</v>
      </c>
      <c r="C40" s="166"/>
      <c r="D40" s="5" t="s">
        <v>5</v>
      </c>
      <c r="E40" s="32">
        <f>'ACMV-BOQ'!F185</f>
        <v>19800</v>
      </c>
      <c r="F40" s="31"/>
    </row>
    <row r="41" spans="1:6" ht="20.100000000000001" customHeight="1" x14ac:dyDescent="0.25">
      <c r="A41" s="5"/>
      <c r="B41" s="165"/>
      <c r="C41" s="166"/>
      <c r="D41" s="5"/>
      <c r="E41" s="8"/>
      <c r="F41" s="31"/>
    </row>
    <row r="42" spans="1:6" ht="20.100000000000001" customHeight="1" x14ac:dyDescent="0.25">
      <c r="A42" s="5">
        <f>A40+1</f>
        <v>18</v>
      </c>
      <c r="B42" s="165" t="s">
        <v>62</v>
      </c>
      <c r="C42" s="166"/>
      <c r="D42" s="5" t="s">
        <v>5</v>
      </c>
      <c r="E42" s="8">
        <f>'ACMV-BOQ'!F190</f>
        <v>25000</v>
      </c>
      <c r="F42" s="31"/>
    </row>
    <row r="43" spans="1:6" ht="20.100000000000001" customHeight="1" x14ac:dyDescent="0.25">
      <c r="A43" s="5"/>
      <c r="B43" s="165"/>
      <c r="C43" s="166"/>
      <c r="D43" s="5"/>
      <c r="E43" s="8"/>
      <c r="F43" s="31"/>
    </row>
    <row r="44" spans="1:6" ht="20.100000000000001" customHeight="1" x14ac:dyDescent="0.25">
      <c r="A44" s="5">
        <f>A42+1</f>
        <v>19</v>
      </c>
      <c r="B44" s="165" t="s">
        <v>63</v>
      </c>
      <c r="C44" s="166"/>
      <c r="D44" s="5" t="s">
        <v>5</v>
      </c>
      <c r="E44" s="8">
        <f>'ACMV-BOQ'!F195</f>
        <v>50000</v>
      </c>
      <c r="F44" s="31"/>
    </row>
    <row r="45" spans="1:6" ht="20.100000000000001" customHeight="1" x14ac:dyDescent="0.25">
      <c r="A45" s="5"/>
      <c r="B45" s="165"/>
      <c r="C45" s="166"/>
      <c r="D45" s="5"/>
      <c r="E45" s="8"/>
      <c r="F45" s="31"/>
    </row>
    <row r="46" spans="1:6" ht="20.100000000000001" customHeight="1" x14ac:dyDescent="0.25">
      <c r="A46" s="5">
        <f>A44+1</f>
        <v>20</v>
      </c>
      <c r="B46" s="165" t="s">
        <v>64</v>
      </c>
      <c r="C46" s="166"/>
      <c r="D46" s="5" t="s">
        <v>5</v>
      </c>
      <c r="E46" s="34">
        <f>'ACMV-BOQ'!F200</f>
        <v>25000</v>
      </c>
      <c r="F46" s="33"/>
    </row>
    <row r="47" spans="1:6" ht="20.100000000000001" customHeight="1" x14ac:dyDescent="0.25">
      <c r="A47" s="17"/>
      <c r="B47" s="169"/>
      <c r="C47" s="170"/>
      <c r="D47" s="20"/>
      <c r="E47" s="35"/>
      <c r="F47" s="36"/>
    </row>
    <row r="48" spans="1:6" ht="20.100000000000001" customHeight="1" x14ac:dyDescent="0.25">
      <c r="A48" s="5">
        <f>A46+1</f>
        <v>21</v>
      </c>
      <c r="B48" s="165" t="s">
        <v>65</v>
      </c>
      <c r="C48" s="166"/>
      <c r="D48" s="5" t="s">
        <v>5</v>
      </c>
      <c r="E48" s="34">
        <f>'ACMV-BOQ'!F205</f>
        <v>0</v>
      </c>
      <c r="F48" s="33"/>
    </row>
    <row r="49" spans="1:6" ht="20.100000000000001" customHeight="1" thickBot="1" x14ac:dyDescent="0.3">
      <c r="A49" s="17"/>
      <c r="B49" s="167"/>
      <c r="C49" s="168"/>
      <c r="D49" s="20"/>
      <c r="E49" s="35"/>
      <c r="F49" s="36"/>
    </row>
    <row r="50" spans="1:6" ht="20.100000000000001" customHeight="1" thickBot="1" x14ac:dyDescent="0.3">
      <c r="A50" s="13"/>
      <c r="B50" s="160" t="s">
        <v>66</v>
      </c>
      <c r="C50" s="161"/>
      <c r="D50" s="14"/>
      <c r="E50" s="15">
        <f>SUM(E8:E49)</f>
        <v>12780900</v>
      </c>
      <c r="F50" s="37"/>
    </row>
  </sheetData>
  <mergeCells count="48">
    <mergeCell ref="B8:C8"/>
    <mergeCell ref="A2:F2"/>
    <mergeCell ref="A3:F3"/>
    <mergeCell ref="A4:F4"/>
    <mergeCell ref="A5:F5"/>
    <mergeCell ref="B7:C7"/>
    <mergeCell ref="B20:C20"/>
    <mergeCell ref="B9:C9"/>
    <mergeCell ref="B10:C10"/>
    <mergeCell ref="B11:C11"/>
    <mergeCell ref="B12:C12"/>
    <mergeCell ref="B13:C13"/>
    <mergeCell ref="B14:C14"/>
    <mergeCell ref="B15:C15"/>
    <mergeCell ref="B16:C16"/>
    <mergeCell ref="B17:C17"/>
    <mergeCell ref="B18:C18"/>
    <mergeCell ref="B19:C19"/>
    <mergeCell ref="B46:C46"/>
    <mergeCell ref="B47:C47"/>
    <mergeCell ref="B32:C32"/>
    <mergeCell ref="B21:C21"/>
    <mergeCell ref="B22:C22"/>
    <mergeCell ref="B23:C23"/>
    <mergeCell ref="B24:C24"/>
    <mergeCell ref="B25:C25"/>
    <mergeCell ref="B26:C26"/>
    <mergeCell ref="B27:C27"/>
    <mergeCell ref="B28:C28"/>
    <mergeCell ref="B29:C29"/>
    <mergeCell ref="B30:C30"/>
    <mergeCell ref="B31:C31"/>
    <mergeCell ref="B48:C48"/>
    <mergeCell ref="B49:C49"/>
    <mergeCell ref="B50:C50"/>
    <mergeCell ref="B44:C44"/>
    <mergeCell ref="B33:C33"/>
    <mergeCell ref="B34:C34"/>
    <mergeCell ref="B35:C35"/>
    <mergeCell ref="B36:C36"/>
    <mergeCell ref="B37:C37"/>
    <mergeCell ref="B38:C38"/>
    <mergeCell ref="B39:C39"/>
    <mergeCell ref="B40:C40"/>
    <mergeCell ref="B41:C41"/>
    <mergeCell ref="B42:C42"/>
    <mergeCell ref="B43:C43"/>
    <mergeCell ref="B45:C45"/>
  </mergeCells>
  <printOptions horizontalCentered="1"/>
  <pageMargins left="0.25" right="0.25" top="0.5" bottom="0.5" header="0.3" footer="0.3"/>
  <pageSetup paperSize="9" scale="80" orientation="portrait" r:id="rId1"/>
  <headerFooter>
    <oddHeader>&amp;LVISA FIT OUT PROJECT&amp;R&amp;G</oddHeader>
    <oddFooter>&amp;C&amp;P</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4"/>
  <sheetViews>
    <sheetView view="pageBreakPreview" topLeftCell="A189" zoomScaleNormal="100" zoomScaleSheetLayoutView="100" workbookViewId="0">
      <selection activeCell="E203" sqref="E203"/>
    </sheetView>
  </sheetViews>
  <sheetFormatPr defaultColWidth="8.85546875" defaultRowHeight="15" x14ac:dyDescent="0.25"/>
  <cols>
    <col min="1" max="1" width="7.42578125" style="66" customWidth="1"/>
    <col min="2" max="2" width="51.85546875" style="66" customWidth="1"/>
    <col min="3" max="4" width="8" style="66" customWidth="1"/>
    <col min="5" max="5" width="13.42578125" style="66" customWidth="1"/>
    <col min="6" max="6" width="17.42578125" style="66" customWidth="1"/>
    <col min="7" max="7" width="19.42578125" style="66" customWidth="1"/>
    <col min="8" max="8" width="14" style="66" customWidth="1"/>
    <col min="9" max="16384" width="8.85546875" style="66"/>
  </cols>
  <sheetData>
    <row r="1" spans="1:7" ht="15.75" x14ac:dyDescent="0.25">
      <c r="A1" s="60"/>
      <c r="B1" s="64"/>
      <c r="C1" s="65"/>
      <c r="D1" s="65" t="s">
        <v>20</v>
      </c>
      <c r="E1" s="65"/>
      <c r="F1" s="65"/>
      <c r="G1" s="65"/>
    </row>
    <row r="2" spans="1:7" ht="18.75" customHeight="1" x14ac:dyDescent="0.25">
      <c r="A2" s="176" t="s">
        <v>22</v>
      </c>
      <c r="B2" s="176"/>
      <c r="C2" s="176"/>
      <c r="D2" s="176"/>
      <c r="E2" s="176"/>
      <c r="F2" s="176"/>
      <c r="G2" s="176"/>
    </row>
    <row r="3" spans="1:7" ht="18.75" customHeight="1" x14ac:dyDescent="0.25">
      <c r="A3" s="176" t="s">
        <v>24</v>
      </c>
      <c r="B3" s="176"/>
      <c r="C3" s="176"/>
      <c r="D3" s="176"/>
      <c r="E3" s="176"/>
      <c r="F3" s="176"/>
      <c r="G3" s="176"/>
    </row>
    <row r="4" spans="1:7" ht="18.75" customHeight="1" x14ac:dyDescent="0.25">
      <c r="A4" s="177" t="s">
        <v>67</v>
      </c>
      <c r="B4" s="177"/>
      <c r="C4" s="177"/>
      <c r="D4" s="177"/>
      <c r="E4" s="177"/>
      <c r="F4" s="177"/>
      <c r="G4" s="177"/>
    </row>
    <row r="5" spans="1:7" ht="20.25" customHeight="1" x14ac:dyDescent="0.25">
      <c r="A5" s="67"/>
      <c r="B5" s="67"/>
      <c r="C5" s="67"/>
      <c r="D5" s="67"/>
      <c r="E5" s="65"/>
      <c r="F5" s="65"/>
      <c r="G5" s="68" t="s">
        <v>68</v>
      </c>
    </row>
    <row r="6" spans="1:7" ht="20.25" customHeight="1" thickBot="1" x14ac:dyDescent="0.3">
      <c r="A6" s="69"/>
      <c r="B6" s="69"/>
      <c r="C6" s="69"/>
      <c r="D6" s="69"/>
      <c r="E6" s="70"/>
      <c r="F6" s="70"/>
      <c r="G6" s="71" t="s">
        <v>36</v>
      </c>
    </row>
    <row r="7" spans="1:7" ht="30.75" customHeight="1" thickBot="1" x14ac:dyDescent="0.3">
      <c r="A7" s="72" t="s">
        <v>9</v>
      </c>
      <c r="B7" s="114" t="s">
        <v>0</v>
      </c>
      <c r="C7" s="115" t="s">
        <v>1</v>
      </c>
      <c r="D7" s="116" t="s">
        <v>17</v>
      </c>
      <c r="E7" s="73" t="s">
        <v>25</v>
      </c>
      <c r="F7" s="73" t="s">
        <v>18</v>
      </c>
      <c r="G7" s="74" t="s">
        <v>10</v>
      </c>
    </row>
    <row r="8" spans="1:7" ht="33" customHeight="1" thickBot="1" x14ac:dyDescent="0.3">
      <c r="A8" s="75"/>
      <c r="B8" s="117"/>
      <c r="C8" s="118"/>
      <c r="D8" s="119" t="s">
        <v>15</v>
      </c>
      <c r="E8" s="76" t="s">
        <v>16</v>
      </c>
      <c r="F8" s="77" t="s">
        <v>26</v>
      </c>
      <c r="G8" s="78"/>
    </row>
    <row r="9" spans="1:7" ht="23.25" customHeight="1" x14ac:dyDescent="0.25">
      <c r="A9" s="79"/>
      <c r="B9" s="120" t="s">
        <v>39</v>
      </c>
      <c r="C9" s="121"/>
      <c r="D9" s="122"/>
      <c r="E9" s="80"/>
      <c r="F9" s="81"/>
      <c r="G9" s="82"/>
    </row>
    <row r="10" spans="1:7" ht="17.25" customHeight="1" x14ac:dyDescent="0.25">
      <c r="A10" s="83">
        <v>1</v>
      </c>
      <c r="B10" s="123" t="s">
        <v>69</v>
      </c>
      <c r="C10" s="124"/>
      <c r="D10" s="124"/>
      <c r="E10" s="84"/>
      <c r="F10" s="85"/>
      <c r="G10" s="86"/>
    </row>
    <row r="11" spans="1:7" ht="127.5" x14ac:dyDescent="0.25">
      <c r="A11" s="87">
        <v>1.1000000000000001</v>
      </c>
      <c r="B11" s="125" t="s">
        <v>70</v>
      </c>
      <c r="C11" s="124"/>
      <c r="D11" s="124"/>
      <c r="E11" s="84"/>
      <c r="F11" s="85"/>
      <c r="G11" s="86"/>
    </row>
    <row r="12" spans="1:7" ht="20.100000000000001" customHeight="1" x14ac:dyDescent="0.25">
      <c r="A12" s="88">
        <v>1.1000000000000001</v>
      </c>
      <c r="B12" s="126" t="s">
        <v>71</v>
      </c>
      <c r="C12" s="124" t="s">
        <v>29</v>
      </c>
      <c r="D12" s="124">
        <v>1</v>
      </c>
      <c r="E12" s="84">
        <v>0</v>
      </c>
      <c r="F12" s="85">
        <f>D12*E12</f>
        <v>0</v>
      </c>
      <c r="G12" s="86"/>
    </row>
    <row r="13" spans="1:7" ht="20.100000000000001" customHeight="1" x14ac:dyDescent="0.25">
      <c r="A13" s="88">
        <v>1.2</v>
      </c>
      <c r="B13" s="126" t="s">
        <v>72</v>
      </c>
      <c r="C13" s="124" t="s">
        <v>29</v>
      </c>
      <c r="D13" s="124">
        <v>1</v>
      </c>
      <c r="E13" s="84">
        <v>0</v>
      </c>
      <c r="F13" s="85">
        <f t="shared" ref="F13" si="0">D13*E13</f>
        <v>0</v>
      </c>
      <c r="G13" s="86"/>
    </row>
    <row r="14" spans="1:7" ht="17.25" customHeight="1" x14ac:dyDescent="0.25">
      <c r="A14" s="88"/>
      <c r="B14" s="125"/>
      <c r="C14" s="124"/>
      <c r="D14" s="124"/>
      <c r="E14" s="84"/>
      <c r="F14" s="85"/>
      <c r="G14" s="86"/>
    </row>
    <row r="15" spans="1:7" ht="17.25" customHeight="1" x14ac:dyDescent="0.25">
      <c r="A15" s="89"/>
      <c r="B15" s="62"/>
      <c r="C15" s="124"/>
      <c r="D15" s="124"/>
      <c r="E15" s="90" t="s">
        <v>37</v>
      </c>
      <c r="F15" s="91">
        <f>SUM(F12:F14)</f>
        <v>0</v>
      </c>
      <c r="G15" s="86"/>
    </row>
    <row r="16" spans="1:7" ht="17.25" customHeight="1" x14ac:dyDescent="0.25">
      <c r="A16" s="89"/>
      <c r="B16" s="62"/>
      <c r="C16" s="124"/>
      <c r="D16" s="124"/>
      <c r="E16" s="92"/>
      <c r="F16" s="85"/>
      <c r="G16" s="86"/>
    </row>
    <row r="17" spans="1:7" ht="17.25" customHeight="1" x14ac:dyDescent="0.25">
      <c r="A17" s="93">
        <v>2</v>
      </c>
      <c r="B17" s="127" t="s">
        <v>46</v>
      </c>
      <c r="C17" s="128"/>
      <c r="D17" s="124"/>
      <c r="E17" s="84"/>
      <c r="F17" s="85"/>
      <c r="G17" s="86"/>
    </row>
    <row r="18" spans="1:7" ht="63.75" x14ac:dyDescent="0.25">
      <c r="A18" s="94">
        <v>2</v>
      </c>
      <c r="B18" s="129" t="s">
        <v>73</v>
      </c>
      <c r="C18" s="124"/>
      <c r="D18" s="124"/>
      <c r="E18" s="84"/>
      <c r="F18" s="85"/>
      <c r="G18" s="86"/>
    </row>
    <row r="19" spans="1:7" ht="17.25" customHeight="1" x14ac:dyDescent="0.25">
      <c r="A19" s="89"/>
      <c r="B19" s="130"/>
      <c r="C19" s="124"/>
      <c r="D19" s="124"/>
      <c r="E19" s="84"/>
      <c r="F19" s="85"/>
      <c r="G19" s="86"/>
    </row>
    <row r="20" spans="1:7" ht="18" customHeight="1" x14ac:dyDescent="0.25">
      <c r="A20" s="89"/>
      <c r="B20" s="131" t="s">
        <v>74</v>
      </c>
      <c r="C20" s="124"/>
      <c r="D20" s="124"/>
      <c r="E20" s="84"/>
      <c r="F20" s="85"/>
      <c r="G20" s="86"/>
    </row>
    <row r="21" spans="1:7" ht="18" customHeight="1" x14ac:dyDescent="0.25">
      <c r="A21" s="89">
        <v>2.1</v>
      </c>
      <c r="B21" s="132" t="s">
        <v>75</v>
      </c>
      <c r="C21" s="124"/>
      <c r="D21" s="124"/>
      <c r="E21" s="84"/>
      <c r="F21" s="85"/>
      <c r="G21" s="86"/>
    </row>
    <row r="22" spans="1:7" ht="18" customHeight="1" x14ac:dyDescent="0.25">
      <c r="A22" s="89" t="s">
        <v>2</v>
      </c>
      <c r="B22" s="132" t="s">
        <v>76</v>
      </c>
      <c r="C22" s="124" t="s">
        <v>4</v>
      </c>
      <c r="D22" s="124">
        <v>4</v>
      </c>
      <c r="E22" s="84">
        <v>6500</v>
      </c>
      <c r="F22" s="85">
        <f>D22*E22</f>
        <v>26000</v>
      </c>
      <c r="G22" s="86"/>
    </row>
    <row r="23" spans="1:7" ht="18" customHeight="1" x14ac:dyDescent="0.25">
      <c r="A23" s="89"/>
      <c r="B23" s="130"/>
      <c r="C23" s="124"/>
      <c r="D23" s="124"/>
      <c r="E23" s="84"/>
      <c r="F23" s="85"/>
      <c r="G23" s="86"/>
    </row>
    <row r="24" spans="1:7" ht="18" customHeight="1" x14ac:dyDescent="0.25">
      <c r="A24" s="89">
        <f>A21+0.1</f>
        <v>2.2000000000000002</v>
      </c>
      <c r="B24" s="132" t="s">
        <v>77</v>
      </c>
      <c r="C24" s="124"/>
      <c r="D24" s="124"/>
      <c r="E24" s="84"/>
      <c r="F24" s="85"/>
      <c r="G24" s="86"/>
    </row>
    <row r="25" spans="1:7" ht="18" customHeight="1" x14ac:dyDescent="0.25">
      <c r="A25" s="89" t="s">
        <v>2</v>
      </c>
      <c r="B25" s="132" t="s">
        <v>76</v>
      </c>
      <c r="C25" s="124" t="s">
        <v>29</v>
      </c>
      <c r="D25" s="124">
        <v>1</v>
      </c>
      <c r="E25" s="84">
        <v>5900</v>
      </c>
      <c r="F25" s="85">
        <f>D25*E25</f>
        <v>5900</v>
      </c>
      <c r="G25" s="154"/>
    </row>
    <row r="26" spans="1:7" ht="18" customHeight="1" x14ac:dyDescent="0.25">
      <c r="A26" s="89"/>
      <c r="B26" s="130"/>
      <c r="C26" s="124"/>
      <c r="D26" s="124"/>
      <c r="E26" s="84"/>
      <c r="F26" s="85"/>
      <c r="G26" s="86"/>
    </row>
    <row r="27" spans="1:7" ht="18" customHeight="1" x14ac:dyDescent="0.25">
      <c r="A27" s="89">
        <f>A24+0.1</f>
        <v>2.3000000000000003</v>
      </c>
      <c r="B27" s="132" t="s">
        <v>78</v>
      </c>
      <c r="C27" s="124"/>
      <c r="D27" s="124"/>
      <c r="E27" s="84"/>
      <c r="F27" s="85"/>
      <c r="G27" s="86"/>
    </row>
    <row r="28" spans="1:7" ht="18" customHeight="1" x14ac:dyDescent="0.25">
      <c r="A28" s="89" t="s">
        <v>2</v>
      </c>
      <c r="B28" s="132" t="s">
        <v>76</v>
      </c>
      <c r="C28" s="124" t="s">
        <v>29</v>
      </c>
      <c r="D28" s="124">
        <v>1</v>
      </c>
      <c r="E28" s="84">
        <v>14500</v>
      </c>
      <c r="F28" s="85">
        <f>D28*E28</f>
        <v>14500</v>
      </c>
      <c r="G28" s="86"/>
    </row>
    <row r="29" spans="1:7" ht="18" customHeight="1" x14ac:dyDescent="0.25">
      <c r="A29" s="89"/>
      <c r="B29" s="130"/>
      <c r="C29" s="124"/>
      <c r="D29" s="124"/>
      <c r="E29" s="84"/>
      <c r="F29" s="85"/>
      <c r="G29" s="86"/>
    </row>
    <row r="30" spans="1:7" ht="18" customHeight="1" x14ac:dyDescent="0.25">
      <c r="A30" s="89">
        <f>A27+0.1</f>
        <v>2.4000000000000004</v>
      </c>
      <c r="B30" s="132" t="s">
        <v>79</v>
      </c>
      <c r="C30" s="124"/>
      <c r="D30" s="124"/>
      <c r="E30" s="84"/>
      <c r="F30" s="85"/>
      <c r="G30" s="86"/>
    </row>
    <row r="31" spans="1:7" ht="18" customHeight="1" x14ac:dyDescent="0.25">
      <c r="A31" s="89" t="s">
        <v>2</v>
      </c>
      <c r="B31" s="132" t="s">
        <v>76</v>
      </c>
      <c r="C31" s="124" t="s">
        <v>29</v>
      </c>
      <c r="D31" s="124">
        <v>1</v>
      </c>
      <c r="E31" s="84">
        <v>69000</v>
      </c>
      <c r="F31" s="85">
        <f>D31*E31</f>
        <v>69000</v>
      </c>
      <c r="G31" s="86"/>
    </row>
    <row r="32" spans="1:7" ht="18" customHeight="1" x14ac:dyDescent="0.25">
      <c r="A32" s="89"/>
      <c r="B32" s="130"/>
      <c r="C32" s="124"/>
      <c r="D32" s="124"/>
      <c r="E32" s="84"/>
      <c r="F32" s="85"/>
      <c r="G32" s="86"/>
    </row>
    <row r="33" spans="1:7" ht="30" customHeight="1" x14ac:dyDescent="0.25">
      <c r="A33" s="89">
        <f>A30+0.1</f>
        <v>2.5000000000000004</v>
      </c>
      <c r="B33" s="132" t="s">
        <v>80</v>
      </c>
      <c r="C33" s="124" t="s">
        <v>29</v>
      </c>
      <c r="D33" s="124">
        <v>1</v>
      </c>
      <c r="E33" s="84">
        <v>69500</v>
      </c>
      <c r="F33" s="85">
        <f>D33*E33</f>
        <v>69500</v>
      </c>
      <c r="G33" s="86"/>
    </row>
    <row r="34" spans="1:7" ht="18" customHeight="1" x14ac:dyDescent="0.25">
      <c r="A34" s="89"/>
      <c r="B34" s="130"/>
      <c r="C34" s="124"/>
      <c r="D34" s="124"/>
      <c r="E34" s="84"/>
      <c r="F34" s="85"/>
      <c r="G34" s="86"/>
    </row>
    <row r="35" spans="1:7" ht="30" customHeight="1" x14ac:dyDescent="0.25">
      <c r="A35" s="89">
        <f>A33+0.1</f>
        <v>2.6000000000000005</v>
      </c>
      <c r="B35" s="132" t="s">
        <v>81</v>
      </c>
      <c r="C35" s="124" t="s">
        <v>30</v>
      </c>
      <c r="D35" s="124">
        <v>1</v>
      </c>
      <c r="E35" s="84">
        <v>65000</v>
      </c>
      <c r="F35" s="85">
        <f>D35*E35</f>
        <v>65000</v>
      </c>
      <c r="G35" s="86"/>
    </row>
    <row r="36" spans="1:7" ht="18" customHeight="1" x14ac:dyDescent="0.25">
      <c r="A36" s="89"/>
      <c r="B36" s="130"/>
      <c r="C36" s="124"/>
      <c r="D36" s="124"/>
      <c r="E36" s="84"/>
      <c r="F36" s="85"/>
      <c r="G36" s="86"/>
    </row>
    <row r="37" spans="1:7" ht="18" customHeight="1" x14ac:dyDescent="0.25">
      <c r="A37" s="89"/>
      <c r="B37" s="131" t="s">
        <v>82</v>
      </c>
      <c r="C37" s="124"/>
      <c r="D37" s="124"/>
      <c r="E37" s="84"/>
      <c r="F37" s="85"/>
      <c r="G37" s="86"/>
    </row>
    <row r="38" spans="1:7" ht="18" customHeight="1" x14ac:dyDescent="0.25">
      <c r="A38" s="89">
        <v>2.1</v>
      </c>
      <c r="B38" s="132" t="s">
        <v>75</v>
      </c>
      <c r="C38" s="124"/>
      <c r="D38" s="124"/>
      <c r="E38" s="84"/>
      <c r="F38" s="85"/>
      <c r="G38" s="86"/>
    </row>
    <row r="39" spans="1:7" ht="18" customHeight="1" x14ac:dyDescent="0.25">
      <c r="A39" s="89" t="s">
        <v>2</v>
      </c>
      <c r="B39" s="132" t="s">
        <v>76</v>
      </c>
      <c r="C39" s="124" t="s">
        <v>4</v>
      </c>
      <c r="D39" s="124">
        <v>4</v>
      </c>
      <c r="E39" s="84">
        <v>5800</v>
      </c>
      <c r="F39" s="85">
        <f>D39*E39</f>
        <v>23200</v>
      </c>
      <c r="G39" s="86"/>
    </row>
    <row r="40" spans="1:7" ht="18" customHeight="1" x14ac:dyDescent="0.25">
      <c r="A40" s="89"/>
      <c r="B40" s="130"/>
      <c r="C40" s="124"/>
      <c r="D40" s="124"/>
      <c r="E40" s="84"/>
      <c r="F40" s="85"/>
      <c r="G40" s="86"/>
    </row>
    <row r="41" spans="1:7" ht="18" customHeight="1" x14ac:dyDescent="0.25">
      <c r="A41" s="89">
        <f>A38+0.1</f>
        <v>2.2000000000000002</v>
      </c>
      <c r="B41" s="132" t="s">
        <v>77</v>
      </c>
      <c r="C41" s="124"/>
      <c r="D41" s="124"/>
      <c r="E41" s="84"/>
      <c r="F41" s="85"/>
      <c r="G41" s="86"/>
    </row>
    <row r="42" spans="1:7" ht="18" customHeight="1" x14ac:dyDescent="0.25">
      <c r="A42" s="89" t="s">
        <v>2</v>
      </c>
      <c r="B42" s="132" t="s">
        <v>76</v>
      </c>
      <c r="C42" s="124" t="s">
        <v>29</v>
      </c>
      <c r="D42" s="124">
        <v>1</v>
      </c>
      <c r="E42" s="84">
        <v>6900</v>
      </c>
      <c r="F42" s="85">
        <f>D42*E42</f>
        <v>6900</v>
      </c>
      <c r="G42" s="86"/>
    </row>
    <row r="43" spans="1:7" ht="18" customHeight="1" x14ac:dyDescent="0.25">
      <c r="A43" s="89"/>
      <c r="B43" s="130"/>
      <c r="C43" s="124"/>
      <c r="D43" s="124"/>
      <c r="E43" s="84"/>
      <c r="F43" s="85"/>
      <c r="G43" s="86"/>
    </row>
    <row r="44" spans="1:7" ht="18" customHeight="1" x14ac:dyDescent="0.25">
      <c r="A44" s="89">
        <f>A41+0.1</f>
        <v>2.3000000000000003</v>
      </c>
      <c r="B44" s="132" t="s">
        <v>78</v>
      </c>
      <c r="C44" s="124"/>
      <c r="D44" s="124"/>
      <c r="E44" s="84"/>
      <c r="F44" s="85"/>
      <c r="G44" s="86"/>
    </row>
    <row r="45" spans="1:7" ht="18" customHeight="1" x14ac:dyDescent="0.25">
      <c r="A45" s="89" t="s">
        <v>2</v>
      </c>
      <c r="B45" s="132" t="s">
        <v>76</v>
      </c>
      <c r="C45" s="124" t="s">
        <v>29</v>
      </c>
      <c r="D45" s="124">
        <v>1</v>
      </c>
      <c r="E45" s="84">
        <v>15000</v>
      </c>
      <c r="F45" s="85">
        <f>D45*E45</f>
        <v>15000</v>
      </c>
      <c r="G45" s="86"/>
    </row>
    <row r="46" spans="1:7" ht="18" customHeight="1" x14ac:dyDescent="0.25">
      <c r="A46" s="89"/>
      <c r="B46" s="130"/>
      <c r="C46" s="124"/>
      <c r="D46" s="124"/>
      <c r="E46" s="84"/>
      <c r="F46" s="85"/>
      <c r="G46" s="86"/>
    </row>
    <row r="47" spans="1:7" ht="18" customHeight="1" x14ac:dyDescent="0.25">
      <c r="A47" s="89">
        <f>A44+0.1</f>
        <v>2.4000000000000004</v>
      </c>
      <c r="B47" s="132" t="s">
        <v>83</v>
      </c>
      <c r="C47" s="124"/>
      <c r="D47" s="124"/>
      <c r="E47" s="84"/>
      <c r="F47" s="85"/>
      <c r="G47" s="86"/>
    </row>
    <row r="48" spans="1:7" ht="18" customHeight="1" x14ac:dyDescent="0.25">
      <c r="A48" s="89" t="s">
        <v>2</v>
      </c>
      <c r="B48" s="132" t="s">
        <v>76</v>
      </c>
      <c r="C48" s="124" t="s">
        <v>4</v>
      </c>
      <c r="D48" s="124">
        <v>2</v>
      </c>
      <c r="E48" s="84">
        <v>7000</v>
      </c>
      <c r="F48" s="85">
        <f>D48*E48</f>
        <v>14000</v>
      </c>
      <c r="G48" s="86"/>
    </row>
    <row r="49" spans="1:7" ht="18" customHeight="1" x14ac:dyDescent="0.25">
      <c r="A49" s="89"/>
      <c r="B49" s="130"/>
      <c r="C49" s="124"/>
      <c r="D49" s="124"/>
      <c r="E49" s="84"/>
      <c r="F49" s="85"/>
      <c r="G49" s="86"/>
    </row>
    <row r="50" spans="1:7" ht="18" customHeight="1" x14ac:dyDescent="0.25">
      <c r="A50" s="89">
        <f>A47+0.1</f>
        <v>2.5000000000000004</v>
      </c>
      <c r="B50" s="132" t="s">
        <v>79</v>
      </c>
      <c r="C50" s="124"/>
      <c r="D50" s="124"/>
      <c r="E50" s="84"/>
      <c r="F50" s="85"/>
      <c r="G50" s="86"/>
    </row>
    <row r="51" spans="1:7" ht="18" customHeight="1" x14ac:dyDescent="0.25">
      <c r="A51" s="89" t="s">
        <v>2</v>
      </c>
      <c r="B51" s="132" t="s">
        <v>76</v>
      </c>
      <c r="C51" s="124" t="s">
        <v>29</v>
      </c>
      <c r="D51" s="124">
        <v>1</v>
      </c>
      <c r="E51" s="84">
        <v>165000</v>
      </c>
      <c r="F51" s="85">
        <f>D51*E51</f>
        <v>165000</v>
      </c>
      <c r="G51" s="86"/>
    </row>
    <row r="52" spans="1:7" ht="18" customHeight="1" x14ac:dyDescent="0.25">
      <c r="A52" s="89"/>
      <c r="B52" s="130"/>
      <c r="C52" s="124"/>
      <c r="D52" s="124"/>
      <c r="E52" s="84"/>
      <c r="F52" s="85"/>
      <c r="G52" s="86"/>
    </row>
    <row r="53" spans="1:7" ht="18" customHeight="1" x14ac:dyDescent="0.25">
      <c r="A53" s="89">
        <f>A50+0.1</f>
        <v>2.6000000000000005</v>
      </c>
      <c r="B53" s="132" t="s">
        <v>84</v>
      </c>
      <c r="C53" s="124" t="s">
        <v>29</v>
      </c>
      <c r="D53" s="124">
        <v>1</v>
      </c>
      <c r="E53" s="84">
        <v>15000</v>
      </c>
      <c r="F53" s="85">
        <f>D53*E53</f>
        <v>15000</v>
      </c>
      <c r="G53" s="86"/>
    </row>
    <row r="54" spans="1:7" ht="18" customHeight="1" x14ac:dyDescent="0.25">
      <c r="A54" s="89"/>
      <c r="B54" s="130"/>
      <c r="C54" s="124"/>
      <c r="D54" s="124"/>
      <c r="E54" s="84"/>
      <c r="F54" s="85"/>
      <c r="G54" s="86"/>
    </row>
    <row r="55" spans="1:7" ht="30" customHeight="1" x14ac:dyDescent="0.25">
      <c r="A55" s="89">
        <f>A53+0.1</f>
        <v>2.7000000000000006</v>
      </c>
      <c r="B55" s="132" t="s">
        <v>80</v>
      </c>
      <c r="C55" s="124" t="s">
        <v>29</v>
      </c>
      <c r="D55" s="124">
        <v>1</v>
      </c>
      <c r="E55" s="84">
        <v>69500</v>
      </c>
      <c r="F55" s="85">
        <f>D55*E55</f>
        <v>69500</v>
      </c>
      <c r="G55" s="86"/>
    </row>
    <row r="56" spans="1:7" ht="18" customHeight="1" x14ac:dyDescent="0.25">
      <c r="A56" s="89"/>
      <c r="B56" s="130"/>
      <c r="C56" s="124"/>
      <c r="D56" s="124"/>
      <c r="E56" s="84"/>
      <c r="F56" s="85"/>
      <c r="G56" s="86"/>
    </row>
    <row r="57" spans="1:7" ht="30" customHeight="1" x14ac:dyDescent="0.25">
      <c r="A57" s="89">
        <f>A55+0.1</f>
        <v>2.8000000000000007</v>
      </c>
      <c r="B57" s="132" t="s">
        <v>81</v>
      </c>
      <c r="C57" s="124" t="s">
        <v>30</v>
      </c>
      <c r="D57" s="124">
        <v>1</v>
      </c>
      <c r="E57" s="84">
        <v>38000</v>
      </c>
      <c r="F57" s="85">
        <f>D57*E57</f>
        <v>38000</v>
      </c>
      <c r="G57" s="86"/>
    </row>
    <row r="58" spans="1:7" ht="18" customHeight="1" x14ac:dyDescent="0.25">
      <c r="A58" s="89"/>
      <c r="B58" s="130"/>
      <c r="C58" s="124"/>
      <c r="D58" s="124"/>
      <c r="E58" s="84"/>
      <c r="F58" s="85"/>
      <c r="G58" s="86"/>
    </row>
    <row r="59" spans="1:7" ht="17.25" customHeight="1" x14ac:dyDescent="0.25">
      <c r="A59" s="89"/>
      <c r="B59" s="63"/>
      <c r="C59" s="124"/>
      <c r="D59" s="124"/>
      <c r="E59" s="90" t="s">
        <v>31</v>
      </c>
      <c r="F59" s="91">
        <f>SUM(F22:F58)</f>
        <v>596500</v>
      </c>
      <c r="G59" s="86"/>
    </row>
    <row r="60" spans="1:7" ht="17.25" customHeight="1" x14ac:dyDescent="0.25">
      <c r="A60" s="89"/>
      <c r="B60" s="63"/>
      <c r="C60" s="124"/>
      <c r="D60" s="124"/>
      <c r="E60" s="95"/>
      <c r="F60" s="96"/>
      <c r="G60" s="86"/>
    </row>
    <row r="61" spans="1:7" ht="17.25" customHeight="1" x14ac:dyDescent="0.25">
      <c r="A61" s="83">
        <f>A17+1</f>
        <v>3</v>
      </c>
      <c r="B61" s="123" t="s">
        <v>47</v>
      </c>
      <c r="C61" s="124"/>
      <c r="D61" s="124"/>
      <c r="E61" s="84"/>
      <c r="F61" s="85"/>
      <c r="G61" s="86"/>
    </row>
    <row r="62" spans="1:7" ht="51" x14ac:dyDescent="0.25">
      <c r="A62" s="87">
        <v>3</v>
      </c>
      <c r="B62" s="125" t="s">
        <v>85</v>
      </c>
      <c r="C62" s="124"/>
      <c r="D62" s="124"/>
      <c r="E62" s="84"/>
      <c r="F62" s="85"/>
      <c r="G62" s="86"/>
    </row>
    <row r="63" spans="1:7" ht="20.100000000000001" customHeight="1" x14ac:dyDescent="0.25">
      <c r="A63" s="88">
        <f>A62+0.1</f>
        <v>3.1</v>
      </c>
      <c r="B63" s="126" t="s">
        <v>86</v>
      </c>
      <c r="C63" s="124" t="s">
        <v>4</v>
      </c>
      <c r="D63" s="124">
        <v>2</v>
      </c>
      <c r="E63" s="84">
        <v>165000</v>
      </c>
      <c r="F63" s="85">
        <f>D63*E63</f>
        <v>330000</v>
      </c>
      <c r="G63" s="86"/>
    </row>
    <row r="64" spans="1:7" ht="17.25" customHeight="1" x14ac:dyDescent="0.25">
      <c r="A64" s="88"/>
      <c r="B64" s="125"/>
      <c r="C64" s="124"/>
      <c r="D64" s="124"/>
      <c r="E64" s="84"/>
      <c r="F64" s="85"/>
      <c r="G64" s="86"/>
    </row>
    <row r="65" spans="1:7" ht="17.25" customHeight="1" x14ac:dyDescent="0.25">
      <c r="A65" s="89"/>
      <c r="B65" s="62"/>
      <c r="C65" s="124"/>
      <c r="D65" s="124"/>
      <c r="E65" s="90" t="s">
        <v>87</v>
      </c>
      <c r="F65" s="91">
        <f>SUM(F63:F64)</f>
        <v>330000</v>
      </c>
      <c r="G65" s="86"/>
    </row>
    <row r="66" spans="1:7" ht="17.25" customHeight="1" x14ac:dyDescent="0.25">
      <c r="A66" s="89"/>
      <c r="B66" s="62"/>
      <c r="C66" s="124"/>
      <c r="D66" s="124"/>
      <c r="E66" s="92"/>
      <c r="F66" s="85"/>
      <c r="G66" s="86"/>
    </row>
    <row r="67" spans="1:7" ht="17.25" customHeight="1" x14ac:dyDescent="0.25">
      <c r="A67" s="83">
        <v>4</v>
      </c>
      <c r="B67" s="123" t="s">
        <v>88</v>
      </c>
      <c r="C67" s="124"/>
      <c r="D67" s="124"/>
      <c r="E67" s="84"/>
      <c r="F67" s="85"/>
      <c r="G67" s="86"/>
    </row>
    <row r="68" spans="1:7" ht="114.75" x14ac:dyDescent="0.25">
      <c r="A68" s="87">
        <v>4</v>
      </c>
      <c r="B68" s="125" t="s">
        <v>89</v>
      </c>
      <c r="C68" s="124"/>
      <c r="D68" s="124"/>
      <c r="E68" s="84"/>
      <c r="F68" s="85"/>
      <c r="G68" s="86"/>
    </row>
    <row r="69" spans="1:7" ht="20.100000000000001" customHeight="1" x14ac:dyDescent="0.25">
      <c r="A69" s="88">
        <f>A68+0.1</f>
        <v>4.0999999999999996</v>
      </c>
      <c r="B69" s="126" t="s">
        <v>90</v>
      </c>
      <c r="C69" s="124" t="s">
        <v>91</v>
      </c>
      <c r="D69" s="124">
        <v>50</v>
      </c>
      <c r="E69" s="84">
        <v>2600</v>
      </c>
      <c r="F69" s="85">
        <f>D69*E69</f>
        <v>130000</v>
      </c>
      <c r="G69" s="86"/>
    </row>
    <row r="70" spans="1:7" ht="17.25" customHeight="1" x14ac:dyDescent="0.25">
      <c r="A70" s="88"/>
      <c r="B70" s="125"/>
      <c r="C70" s="124"/>
      <c r="D70" s="124"/>
      <c r="E70" s="84"/>
      <c r="F70" s="85"/>
      <c r="G70" s="86"/>
    </row>
    <row r="71" spans="1:7" ht="17.25" customHeight="1" x14ac:dyDescent="0.25">
      <c r="A71" s="89"/>
      <c r="B71" s="62"/>
      <c r="C71" s="124"/>
      <c r="D71" s="124"/>
      <c r="E71" s="90" t="s">
        <v>92</v>
      </c>
      <c r="F71" s="91">
        <f>SUM(F69:F70)</f>
        <v>130000</v>
      </c>
      <c r="G71" s="86"/>
    </row>
    <row r="72" spans="1:7" ht="17.25" customHeight="1" x14ac:dyDescent="0.25">
      <c r="A72" s="89"/>
      <c r="B72" s="62"/>
      <c r="C72" s="124"/>
      <c r="D72" s="124"/>
      <c r="E72" s="92"/>
      <c r="F72" s="85"/>
      <c r="G72" s="86"/>
    </row>
    <row r="73" spans="1:7" ht="17.25" customHeight="1" x14ac:dyDescent="0.25">
      <c r="A73" s="83">
        <f>A67+1</f>
        <v>5</v>
      </c>
      <c r="B73" s="123" t="s">
        <v>93</v>
      </c>
      <c r="C73" s="124"/>
      <c r="D73" s="124"/>
      <c r="E73" s="84"/>
      <c r="F73" s="85"/>
      <c r="G73" s="86"/>
    </row>
    <row r="74" spans="1:7" ht="89.25" x14ac:dyDescent="0.25">
      <c r="A74" s="87">
        <v>5</v>
      </c>
      <c r="B74" s="125" t="s">
        <v>94</v>
      </c>
      <c r="C74" s="124"/>
      <c r="D74" s="124"/>
      <c r="E74" s="84"/>
      <c r="F74" s="85"/>
      <c r="G74" s="86"/>
    </row>
    <row r="75" spans="1:7" ht="20.100000000000001" customHeight="1" x14ac:dyDescent="0.25">
      <c r="A75" s="88">
        <f>A74+0.1</f>
        <v>5.0999999999999996</v>
      </c>
      <c r="B75" s="126" t="s">
        <v>90</v>
      </c>
      <c r="C75" s="124" t="s">
        <v>91</v>
      </c>
      <c r="D75" s="124">
        <v>25</v>
      </c>
      <c r="E75" s="84">
        <v>1600</v>
      </c>
      <c r="F75" s="85">
        <f>D75*E75</f>
        <v>40000</v>
      </c>
      <c r="G75" s="86"/>
    </row>
    <row r="76" spans="1:7" ht="17.25" customHeight="1" x14ac:dyDescent="0.25">
      <c r="A76" s="88"/>
      <c r="B76" s="125"/>
      <c r="C76" s="124"/>
      <c r="D76" s="124"/>
      <c r="E76" s="84"/>
      <c r="F76" s="85"/>
      <c r="G76" s="86"/>
    </row>
    <row r="77" spans="1:7" ht="17.25" customHeight="1" x14ac:dyDescent="0.25">
      <c r="A77" s="89"/>
      <c r="B77" s="62"/>
      <c r="C77" s="124"/>
      <c r="D77" s="124"/>
      <c r="E77" s="90" t="s">
        <v>95</v>
      </c>
      <c r="F77" s="91">
        <f>SUM(F75:F76)</f>
        <v>40000</v>
      </c>
      <c r="G77" s="86"/>
    </row>
    <row r="78" spans="1:7" ht="17.25" customHeight="1" x14ac:dyDescent="0.25">
      <c r="A78" s="89"/>
      <c r="B78" s="62"/>
      <c r="C78" s="124"/>
      <c r="D78" s="124"/>
      <c r="E78" s="92"/>
      <c r="F78" s="85"/>
      <c r="G78" s="86"/>
    </row>
    <row r="79" spans="1:7" ht="17.25" customHeight="1" x14ac:dyDescent="0.25">
      <c r="A79" s="83">
        <f>A73+1</f>
        <v>6</v>
      </c>
      <c r="B79" s="123" t="s">
        <v>96</v>
      </c>
      <c r="C79" s="124"/>
      <c r="D79" s="124"/>
      <c r="E79" s="84"/>
      <c r="F79" s="85"/>
      <c r="G79" s="86"/>
    </row>
    <row r="80" spans="1:7" ht="89.25" x14ac:dyDescent="0.25">
      <c r="A80" s="87">
        <v>6</v>
      </c>
      <c r="B80" s="125" t="s">
        <v>94</v>
      </c>
      <c r="C80" s="124"/>
      <c r="D80" s="124"/>
      <c r="E80" s="84"/>
      <c r="F80" s="85"/>
      <c r="G80" s="86"/>
    </row>
    <row r="81" spans="1:7" ht="20.100000000000001" customHeight="1" x14ac:dyDescent="0.25">
      <c r="A81" s="88">
        <f t="shared" ref="A81:A89" si="1">A80+0.1</f>
        <v>6.1</v>
      </c>
      <c r="B81" s="126" t="s">
        <v>97</v>
      </c>
      <c r="C81" s="124" t="s">
        <v>29</v>
      </c>
      <c r="D81" s="124">
        <v>1</v>
      </c>
      <c r="E81" s="84">
        <v>91000</v>
      </c>
      <c r="F81" s="85">
        <f t="shared" ref="F81:F92" si="2">D81*E81</f>
        <v>91000</v>
      </c>
      <c r="G81" s="86"/>
    </row>
    <row r="82" spans="1:7" ht="20.100000000000001" customHeight="1" x14ac:dyDescent="0.25">
      <c r="A82" s="88">
        <f t="shared" si="1"/>
        <v>6.1999999999999993</v>
      </c>
      <c r="B82" s="126" t="s">
        <v>98</v>
      </c>
      <c r="C82" s="124" t="s">
        <v>29</v>
      </c>
      <c r="D82" s="124">
        <v>1</v>
      </c>
      <c r="E82" s="84">
        <v>107000</v>
      </c>
      <c r="F82" s="85">
        <f t="shared" si="2"/>
        <v>107000</v>
      </c>
      <c r="G82" s="86"/>
    </row>
    <row r="83" spans="1:7" ht="20.100000000000001" customHeight="1" x14ac:dyDescent="0.25">
      <c r="A83" s="88">
        <f t="shared" si="1"/>
        <v>6.2999999999999989</v>
      </c>
      <c r="B83" s="126" t="s">
        <v>99</v>
      </c>
      <c r="C83" s="124" t="s">
        <v>29</v>
      </c>
      <c r="D83" s="124">
        <v>1</v>
      </c>
      <c r="E83" s="84">
        <v>113000</v>
      </c>
      <c r="F83" s="85">
        <f t="shared" si="2"/>
        <v>113000</v>
      </c>
      <c r="G83" s="86"/>
    </row>
    <row r="84" spans="1:7" ht="20.100000000000001" customHeight="1" x14ac:dyDescent="0.25">
      <c r="A84" s="88">
        <f t="shared" si="1"/>
        <v>6.3999999999999986</v>
      </c>
      <c r="B84" s="126" t="s">
        <v>100</v>
      </c>
      <c r="C84" s="124" t="s">
        <v>29</v>
      </c>
      <c r="D84" s="124">
        <v>1</v>
      </c>
      <c r="E84" s="84">
        <v>118000</v>
      </c>
      <c r="F84" s="85">
        <f t="shared" si="2"/>
        <v>118000</v>
      </c>
      <c r="G84" s="86"/>
    </row>
    <row r="85" spans="1:7" ht="20.100000000000001" customHeight="1" x14ac:dyDescent="0.25">
      <c r="A85" s="88">
        <f t="shared" si="1"/>
        <v>6.4999999999999982</v>
      </c>
      <c r="B85" s="126" t="s">
        <v>101</v>
      </c>
      <c r="C85" s="124" t="s">
        <v>29</v>
      </c>
      <c r="D85" s="124">
        <v>1</v>
      </c>
      <c r="E85" s="84">
        <v>150000</v>
      </c>
      <c r="F85" s="85">
        <f t="shared" si="2"/>
        <v>150000</v>
      </c>
      <c r="G85" s="86"/>
    </row>
    <row r="86" spans="1:7" ht="20.100000000000001" customHeight="1" x14ac:dyDescent="0.25">
      <c r="A86" s="88">
        <f t="shared" si="1"/>
        <v>6.5999999999999979</v>
      </c>
      <c r="B86" s="126" t="s">
        <v>102</v>
      </c>
      <c r="C86" s="124" t="s">
        <v>29</v>
      </c>
      <c r="D86" s="124">
        <v>1</v>
      </c>
      <c r="E86" s="84">
        <v>150000</v>
      </c>
      <c r="F86" s="85">
        <f t="shared" si="2"/>
        <v>150000</v>
      </c>
      <c r="G86" s="86"/>
    </row>
    <row r="87" spans="1:7" ht="20.100000000000001" customHeight="1" x14ac:dyDescent="0.25">
      <c r="A87" s="88">
        <f t="shared" si="1"/>
        <v>6.6999999999999975</v>
      </c>
      <c r="B87" s="126" t="s">
        <v>103</v>
      </c>
      <c r="C87" s="124" t="s">
        <v>29</v>
      </c>
      <c r="D87" s="124">
        <v>1</v>
      </c>
      <c r="E87" s="84">
        <v>175000</v>
      </c>
      <c r="F87" s="85">
        <f t="shared" si="2"/>
        <v>175000</v>
      </c>
      <c r="G87" s="86"/>
    </row>
    <row r="88" spans="1:7" ht="20.100000000000001" customHeight="1" x14ac:dyDescent="0.25">
      <c r="A88" s="88">
        <f t="shared" si="1"/>
        <v>6.7999999999999972</v>
      </c>
      <c r="B88" s="126" t="s">
        <v>104</v>
      </c>
      <c r="C88" s="124" t="s">
        <v>29</v>
      </c>
      <c r="D88" s="124">
        <v>1</v>
      </c>
      <c r="E88" s="84">
        <v>175000</v>
      </c>
      <c r="F88" s="85">
        <f t="shared" si="2"/>
        <v>175000</v>
      </c>
      <c r="G88" s="86"/>
    </row>
    <row r="89" spans="1:7" ht="20.100000000000001" customHeight="1" x14ac:dyDescent="0.25">
      <c r="A89" s="88">
        <f t="shared" si="1"/>
        <v>6.8999999999999968</v>
      </c>
      <c r="B89" s="126" t="s">
        <v>105</v>
      </c>
      <c r="C89" s="124" t="s">
        <v>4</v>
      </c>
      <c r="D89" s="124">
        <v>2</v>
      </c>
      <c r="E89" s="84">
        <v>250000</v>
      </c>
      <c r="F89" s="85">
        <f t="shared" si="2"/>
        <v>500000</v>
      </c>
      <c r="G89" s="86"/>
    </row>
    <row r="90" spans="1:7" ht="20.100000000000001" customHeight="1" x14ac:dyDescent="0.25">
      <c r="A90" s="97">
        <f>A89-0.8</f>
        <v>6.099999999999997</v>
      </c>
      <c r="B90" s="126" t="s">
        <v>106</v>
      </c>
      <c r="C90" s="124" t="s">
        <v>29</v>
      </c>
      <c r="D90" s="124">
        <v>1</v>
      </c>
      <c r="E90" s="84">
        <v>400000</v>
      </c>
      <c r="F90" s="85">
        <f t="shared" si="2"/>
        <v>400000</v>
      </c>
      <c r="G90" s="86"/>
    </row>
    <row r="91" spans="1:7" ht="20.100000000000001" customHeight="1" x14ac:dyDescent="0.25">
      <c r="A91" s="97">
        <f>A90+0.01</f>
        <v>6.1099999999999968</v>
      </c>
      <c r="B91" s="126" t="s">
        <v>107</v>
      </c>
      <c r="C91" s="124" t="s">
        <v>29</v>
      </c>
      <c r="D91" s="124">
        <v>1</v>
      </c>
      <c r="E91" s="84">
        <v>950000</v>
      </c>
      <c r="F91" s="85">
        <f t="shared" si="2"/>
        <v>950000</v>
      </c>
      <c r="G91" s="86"/>
    </row>
    <row r="92" spans="1:7" ht="20.100000000000001" customHeight="1" x14ac:dyDescent="0.25">
      <c r="A92" s="97">
        <f>A91+0.01</f>
        <v>6.1199999999999966</v>
      </c>
      <c r="B92" s="126" t="s">
        <v>108</v>
      </c>
      <c r="C92" s="124" t="s">
        <v>29</v>
      </c>
      <c r="D92" s="124">
        <v>1</v>
      </c>
      <c r="E92" s="84">
        <v>950000</v>
      </c>
      <c r="F92" s="85">
        <f t="shared" si="2"/>
        <v>950000</v>
      </c>
      <c r="G92" s="86"/>
    </row>
    <row r="93" spans="1:7" ht="17.25" customHeight="1" x14ac:dyDescent="0.25">
      <c r="A93" s="88"/>
      <c r="B93" s="125"/>
      <c r="C93" s="124"/>
      <c r="D93" s="124"/>
      <c r="E93" s="84"/>
      <c r="F93" s="85"/>
      <c r="G93" s="86"/>
    </row>
    <row r="94" spans="1:7" ht="17.25" customHeight="1" x14ac:dyDescent="0.25">
      <c r="A94" s="89"/>
      <c r="B94" s="62"/>
      <c r="C94" s="124"/>
      <c r="D94" s="124"/>
      <c r="E94" s="90" t="s">
        <v>109</v>
      </c>
      <c r="F94" s="91">
        <f>SUM(F81:F93)</f>
        <v>3879000</v>
      </c>
      <c r="G94" s="154"/>
    </row>
    <row r="95" spans="1:7" ht="17.25" customHeight="1" x14ac:dyDescent="0.25">
      <c r="A95" s="89"/>
      <c r="B95" s="62"/>
      <c r="C95" s="124"/>
      <c r="D95" s="124"/>
      <c r="E95" s="92"/>
      <c r="F95" s="85"/>
      <c r="G95" s="154"/>
    </row>
    <row r="96" spans="1:7" ht="17.25" customHeight="1" x14ac:dyDescent="0.25">
      <c r="A96" s="83">
        <f>A79+1</f>
        <v>7</v>
      </c>
      <c r="B96" s="123" t="s">
        <v>110</v>
      </c>
      <c r="C96" s="124"/>
      <c r="D96" s="124"/>
      <c r="E96" s="84"/>
      <c r="F96" s="85"/>
      <c r="G96" s="86"/>
    </row>
    <row r="97" spans="1:7" ht="76.5" x14ac:dyDescent="0.25">
      <c r="A97" s="87">
        <f>A96</f>
        <v>7</v>
      </c>
      <c r="B97" s="125" t="s">
        <v>111</v>
      </c>
      <c r="C97" s="124"/>
      <c r="D97" s="124"/>
      <c r="E97" s="84"/>
      <c r="F97" s="85"/>
      <c r="G97" s="86"/>
    </row>
    <row r="98" spans="1:7" ht="20.100000000000001" customHeight="1" x14ac:dyDescent="0.25">
      <c r="A98" s="88">
        <f>A97+0.1</f>
        <v>7.1</v>
      </c>
      <c r="B98" s="126" t="s">
        <v>112</v>
      </c>
      <c r="C98" s="124" t="s">
        <v>29</v>
      </c>
      <c r="D98" s="124">
        <v>1</v>
      </c>
      <c r="E98" s="84">
        <v>25000</v>
      </c>
      <c r="F98" s="85">
        <f t="shared" ref="F98:F99" si="3">D98*E98</f>
        <v>25000</v>
      </c>
      <c r="G98" s="86"/>
    </row>
    <row r="99" spans="1:7" ht="20.100000000000001" customHeight="1" x14ac:dyDescent="0.25">
      <c r="A99" s="88">
        <f>A98+0.1</f>
        <v>7.1999999999999993</v>
      </c>
      <c r="B99" s="126" t="s">
        <v>113</v>
      </c>
      <c r="C99" s="124" t="s">
        <v>29</v>
      </c>
      <c r="D99" s="124">
        <v>1</v>
      </c>
      <c r="E99" s="84">
        <v>1380000</v>
      </c>
      <c r="F99" s="85">
        <f t="shared" si="3"/>
        <v>1380000</v>
      </c>
      <c r="G99" s="86"/>
    </row>
    <row r="100" spans="1:7" ht="15" customHeight="1" x14ac:dyDescent="0.25">
      <c r="A100" s="88"/>
      <c r="B100" s="125"/>
      <c r="C100" s="124"/>
      <c r="D100" s="124"/>
      <c r="E100" s="84"/>
      <c r="F100" s="85"/>
      <c r="G100" s="86"/>
    </row>
    <row r="101" spans="1:7" ht="15" customHeight="1" x14ac:dyDescent="0.25">
      <c r="A101" s="89"/>
      <c r="B101" s="62"/>
      <c r="C101" s="124"/>
      <c r="D101" s="124"/>
      <c r="E101" s="90" t="s">
        <v>34</v>
      </c>
      <c r="F101" s="91">
        <f>SUM(F98:F100)</f>
        <v>1405000</v>
      </c>
      <c r="G101" s="86"/>
    </row>
    <row r="102" spans="1:7" ht="15" customHeight="1" x14ac:dyDescent="0.25">
      <c r="A102" s="89"/>
      <c r="B102" s="62"/>
      <c r="C102" s="124"/>
      <c r="D102" s="124"/>
      <c r="E102" s="92"/>
      <c r="F102" s="85"/>
      <c r="G102" s="86"/>
    </row>
    <row r="103" spans="1:7" ht="17.25" customHeight="1" x14ac:dyDescent="0.25">
      <c r="A103" s="83">
        <f>A96:B96+1</f>
        <v>8</v>
      </c>
      <c r="B103" s="123" t="s">
        <v>114</v>
      </c>
      <c r="C103" s="124"/>
      <c r="D103" s="124"/>
      <c r="E103" s="84"/>
      <c r="F103" s="85"/>
      <c r="G103" s="86"/>
    </row>
    <row r="104" spans="1:7" ht="102" x14ac:dyDescent="0.25">
      <c r="A104" s="87">
        <f>A103</f>
        <v>8</v>
      </c>
      <c r="B104" s="125" t="s">
        <v>115</v>
      </c>
      <c r="C104" s="124" t="s">
        <v>14</v>
      </c>
      <c r="D104" s="124">
        <v>430</v>
      </c>
      <c r="E104" s="84">
        <v>5000</v>
      </c>
      <c r="F104" s="85">
        <f t="shared" ref="F104" si="4">D104*E104</f>
        <v>2150000</v>
      </c>
      <c r="G104" s="98"/>
    </row>
    <row r="105" spans="1:7" ht="15" customHeight="1" x14ac:dyDescent="0.25">
      <c r="A105" s="88"/>
      <c r="B105" s="125"/>
      <c r="C105" s="124"/>
      <c r="D105" s="124"/>
      <c r="E105" s="84"/>
      <c r="F105" s="85"/>
      <c r="G105" s="86"/>
    </row>
    <row r="106" spans="1:7" ht="17.25" customHeight="1" x14ac:dyDescent="0.25">
      <c r="A106" s="89"/>
      <c r="B106" s="62"/>
      <c r="C106" s="124"/>
      <c r="D106" s="124"/>
      <c r="E106" s="90" t="s">
        <v>35</v>
      </c>
      <c r="F106" s="91">
        <f>SUM(F104:F105)</f>
        <v>2150000</v>
      </c>
      <c r="G106" s="86"/>
    </row>
    <row r="107" spans="1:7" ht="15" customHeight="1" x14ac:dyDescent="0.25">
      <c r="A107" s="89"/>
      <c r="B107" s="62"/>
      <c r="C107" s="124"/>
      <c r="D107" s="124"/>
      <c r="E107" s="92"/>
      <c r="F107" s="85"/>
      <c r="G107" s="86"/>
    </row>
    <row r="108" spans="1:7" ht="17.25" customHeight="1" x14ac:dyDescent="0.25">
      <c r="A108" s="83">
        <f>A103+1</f>
        <v>9</v>
      </c>
      <c r="B108" s="123" t="s">
        <v>116</v>
      </c>
      <c r="C108" s="124"/>
      <c r="D108" s="124"/>
      <c r="E108" s="84"/>
      <c r="F108" s="85"/>
      <c r="G108" s="86"/>
    </row>
    <row r="109" spans="1:7" ht="51" x14ac:dyDescent="0.25">
      <c r="A109" s="87">
        <f>A108</f>
        <v>9</v>
      </c>
      <c r="B109" s="125" t="s">
        <v>117</v>
      </c>
      <c r="C109" s="124" t="s">
        <v>14</v>
      </c>
      <c r="D109" s="124">
        <v>410</v>
      </c>
      <c r="E109" s="84">
        <v>5900</v>
      </c>
      <c r="F109" s="85">
        <f t="shared" ref="F109" si="5">D109*E109</f>
        <v>2419000</v>
      </c>
      <c r="G109" s="98"/>
    </row>
    <row r="110" spans="1:7" ht="15" customHeight="1" x14ac:dyDescent="0.25">
      <c r="A110" s="88"/>
      <c r="B110" s="125"/>
      <c r="C110" s="124"/>
      <c r="D110" s="124"/>
      <c r="E110" s="84"/>
      <c r="F110" s="85"/>
      <c r="G110" s="86"/>
    </row>
    <row r="111" spans="1:7" ht="15" customHeight="1" x14ac:dyDescent="0.25">
      <c r="A111" s="89"/>
      <c r="B111" s="62"/>
      <c r="C111" s="124"/>
      <c r="D111" s="124"/>
      <c r="E111" s="90" t="s">
        <v>41</v>
      </c>
      <c r="F111" s="91">
        <f>SUM(F109:F110)</f>
        <v>2419000</v>
      </c>
      <c r="G111" s="86"/>
    </row>
    <row r="112" spans="1:7" ht="15" customHeight="1" x14ac:dyDescent="0.25">
      <c r="A112" s="89"/>
      <c r="B112" s="62"/>
      <c r="C112" s="124"/>
      <c r="D112" s="124"/>
      <c r="E112" s="92"/>
      <c r="F112" s="85"/>
      <c r="G112" s="86"/>
    </row>
    <row r="113" spans="1:7" ht="17.25" customHeight="1" x14ac:dyDescent="0.25">
      <c r="A113" s="83">
        <f>A108+1</f>
        <v>10</v>
      </c>
      <c r="B113" s="123" t="s">
        <v>118</v>
      </c>
      <c r="C113" s="124"/>
      <c r="D113" s="124"/>
      <c r="E113" s="84"/>
      <c r="F113" s="85"/>
      <c r="G113" s="86"/>
    </row>
    <row r="114" spans="1:7" ht="51" x14ac:dyDescent="0.25">
      <c r="A114" s="87">
        <f>A113</f>
        <v>10</v>
      </c>
      <c r="B114" s="125" t="s">
        <v>119</v>
      </c>
      <c r="C114" s="124" t="s">
        <v>14</v>
      </c>
      <c r="D114" s="124">
        <v>65</v>
      </c>
      <c r="E114" s="84">
        <v>13000</v>
      </c>
      <c r="F114" s="85">
        <f t="shared" ref="F114" si="6">D114*E114</f>
        <v>845000</v>
      </c>
      <c r="G114" s="98"/>
    </row>
    <row r="115" spans="1:7" ht="15" customHeight="1" x14ac:dyDescent="0.25">
      <c r="A115" s="88"/>
      <c r="B115" s="125"/>
      <c r="C115" s="124"/>
      <c r="D115" s="124"/>
      <c r="E115" s="84"/>
      <c r="F115" s="85"/>
      <c r="G115" s="86"/>
    </row>
    <row r="116" spans="1:7" ht="15" customHeight="1" x14ac:dyDescent="0.25">
      <c r="A116" s="89"/>
      <c r="B116" s="62"/>
      <c r="C116" s="124"/>
      <c r="D116" s="124"/>
      <c r="E116" s="90" t="s">
        <v>42</v>
      </c>
      <c r="F116" s="91">
        <f>SUM(F114:F115)</f>
        <v>845000</v>
      </c>
      <c r="G116" s="86"/>
    </row>
    <row r="117" spans="1:7" ht="15" customHeight="1" x14ac:dyDescent="0.25">
      <c r="A117" s="89"/>
      <c r="B117" s="62"/>
      <c r="C117" s="124"/>
      <c r="D117" s="124"/>
      <c r="E117" s="92"/>
      <c r="F117" s="85"/>
      <c r="G117" s="86"/>
    </row>
    <row r="118" spans="1:7" ht="17.25" customHeight="1" x14ac:dyDescent="0.25">
      <c r="A118" s="83">
        <f>A113+1</f>
        <v>11</v>
      </c>
      <c r="B118" s="123" t="s">
        <v>120</v>
      </c>
      <c r="C118" s="124"/>
      <c r="D118" s="124"/>
      <c r="E118" s="84"/>
      <c r="F118" s="85"/>
      <c r="G118" s="86"/>
    </row>
    <row r="119" spans="1:7" ht="51" x14ac:dyDescent="0.25">
      <c r="A119" s="87">
        <f>A118</f>
        <v>11</v>
      </c>
      <c r="B119" s="125" t="s">
        <v>121</v>
      </c>
      <c r="C119" s="124" t="s">
        <v>14</v>
      </c>
      <c r="D119" s="124">
        <v>30</v>
      </c>
      <c r="E119" s="84">
        <v>4000</v>
      </c>
      <c r="F119" s="85">
        <f t="shared" ref="F119" si="7">D119*E119</f>
        <v>120000</v>
      </c>
      <c r="G119" s="98"/>
    </row>
    <row r="120" spans="1:7" ht="17.25" customHeight="1" x14ac:dyDescent="0.25">
      <c r="A120" s="88"/>
      <c r="B120" s="125"/>
      <c r="C120" s="124"/>
      <c r="D120" s="124"/>
      <c r="E120" s="84"/>
      <c r="F120" s="85"/>
      <c r="G120" s="86"/>
    </row>
    <row r="121" spans="1:7" ht="17.25" customHeight="1" x14ac:dyDescent="0.25">
      <c r="A121" s="89"/>
      <c r="B121" s="62"/>
      <c r="C121" s="124"/>
      <c r="D121" s="124"/>
      <c r="E121" s="90" t="s">
        <v>122</v>
      </c>
      <c r="F121" s="91">
        <f>SUM(F119:F120)</f>
        <v>120000</v>
      </c>
      <c r="G121" s="86"/>
    </row>
    <row r="122" spans="1:7" ht="17.25" customHeight="1" x14ac:dyDescent="0.25">
      <c r="A122" s="89"/>
      <c r="B122" s="62"/>
      <c r="C122" s="124"/>
      <c r="D122" s="124"/>
      <c r="E122" s="92"/>
      <c r="F122" s="85"/>
      <c r="G122" s="86"/>
    </row>
    <row r="123" spans="1:7" ht="17.25" customHeight="1" x14ac:dyDescent="0.25">
      <c r="A123" s="93">
        <f>A118+1</f>
        <v>12</v>
      </c>
      <c r="B123" s="127" t="s">
        <v>56</v>
      </c>
      <c r="C123" s="128"/>
      <c r="D123" s="124"/>
      <c r="E123" s="84"/>
      <c r="F123" s="85"/>
      <c r="G123" s="86"/>
    </row>
    <row r="124" spans="1:7" ht="76.5" x14ac:dyDescent="0.25">
      <c r="A124" s="94">
        <f>A123</f>
        <v>12</v>
      </c>
      <c r="B124" s="129" t="s">
        <v>123</v>
      </c>
      <c r="C124" s="124"/>
      <c r="D124" s="124"/>
      <c r="E124" s="84"/>
      <c r="F124" s="85"/>
      <c r="G124" s="86"/>
    </row>
    <row r="125" spans="1:7" ht="17.25" customHeight="1" x14ac:dyDescent="0.25">
      <c r="A125" s="89"/>
      <c r="B125" s="130"/>
      <c r="C125" s="124"/>
      <c r="D125" s="124"/>
      <c r="E125" s="84"/>
      <c r="F125" s="85"/>
      <c r="G125" s="86"/>
    </row>
    <row r="126" spans="1:7" ht="18" customHeight="1" x14ac:dyDescent="0.25">
      <c r="A126" s="89">
        <f>A124+0.1</f>
        <v>12.1</v>
      </c>
      <c r="B126" s="132" t="s">
        <v>124</v>
      </c>
      <c r="C126" s="124"/>
      <c r="D126" s="124"/>
      <c r="E126" s="84"/>
      <c r="F126" s="85"/>
      <c r="G126" s="86"/>
    </row>
    <row r="127" spans="1:7" ht="18" customHeight="1" x14ac:dyDescent="0.25">
      <c r="A127" s="89" t="s">
        <v>2</v>
      </c>
      <c r="B127" s="132" t="s">
        <v>125</v>
      </c>
      <c r="C127" s="124" t="s">
        <v>4</v>
      </c>
      <c r="D127" s="124">
        <v>2</v>
      </c>
      <c r="E127" s="84">
        <v>3500</v>
      </c>
      <c r="F127" s="85">
        <f t="shared" ref="F127:F129" si="8">D127*E127</f>
        <v>7000</v>
      </c>
      <c r="G127" s="86"/>
    </row>
    <row r="128" spans="1:7" ht="18" customHeight="1" x14ac:dyDescent="0.25">
      <c r="A128" s="89" t="s">
        <v>3</v>
      </c>
      <c r="B128" s="132" t="s">
        <v>126</v>
      </c>
      <c r="C128" s="124" t="s">
        <v>4</v>
      </c>
      <c r="D128" s="124">
        <v>11</v>
      </c>
      <c r="E128" s="84">
        <v>11500</v>
      </c>
      <c r="F128" s="85">
        <f t="shared" si="8"/>
        <v>126500</v>
      </c>
      <c r="G128" s="86"/>
    </row>
    <row r="129" spans="1:7" ht="18" customHeight="1" x14ac:dyDescent="0.25">
      <c r="A129" s="89" t="s">
        <v>21</v>
      </c>
      <c r="B129" s="132" t="s">
        <v>127</v>
      </c>
      <c r="C129" s="124" t="s">
        <v>4</v>
      </c>
      <c r="D129" s="124">
        <v>3</v>
      </c>
      <c r="E129" s="84">
        <v>8900</v>
      </c>
      <c r="F129" s="85">
        <f t="shared" si="8"/>
        <v>26700</v>
      </c>
      <c r="G129" s="86"/>
    </row>
    <row r="130" spans="1:7" ht="18" customHeight="1" x14ac:dyDescent="0.25">
      <c r="A130" s="89"/>
      <c r="B130" s="130"/>
      <c r="C130" s="124"/>
      <c r="D130" s="124"/>
      <c r="E130" s="84"/>
      <c r="F130" s="85"/>
      <c r="G130" s="86"/>
    </row>
    <row r="131" spans="1:7" ht="18" customHeight="1" x14ac:dyDescent="0.25">
      <c r="A131" s="89">
        <f>A126+0.1</f>
        <v>12.2</v>
      </c>
      <c r="B131" s="132" t="s">
        <v>128</v>
      </c>
      <c r="C131" s="124"/>
      <c r="D131" s="124"/>
      <c r="E131" s="84"/>
      <c r="F131" s="85"/>
      <c r="G131" s="86"/>
    </row>
    <row r="132" spans="1:7" ht="18" customHeight="1" x14ac:dyDescent="0.25">
      <c r="A132" s="89" t="s">
        <v>2</v>
      </c>
      <c r="B132" s="132" t="s">
        <v>129</v>
      </c>
      <c r="C132" s="124" t="s">
        <v>4</v>
      </c>
      <c r="D132" s="124">
        <v>2</v>
      </c>
      <c r="E132" s="84">
        <v>5000</v>
      </c>
      <c r="F132" s="85">
        <f t="shared" ref="F132:F137" si="9">D132*E132</f>
        <v>10000</v>
      </c>
      <c r="G132" s="86"/>
    </row>
    <row r="133" spans="1:7" ht="18" customHeight="1" x14ac:dyDescent="0.25">
      <c r="A133" s="89" t="s">
        <v>3</v>
      </c>
      <c r="B133" s="132" t="s">
        <v>130</v>
      </c>
      <c r="C133" s="124" t="s">
        <v>29</v>
      </c>
      <c r="D133" s="124">
        <v>1</v>
      </c>
      <c r="E133" s="84">
        <v>4500</v>
      </c>
      <c r="F133" s="85">
        <f t="shared" si="9"/>
        <v>4500</v>
      </c>
      <c r="G133" s="86"/>
    </row>
    <row r="134" spans="1:7" ht="18" customHeight="1" x14ac:dyDescent="0.25">
      <c r="A134" s="89" t="s">
        <v>21</v>
      </c>
      <c r="B134" s="132" t="s">
        <v>131</v>
      </c>
      <c r="C134" s="124" t="s">
        <v>29</v>
      </c>
      <c r="D134" s="124">
        <v>1</v>
      </c>
      <c r="E134" s="84">
        <v>7500</v>
      </c>
      <c r="F134" s="85">
        <f t="shared" si="9"/>
        <v>7500</v>
      </c>
      <c r="G134" s="86"/>
    </row>
    <row r="135" spans="1:7" ht="18" customHeight="1" x14ac:dyDescent="0.25">
      <c r="A135" s="89" t="s">
        <v>2</v>
      </c>
      <c r="B135" s="132" t="s">
        <v>132</v>
      </c>
      <c r="C135" s="124" t="s">
        <v>29</v>
      </c>
      <c r="D135" s="124">
        <v>1</v>
      </c>
      <c r="E135" s="84">
        <v>12000</v>
      </c>
      <c r="F135" s="85">
        <f t="shared" si="9"/>
        <v>12000</v>
      </c>
      <c r="G135" s="86"/>
    </row>
    <row r="136" spans="1:7" ht="18" customHeight="1" x14ac:dyDescent="0.25">
      <c r="A136" s="89" t="s">
        <v>3</v>
      </c>
      <c r="B136" s="132" t="s">
        <v>133</v>
      </c>
      <c r="C136" s="124" t="s">
        <v>29</v>
      </c>
      <c r="D136" s="124">
        <v>1</v>
      </c>
      <c r="E136" s="84">
        <v>13500</v>
      </c>
      <c r="F136" s="85">
        <f t="shared" si="9"/>
        <v>13500</v>
      </c>
      <c r="G136" s="86"/>
    </row>
    <row r="137" spans="1:7" ht="18" customHeight="1" x14ac:dyDescent="0.25">
      <c r="A137" s="89" t="s">
        <v>21</v>
      </c>
      <c r="B137" s="132" t="s">
        <v>134</v>
      </c>
      <c r="C137" s="124" t="s">
        <v>4</v>
      </c>
      <c r="D137" s="124">
        <v>2</v>
      </c>
      <c r="E137" s="84">
        <v>18000</v>
      </c>
      <c r="F137" s="85">
        <f t="shared" si="9"/>
        <v>36000</v>
      </c>
      <c r="G137" s="86"/>
    </row>
    <row r="138" spans="1:7" ht="18" customHeight="1" x14ac:dyDescent="0.25">
      <c r="A138" s="89"/>
      <c r="B138" s="130"/>
      <c r="C138" s="124"/>
      <c r="D138" s="124"/>
      <c r="E138" s="84"/>
      <c r="F138" s="85"/>
      <c r="G138" s="86"/>
    </row>
    <row r="139" spans="1:7" ht="18" customHeight="1" x14ac:dyDescent="0.25">
      <c r="A139" s="89">
        <f>A131+0.1</f>
        <v>12.299999999999999</v>
      </c>
      <c r="B139" s="132" t="s">
        <v>135</v>
      </c>
      <c r="C139" s="124"/>
      <c r="D139" s="124"/>
      <c r="E139" s="84"/>
      <c r="F139" s="85"/>
      <c r="G139" s="86"/>
    </row>
    <row r="140" spans="1:7" ht="18" customHeight="1" x14ac:dyDescent="0.25">
      <c r="A140" s="89" t="s">
        <v>2</v>
      </c>
      <c r="B140" s="132" t="s">
        <v>136</v>
      </c>
      <c r="C140" s="124" t="s">
        <v>91</v>
      </c>
      <c r="D140" s="124">
        <v>40</v>
      </c>
      <c r="E140" s="84">
        <v>3790</v>
      </c>
      <c r="F140" s="85">
        <f t="shared" ref="F140" si="10">D140*E140</f>
        <v>151600</v>
      </c>
      <c r="G140" s="86"/>
    </row>
    <row r="141" spans="1:7" ht="18" customHeight="1" x14ac:dyDescent="0.25">
      <c r="A141" s="89"/>
      <c r="B141" s="130"/>
      <c r="C141" s="124"/>
      <c r="D141" s="124"/>
      <c r="E141" s="84"/>
      <c r="F141" s="85"/>
      <c r="G141" s="86"/>
    </row>
    <row r="142" spans="1:7" ht="18" customHeight="1" x14ac:dyDescent="0.25">
      <c r="A142" s="89">
        <f>A139+0.1</f>
        <v>12.399999999999999</v>
      </c>
      <c r="B142" s="132" t="s">
        <v>137</v>
      </c>
      <c r="C142" s="124"/>
      <c r="D142" s="124"/>
      <c r="E142" s="84"/>
      <c r="F142" s="85"/>
      <c r="G142" s="86"/>
    </row>
    <row r="143" spans="1:7" ht="18" customHeight="1" x14ac:dyDescent="0.25">
      <c r="A143" s="89" t="s">
        <v>2</v>
      </c>
      <c r="B143" s="132" t="s">
        <v>138</v>
      </c>
      <c r="C143" s="124" t="s">
        <v>91</v>
      </c>
      <c r="D143" s="124">
        <v>10</v>
      </c>
      <c r="E143" s="84">
        <v>4500</v>
      </c>
      <c r="F143" s="85">
        <f t="shared" ref="F143" si="11">D143*E143</f>
        <v>45000</v>
      </c>
      <c r="G143" s="86"/>
    </row>
    <row r="144" spans="1:7" ht="18" customHeight="1" x14ac:dyDescent="0.25">
      <c r="A144" s="89"/>
      <c r="B144" s="130"/>
      <c r="C144" s="124"/>
      <c r="D144" s="124"/>
      <c r="E144" s="84"/>
      <c r="F144" s="85"/>
      <c r="G144" s="86"/>
    </row>
    <row r="145" spans="1:7" ht="18" customHeight="1" x14ac:dyDescent="0.25">
      <c r="A145" s="89">
        <f>A142+0.1</f>
        <v>12.499999999999998</v>
      </c>
      <c r="B145" s="132" t="s">
        <v>139</v>
      </c>
      <c r="C145" s="124"/>
      <c r="D145" s="124"/>
      <c r="E145" s="84"/>
      <c r="F145" s="85"/>
      <c r="G145" s="86"/>
    </row>
    <row r="146" spans="1:7" ht="18" customHeight="1" x14ac:dyDescent="0.25">
      <c r="A146" s="89" t="s">
        <v>2</v>
      </c>
      <c r="B146" s="132" t="s">
        <v>140</v>
      </c>
      <c r="C146" s="124" t="s">
        <v>4</v>
      </c>
      <c r="D146" s="124">
        <v>8</v>
      </c>
      <c r="E146" s="84">
        <v>3500</v>
      </c>
      <c r="F146" s="85">
        <f t="shared" ref="F146:F147" si="12">D146*E146</f>
        <v>28000</v>
      </c>
      <c r="G146" s="86"/>
    </row>
    <row r="147" spans="1:7" ht="18" customHeight="1" x14ac:dyDescent="0.25">
      <c r="A147" s="89" t="s">
        <v>3</v>
      </c>
      <c r="B147" s="132" t="s">
        <v>141</v>
      </c>
      <c r="C147" s="124" t="s">
        <v>29</v>
      </c>
      <c r="D147" s="124">
        <v>1</v>
      </c>
      <c r="E147" s="84">
        <v>4200</v>
      </c>
      <c r="F147" s="85">
        <f t="shared" si="12"/>
        <v>4200</v>
      </c>
      <c r="G147" s="86"/>
    </row>
    <row r="148" spans="1:7" ht="18" customHeight="1" x14ac:dyDescent="0.25">
      <c r="A148" s="89"/>
      <c r="B148" s="130"/>
      <c r="C148" s="124"/>
      <c r="D148" s="124"/>
      <c r="E148" s="84"/>
      <c r="F148" s="85"/>
      <c r="G148" s="86"/>
    </row>
    <row r="149" spans="1:7" ht="17.25" customHeight="1" x14ac:dyDescent="0.25">
      <c r="A149" s="89"/>
      <c r="B149" s="63"/>
      <c r="C149" s="124"/>
      <c r="D149" s="124"/>
      <c r="E149" s="90" t="s">
        <v>142</v>
      </c>
      <c r="F149" s="91">
        <f>SUM(F126:F148)</f>
        <v>472500</v>
      </c>
      <c r="G149" s="86"/>
    </row>
    <row r="150" spans="1:7" ht="17.25" customHeight="1" x14ac:dyDescent="0.25">
      <c r="A150" s="89"/>
      <c r="B150" s="63"/>
      <c r="C150" s="124"/>
      <c r="D150" s="124"/>
      <c r="E150" s="95"/>
      <c r="F150" s="96"/>
      <c r="G150" s="86"/>
    </row>
    <row r="151" spans="1:7" ht="17.25" customHeight="1" x14ac:dyDescent="0.25">
      <c r="A151" s="83">
        <f>A123+1</f>
        <v>13</v>
      </c>
      <c r="B151" s="123" t="s">
        <v>143</v>
      </c>
      <c r="C151" s="124"/>
      <c r="D151" s="124"/>
      <c r="E151" s="84"/>
      <c r="F151" s="85"/>
      <c r="G151" s="86"/>
    </row>
    <row r="152" spans="1:7" ht="38.25" x14ac:dyDescent="0.25">
      <c r="A152" s="87">
        <f>A151</f>
        <v>13</v>
      </c>
      <c r="B152" s="125" t="s">
        <v>144</v>
      </c>
      <c r="C152" s="133"/>
      <c r="D152" s="133"/>
      <c r="E152" s="99"/>
      <c r="F152" s="100"/>
      <c r="G152" s="98"/>
    </row>
    <row r="153" spans="1:7" ht="17.25" customHeight="1" x14ac:dyDescent="0.25">
      <c r="A153" s="88">
        <f>A152+0.1</f>
        <v>13.1</v>
      </c>
      <c r="B153" s="125" t="s">
        <v>140</v>
      </c>
      <c r="C153" s="124" t="s">
        <v>91</v>
      </c>
      <c r="D153" s="124">
        <v>45</v>
      </c>
      <c r="E153" s="84">
        <v>1800</v>
      </c>
      <c r="F153" s="85">
        <f t="shared" ref="F153" si="13">D153*E153</f>
        <v>81000</v>
      </c>
      <c r="G153" s="86"/>
    </row>
    <row r="154" spans="1:7" ht="17.25" customHeight="1" x14ac:dyDescent="0.25">
      <c r="A154" s="88"/>
      <c r="B154" s="125"/>
      <c r="C154" s="124"/>
      <c r="D154" s="124"/>
      <c r="E154" s="84"/>
      <c r="F154" s="85"/>
      <c r="G154" s="86"/>
    </row>
    <row r="155" spans="1:7" ht="17.25" customHeight="1" x14ac:dyDescent="0.25">
      <c r="A155" s="89"/>
      <c r="B155" s="62"/>
      <c r="C155" s="124"/>
      <c r="D155" s="124"/>
      <c r="E155" s="90" t="s">
        <v>145</v>
      </c>
      <c r="F155" s="91">
        <f>SUM(F153:F154)</f>
        <v>81000</v>
      </c>
      <c r="G155" s="86"/>
    </row>
    <row r="156" spans="1:7" ht="17.25" customHeight="1" x14ac:dyDescent="0.25">
      <c r="A156" s="89"/>
      <c r="B156" s="62"/>
      <c r="C156" s="124"/>
      <c r="D156" s="124"/>
      <c r="E156" s="92"/>
      <c r="F156" s="85"/>
      <c r="G156" s="86"/>
    </row>
    <row r="157" spans="1:7" ht="17.25" customHeight="1" x14ac:dyDescent="0.25">
      <c r="A157" s="83">
        <f>A151+1</f>
        <v>14</v>
      </c>
      <c r="B157" s="123" t="s">
        <v>146</v>
      </c>
      <c r="C157" s="124"/>
      <c r="D157" s="124"/>
      <c r="E157" s="84"/>
      <c r="F157" s="85"/>
      <c r="G157" s="86"/>
    </row>
    <row r="158" spans="1:7" ht="51" x14ac:dyDescent="0.25">
      <c r="A158" s="87">
        <f>A157</f>
        <v>14</v>
      </c>
      <c r="B158" s="125" t="s">
        <v>147</v>
      </c>
      <c r="C158" s="133"/>
      <c r="D158" s="133"/>
      <c r="E158" s="99"/>
      <c r="F158" s="100"/>
      <c r="G158" s="98"/>
    </row>
    <row r="159" spans="1:7" ht="17.25" customHeight="1" x14ac:dyDescent="0.25">
      <c r="A159" s="88">
        <f>A158+0.1</f>
        <v>14.1</v>
      </c>
      <c r="B159" s="125" t="s">
        <v>140</v>
      </c>
      <c r="C159" s="124" t="s">
        <v>4</v>
      </c>
      <c r="D159" s="124">
        <v>38</v>
      </c>
      <c r="E159" s="84">
        <v>3200</v>
      </c>
      <c r="F159" s="85">
        <f t="shared" ref="F159" si="14">D159*E159</f>
        <v>121600</v>
      </c>
      <c r="G159" s="86"/>
    </row>
    <row r="160" spans="1:7" ht="17.25" customHeight="1" x14ac:dyDescent="0.25">
      <c r="A160" s="88"/>
      <c r="B160" s="125"/>
      <c r="C160" s="124"/>
      <c r="D160" s="124"/>
      <c r="E160" s="84"/>
      <c r="F160" s="85"/>
      <c r="G160" s="86"/>
    </row>
    <row r="161" spans="1:7" ht="17.25" customHeight="1" x14ac:dyDescent="0.25">
      <c r="A161" s="89"/>
      <c r="B161" s="62"/>
      <c r="C161" s="124"/>
      <c r="D161" s="124"/>
      <c r="E161" s="90" t="s">
        <v>148</v>
      </c>
      <c r="F161" s="91">
        <f>SUM(F159:F160)</f>
        <v>121600</v>
      </c>
      <c r="G161" s="86"/>
    </row>
    <row r="162" spans="1:7" ht="17.25" customHeight="1" x14ac:dyDescent="0.25">
      <c r="A162" s="89"/>
      <c r="B162" s="62"/>
      <c r="C162" s="124"/>
      <c r="D162" s="124"/>
      <c r="E162" s="92"/>
      <c r="F162" s="85"/>
      <c r="G162" s="86"/>
    </row>
    <row r="163" spans="1:7" ht="17.25" customHeight="1" x14ac:dyDescent="0.25">
      <c r="A163" s="83">
        <f>A157+1</f>
        <v>15</v>
      </c>
      <c r="B163" s="123" t="s">
        <v>149</v>
      </c>
      <c r="C163" s="124"/>
      <c r="D163" s="124"/>
      <c r="E163" s="84"/>
      <c r="F163" s="85"/>
      <c r="G163" s="86"/>
    </row>
    <row r="164" spans="1:7" ht="63.75" x14ac:dyDescent="0.25">
      <c r="A164" s="87">
        <f>A163</f>
        <v>15</v>
      </c>
      <c r="B164" s="125" t="s">
        <v>150</v>
      </c>
      <c r="C164" s="133"/>
      <c r="D164" s="133"/>
      <c r="E164" s="99"/>
      <c r="F164" s="100"/>
      <c r="G164" s="98"/>
    </row>
    <row r="165" spans="1:7" ht="17.25" customHeight="1" x14ac:dyDescent="0.25">
      <c r="A165" s="88">
        <f>A164+0.1</f>
        <v>15.1</v>
      </c>
      <c r="B165" s="125" t="s">
        <v>151</v>
      </c>
      <c r="C165" s="124" t="s">
        <v>4</v>
      </c>
      <c r="D165" s="124">
        <v>2</v>
      </c>
      <c r="E165" s="84">
        <v>7000</v>
      </c>
      <c r="F165" s="85">
        <f t="shared" ref="F165" si="15">D165*E165</f>
        <v>14000</v>
      </c>
      <c r="G165" s="86"/>
    </row>
    <row r="166" spans="1:7" ht="17.25" customHeight="1" x14ac:dyDescent="0.25">
      <c r="A166" s="88"/>
      <c r="B166" s="125"/>
      <c r="C166" s="124"/>
      <c r="D166" s="124"/>
      <c r="E166" s="84"/>
      <c r="F166" s="85"/>
      <c r="G166" s="86"/>
    </row>
    <row r="167" spans="1:7" ht="17.25" customHeight="1" x14ac:dyDescent="0.25">
      <c r="A167" s="89"/>
      <c r="B167" s="62"/>
      <c r="C167" s="124"/>
      <c r="D167" s="124"/>
      <c r="E167" s="90" t="s">
        <v>152</v>
      </c>
      <c r="F167" s="91">
        <f>SUM(F165:F166)</f>
        <v>14000</v>
      </c>
      <c r="G167" s="86"/>
    </row>
    <row r="168" spans="1:7" ht="17.25" customHeight="1" x14ac:dyDescent="0.25">
      <c r="A168" s="89"/>
      <c r="B168" s="62"/>
      <c r="C168" s="124"/>
      <c r="D168" s="124"/>
      <c r="E168" s="92"/>
      <c r="F168" s="85"/>
      <c r="G168" s="86"/>
    </row>
    <row r="169" spans="1:7" ht="17.25" customHeight="1" x14ac:dyDescent="0.25">
      <c r="A169" s="83">
        <f>A163+1</f>
        <v>16</v>
      </c>
      <c r="B169" s="123" t="s">
        <v>153</v>
      </c>
      <c r="C169" s="124"/>
      <c r="D169" s="124"/>
      <c r="E169" s="84"/>
      <c r="F169" s="85"/>
      <c r="G169" s="86"/>
    </row>
    <row r="170" spans="1:7" ht="51" x14ac:dyDescent="0.25">
      <c r="A170" s="87">
        <f>A169</f>
        <v>16</v>
      </c>
      <c r="B170" s="125" t="s">
        <v>154</v>
      </c>
      <c r="C170" s="124"/>
      <c r="D170" s="124"/>
      <c r="E170" s="84"/>
      <c r="F170" s="85"/>
      <c r="G170" s="86"/>
    </row>
    <row r="171" spans="1:7" ht="20.100000000000001" customHeight="1" x14ac:dyDescent="0.25">
      <c r="A171" s="88">
        <f t="shared" ref="A171:A177" si="16">A170+0.1</f>
        <v>16.100000000000001</v>
      </c>
      <c r="B171" s="126" t="s">
        <v>155</v>
      </c>
      <c r="C171" s="124" t="s">
        <v>4</v>
      </c>
      <c r="D171" s="124">
        <v>5</v>
      </c>
      <c r="E171" s="84">
        <v>2500</v>
      </c>
      <c r="F171" s="85">
        <f t="shared" ref="F171:F177" si="17">D171*E171</f>
        <v>12500</v>
      </c>
      <c r="G171" s="86"/>
    </row>
    <row r="172" spans="1:7" ht="20.100000000000001" customHeight="1" x14ac:dyDescent="0.25">
      <c r="A172" s="88">
        <f t="shared" si="16"/>
        <v>16.200000000000003</v>
      </c>
      <c r="B172" s="126" t="s">
        <v>130</v>
      </c>
      <c r="C172" s="124" t="s">
        <v>29</v>
      </c>
      <c r="D172" s="124">
        <v>1</v>
      </c>
      <c r="E172" s="84">
        <v>5000</v>
      </c>
      <c r="F172" s="85">
        <f t="shared" si="17"/>
        <v>5000</v>
      </c>
      <c r="G172" s="86"/>
    </row>
    <row r="173" spans="1:7" ht="20.100000000000001" customHeight="1" x14ac:dyDescent="0.25">
      <c r="A173" s="88">
        <f t="shared" si="16"/>
        <v>16.300000000000004</v>
      </c>
      <c r="B173" s="126" t="s">
        <v>132</v>
      </c>
      <c r="C173" s="124" t="s">
        <v>29</v>
      </c>
      <c r="D173" s="124">
        <v>1</v>
      </c>
      <c r="E173" s="84">
        <v>4500</v>
      </c>
      <c r="F173" s="85">
        <f t="shared" si="17"/>
        <v>4500</v>
      </c>
      <c r="G173" s="86"/>
    </row>
    <row r="174" spans="1:7" ht="20.100000000000001" customHeight="1" x14ac:dyDescent="0.25">
      <c r="A174" s="88">
        <f t="shared" si="16"/>
        <v>16.400000000000006</v>
      </c>
      <c r="B174" s="126" t="s">
        <v>129</v>
      </c>
      <c r="C174" s="124" t="s">
        <v>29</v>
      </c>
      <c r="D174" s="124">
        <v>1</v>
      </c>
      <c r="E174" s="84">
        <v>2500</v>
      </c>
      <c r="F174" s="85">
        <f t="shared" si="17"/>
        <v>2500</v>
      </c>
      <c r="G174" s="86"/>
    </row>
    <row r="175" spans="1:7" ht="20.100000000000001" customHeight="1" x14ac:dyDescent="0.25">
      <c r="A175" s="88">
        <f t="shared" si="16"/>
        <v>16.500000000000007</v>
      </c>
      <c r="B175" s="126" t="s">
        <v>134</v>
      </c>
      <c r="C175" s="124" t="s">
        <v>29</v>
      </c>
      <c r="D175" s="124">
        <v>1</v>
      </c>
      <c r="E175" s="84">
        <v>13000</v>
      </c>
      <c r="F175" s="85">
        <f t="shared" si="17"/>
        <v>13000</v>
      </c>
      <c r="G175" s="86"/>
    </row>
    <row r="176" spans="1:7" ht="20.100000000000001" customHeight="1" x14ac:dyDescent="0.25">
      <c r="A176" s="88">
        <f t="shared" si="16"/>
        <v>16.600000000000009</v>
      </c>
      <c r="B176" s="126" t="s">
        <v>131</v>
      </c>
      <c r="C176" s="124" t="s">
        <v>29</v>
      </c>
      <c r="D176" s="124">
        <v>1</v>
      </c>
      <c r="E176" s="84">
        <v>6000</v>
      </c>
      <c r="F176" s="85">
        <f t="shared" si="17"/>
        <v>6000</v>
      </c>
      <c r="G176" s="86"/>
    </row>
    <row r="177" spans="1:7" ht="20.100000000000001" customHeight="1" x14ac:dyDescent="0.25">
      <c r="A177" s="88">
        <f t="shared" si="16"/>
        <v>16.70000000000001</v>
      </c>
      <c r="B177" s="126" t="s">
        <v>134</v>
      </c>
      <c r="C177" s="124" t="s">
        <v>29</v>
      </c>
      <c r="D177" s="124">
        <v>1</v>
      </c>
      <c r="E177" s="84">
        <v>14000</v>
      </c>
      <c r="F177" s="85">
        <f t="shared" si="17"/>
        <v>14000</v>
      </c>
      <c r="G177" s="86"/>
    </row>
    <row r="178" spans="1:7" ht="17.25" customHeight="1" x14ac:dyDescent="0.25">
      <c r="A178" s="88"/>
      <c r="B178" s="125"/>
      <c r="C178" s="124"/>
      <c r="D178" s="124"/>
      <c r="E178" s="84"/>
      <c r="F178" s="85"/>
      <c r="G178" s="86"/>
    </row>
    <row r="179" spans="1:7" ht="17.25" customHeight="1" x14ac:dyDescent="0.25">
      <c r="A179" s="89"/>
      <c r="B179" s="62"/>
      <c r="C179" s="124"/>
      <c r="D179" s="124"/>
      <c r="E179" s="90" t="s">
        <v>156</v>
      </c>
      <c r="F179" s="91">
        <f>SUM(F171:F178)</f>
        <v>57500</v>
      </c>
      <c r="G179" s="86"/>
    </row>
    <row r="180" spans="1:7" ht="17.25" customHeight="1" x14ac:dyDescent="0.25">
      <c r="A180" s="89"/>
      <c r="B180" s="62"/>
      <c r="C180" s="124"/>
      <c r="D180" s="124"/>
      <c r="E180" s="92"/>
      <c r="F180" s="85"/>
      <c r="G180" s="86"/>
    </row>
    <row r="181" spans="1:7" ht="17.25" customHeight="1" x14ac:dyDescent="0.25">
      <c r="A181" s="83">
        <f>A169+1</f>
        <v>17</v>
      </c>
      <c r="B181" s="123" t="s">
        <v>157</v>
      </c>
      <c r="C181" s="124"/>
      <c r="D181" s="124"/>
      <c r="E181" s="84"/>
      <c r="F181" s="85"/>
      <c r="G181" s="86"/>
    </row>
    <row r="182" spans="1:7" ht="76.5" x14ac:dyDescent="0.25">
      <c r="A182" s="87">
        <f>A181</f>
        <v>17</v>
      </c>
      <c r="B182" s="125" t="s">
        <v>158</v>
      </c>
      <c r="C182" s="133"/>
      <c r="D182" s="133"/>
      <c r="E182" s="99"/>
      <c r="F182" s="100"/>
      <c r="G182" s="98"/>
    </row>
    <row r="183" spans="1:7" ht="17.25" customHeight="1" x14ac:dyDescent="0.25">
      <c r="A183" s="88">
        <f>A182+0.1</f>
        <v>17.100000000000001</v>
      </c>
      <c r="B183" s="125" t="s">
        <v>90</v>
      </c>
      <c r="C183" s="124" t="s">
        <v>91</v>
      </c>
      <c r="D183" s="124">
        <v>20</v>
      </c>
      <c r="E183" s="84">
        <v>990</v>
      </c>
      <c r="F183" s="85">
        <f t="shared" ref="F183" si="18">D183*E183</f>
        <v>19800</v>
      </c>
      <c r="G183" s="86"/>
    </row>
    <row r="184" spans="1:7" ht="17.25" customHeight="1" x14ac:dyDescent="0.25">
      <c r="A184" s="88"/>
      <c r="B184" s="125"/>
      <c r="C184" s="124"/>
      <c r="D184" s="124"/>
      <c r="E184" s="84"/>
      <c r="F184" s="85"/>
      <c r="G184" s="86"/>
    </row>
    <row r="185" spans="1:7" ht="17.25" customHeight="1" x14ac:dyDescent="0.25">
      <c r="A185" s="89"/>
      <c r="B185" s="62"/>
      <c r="C185" s="124"/>
      <c r="D185" s="124"/>
      <c r="E185" s="90" t="s">
        <v>159</v>
      </c>
      <c r="F185" s="91">
        <f>SUM(F183:F184)</f>
        <v>19800</v>
      </c>
      <c r="G185" s="86"/>
    </row>
    <row r="186" spans="1:7" ht="17.25" customHeight="1" x14ac:dyDescent="0.25">
      <c r="A186" s="89"/>
      <c r="B186" s="62"/>
      <c r="C186" s="124"/>
      <c r="D186" s="124"/>
      <c r="E186" s="92"/>
      <c r="F186" s="85"/>
      <c r="G186" s="86"/>
    </row>
    <row r="187" spans="1:7" ht="17.25" customHeight="1" x14ac:dyDescent="0.25">
      <c r="A187" s="83">
        <f>A181+1</f>
        <v>18</v>
      </c>
      <c r="B187" s="123" t="s">
        <v>160</v>
      </c>
      <c r="C187" s="124"/>
      <c r="D187" s="124"/>
      <c r="E187" s="84"/>
      <c r="F187" s="85"/>
      <c r="G187" s="86"/>
    </row>
    <row r="188" spans="1:7" ht="63.75" x14ac:dyDescent="0.25">
      <c r="A188" s="87">
        <f>A187</f>
        <v>18</v>
      </c>
      <c r="B188" s="125" t="s">
        <v>161</v>
      </c>
      <c r="C188" s="124" t="s">
        <v>30</v>
      </c>
      <c r="D188" s="124">
        <v>1</v>
      </c>
      <c r="E188" s="84">
        <v>25000</v>
      </c>
      <c r="F188" s="85">
        <f t="shared" ref="F188" si="19">D188*E188</f>
        <v>25000</v>
      </c>
      <c r="G188" s="98"/>
    </row>
    <row r="189" spans="1:7" ht="15" customHeight="1" x14ac:dyDescent="0.25">
      <c r="A189" s="88"/>
      <c r="B189" s="125"/>
      <c r="C189" s="124"/>
      <c r="D189" s="124"/>
      <c r="E189" s="84"/>
      <c r="F189" s="85"/>
      <c r="G189" s="86"/>
    </row>
    <row r="190" spans="1:7" ht="17.25" customHeight="1" x14ac:dyDescent="0.25">
      <c r="A190" s="89"/>
      <c r="B190" s="62"/>
      <c r="C190" s="124"/>
      <c r="D190" s="124"/>
      <c r="E190" s="90" t="s">
        <v>162</v>
      </c>
      <c r="F190" s="91">
        <f>SUM(F188:F189)</f>
        <v>25000</v>
      </c>
      <c r="G190" s="86"/>
    </row>
    <row r="191" spans="1:7" ht="15" customHeight="1" x14ac:dyDescent="0.25">
      <c r="A191" s="89"/>
      <c r="B191" s="62"/>
      <c r="C191" s="124"/>
      <c r="D191" s="124"/>
      <c r="E191" s="92"/>
      <c r="F191" s="85"/>
      <c r="G191" s="86"/>
    </row>
    <row r="192" spans="1:7" ht="17.25" customHeight="1" x14ac:dyDescent="0.25">
      <c r="A192" s="83">
        <f>A187+1</f>
        <v>19</v>
      </c>
      <c r="B192" s="123" t="s">
        <v>163</v>
      </c>
      <c r="C192" s="124"/>
      <c r="D192" s="124"/>
      <c r="E192" s="84"/>
      <c r="F192" s="85"/>
      <c r="G192" s="86"/>
    </row>
    <row r="193" spans="1:8" ht="63.75" x14ac:dyDescent="0.25">
      <c r="A193" s="87">
        <f>A192</f>
        <v>19</v>
      </c>
      <c r="B193" s="125" t="s">
        <v>164</v>
      </c>
      <c r="C193" s="124" t="s">
        <v>30</v>
      </c>
      <c r="D193" s="124">
        <v>1</v>
      </c>
      <c r="E193" s="84">
        <v>50000</v>
      </c>
      <c r="F193" s="85">
        <f t="shared" ref="F193" si="20">D193*E193</f>
        <v>50000</v>
      </c>
      <c r="G193" s="98"/>
    </row>
    <row r="194" spans="1:8" ht="15" customHeight="1" x14ac:dyDescent="0.25">
      <c r="A194" s="88"/>
      <c r="B194" s="125"/>
      <c r="C194" s="124"/>
      <c r="D194" s="124"/>
      <c r="E194" s="84"/>
      <c r="F194" s="85"/>
      <c r="G194" s="86"/>
    </row>
    <row r="195" spans="1:8" ht="17.25" customHeight="1" x14ac:dyDescent="0.25">
      <c r="A195" s="89"/>
      <c r="B195" s="62"/>
      <c r="C195" s="124"/>
      <c r="D195" s="124"/>
      <c r="E195" s="90" t="s">
        <v>165</v>
      </c>
      <c r="F195" s="91">
        <f>SUM(F193:F194)</f>
        <v>50000</v>
      </c>
      <c r="G195" s="86"/>
    </row>
    <row r="196" spans="1:8" ht="15" customHeight="1" x14ac:dyDescent="0.25">
      <c r="A196" s="89"/>
      <c r="B196" s="62"/>
      <c r="C196" s="124"/>
      <c r="D196" s="124"/>
      <c r="E196" s="92"/>
      <c r="F196" s="85"/>
      <c r="G196" s="86"/>
    </row>
    <row r="197" spans="1:8" ht="17.25" customHeight="1" x14ac:dyDescent="0.25">
      <c r="A197" s="83">
        <f>A192+1</f>
        <v>20</v>
      </c>
      <c r="B197" s="123" t="s">
        <v>166</v>
      </c>
      <c r="C197" s="124"/>
      <c r="D197" s="124"/>
      <c r="E197" s="84"/>
      <c r="F197" s="85"/>
      <c r="G197" s="86"/>
    </row>
    <row r="198" spans="1:8" ht="63.75" x14ac:dyDescent="0.25">
      <c r="A198" s="87">
        <f>A197</f>
        <v>20</v>
      </c>
      <c r="B198" s="125" t="s">
        <v>167</v>
      </c>
      <c r="C198" s="124" t="s">
        <v>30</v>
      </c>
      <c r="D198" s="124">
        <v>1</v>
      </c>
      <c r="E198" s="84">
        <v>25000</v>
      </c>
      <c r="F198" s="85">
        <f t="shared" ref="F198" si="21">D198*E198</f>
        <v>25000</v>
      </c>
      <c r="G198" s="98"/>
    </row>
    <row r="199" spans="1:8" ht="15" customHeight="1" x14ac:dyDescent="0.25">
      <c r="A199" s="88"/>
      <c r="B199" s="125"/>
      <c r="C199" s="124"/>
      <c r="D199" s="124"/>
      <c r="E199" s="84"/>
      <c r="F199" s="85"/>
      <c r="G199" s="86"/>
    </row>
    <row r="200" spans="1:8" ht="17.25" customHeight="1" x14ac:dyDescent="0.25">
      <c r="A200" s="89"/>
      <c r="B200" s="62"/>
      <c r="C200" s="124"/>
      <c r="D200" s="124"/>
      <c r="E200" s="90" t="s">
        <v>168</v>
      </c>
      <c r="F200" s="91">
        <f>SUM(F198:F199)</f>
        <v>25000</v>
      </c>
      <c r="G200" s="86"/>
    </row>
    <row r="201" spans="1:8" ht="15" customHeight="1" x14ac:dyDescent="0.25">
      <c r="A201" s="89"/>
      <c r="B201" s="62"/>
      <c r="C201" s="124"/>
      <c r="D201" s="124"/>
      <c r="E201" s="92"/>
      <c r="F201" s="85"/>
      <c r="G201" s="86"/>
    </row>
    <row r="202" spans="1:8" ht="17.25" customHeight="1" x14ac:dyDescent="0.25">
      <c r="A202" s="83">
        <f>A197+1</f>
        <v>21</v>
      </c>
      <c r="B202" s="123" t="s">
        <v>65</v>
      </c>
      <c r="C202" s="124"/>
      <c r="D202" s="124"/>
      <c r="E202" s="84"/>
      <c r="F202" s="85"/>
      <c r="G202" s="86"/>
    </row>
    <row r="203" spans="1:8" ht="102" x14ac:dyDescent="0.25">
      <c r="A203" s="87">
        <f>A202</f>
        <v>21</v>
      </c>
      <c r="B203" s="125" t="s">
        <v>169</v>
      </c>
      <c r="C203" s="124" t="s">
        <v>30</v>
      </c>
      <c r="D203" s="124">
        <v>1</v>
      </c>
      <c r="E203" s="84"/>
      <c r="F203" s="85">
        <f t="shared" ref="F203" si="22">D203*E203</f>
        <v>0</v>
      </c>
      <c r="G203" s="98"/>
    </row>
    <row r="204" spans="1:8" ht="17.25" customHeight="1" x14ac:dyDescent="0.25">
      <c r="A204" s="88"/>
      <c r="B204" s="125"/>
      <c r="C204" s="124"/>
      <c r="D204" s="124"/>
      <c r="E204" s="84"/>
      <c r="F204" s="85"/>
      <c r="G204" s="86"/>
    </row>
    <row r="205" spans="1:8" ht="17.25" customHeight="1" x14ac:dyDescent="0.25">
      <c r="A205" s="89"/>
      <c r="B205" s="62"/>
      <c r="C205" s="124"/>
      <c r="D205" s="124"/>
      <c r="E205" s="90" t="s">
        <v>170</v>
      </c>
      <c r="F205" s="91">
        <f>SUM(F203:F204)</f>
        <v>0</v>
      </c>
      <c r="G205" s="86"/>
    </row>
    <row r="206" spans="1:8" ht="17.25" customHeight="1" x14ac:dyDescent="0.25">
      <c r="A206" s="89"/>
      <c r="B206" s="62"/>
      <c r="C206" s="124"/>
      <c r="D206" s="124"/>
      <c r="E206" s="92"/>
      <c r="F206" s="85"/>
      <c r="G206" s="86"/>
    </row>
    <row r="207" spans="1:8" ht="24.75" customHeight="1" x14ac:dyDescent="0.25">
      <c r="A207" s="101"/>
      <c r="B207" s="178" t="s">
        <v>12</v>
      </c>
      <c r="C207" s="179"/>
      <c r="D207" s="179"/>
      <c r="E207" s="180"/>
      <c r="F207" s="102">
        <f>F205+F200+F195+F190+F185+F179+F167+F161+F155+F149+F121+F116+F111+F106+F101+F94+F77+F71+F65+F59+F15</f>
        <v>12780900</v>
      </c>
      <c r="G207" s="103"/>
    </row>
    <row r="208" spans="1:8" ht="26.25" customHeight="1" x14ac:dyDescent="0.3">
      <c r="A208" s="104"/>
      <c r="B208" s="105"/>
      <c r="C208" s="106"/>
      <c r="D208" s="106"/>
      <c r="E208" s="107"/>
      <c r="F208" s="108"/>
      <c r="G208" s="109"/>
      <c r="H208" s="109"/>
    </row>
    <row r="209" spans="1:8" ht="24.75" customHeight="1" x14ac:dyDescent="0.25">
      <c r="A209" s="110"/>
      <c r="B209" s="110"/>
      <c r="C209" s="110"/>
      <c r="D209" s="110"/>
      <c r="E209" s="110"/>
      <c r="F209" s="111"/>
      <c r="G209" s="110"/>
      <c r="H209" s="110"/>
    </row>
    <row r="210" spans="1:8" x14ac:dyDescent="0.25">
      <c r="A210" s="110"/>
      <c r="B210" s="110"/>
      <c r="C210" s="110"/>
      <c r="D210" s="110"/>
      <c r="E210" s="110"/>
      <c r="F210" s="111"/>
      <c r="G210" s="110"/>
      <c r="H210" s="110"/>
    </row>
    <row r="211" spans="1:8" x14ac:dyDescent="0.25">
      <c r="A211" s="110"/>
      <c r="B211" s="110"/>
      <c r="C211" s="110"/>
      <c r="D211" s="110"/>
      <c r="E211" s="110"/>
      <c r="F211" s="112"/>
      <c r="G211" s="112"/>
      <c r="H211" s="110"/>
    </row>
    <row r="212" spans="1:8" x14ac:dyDescent="0.25">
      <c r="A212" s="110"/>
      <c r="B212" s="110"/>
      <c r="C212" s="110"/>
      <c r="D212" s="110"/>
      <c r="E212" s="110"/>
      <c r="F212" s="110"/>
      <c r="G212" s="110"/>
      <c r="H212" s="110"/>
    </row>
    <row r="213" spans="1:8" x14ac:dyDescent="0.25">
      <c r="A213" s="110"/>
      <c r="C213" s="110"/>
      <c r="D213" s="110"/>
      <c r="E213" s="110"/>
      <c r="F213" s="112"/>
      <c r="G213" s="112"/>
      <c r="H213" s="110"/>
    </row>
    <row r="218" spans="1:8" x14ac:dyDescent="0.25">
      <c r="F218" s="113"/>
    </row>
    <row r="226" spans="5:6" x14ac:dyDescent="0.25">
      <c r="F226" s="109"/>
    </row>
    <row r="232" spans="5:6" x14ac:dyDescent="0.25">
      <c r="F232" s="113"/>
    </row>
    <row r="233" spans="5:6" x14ac:dyDescent="0.25">
      <c r="E233" s="113"/>
      <c r="F233" s="113"/>
    </row>
    <row r="234" spans="5:6" x14ac:dyDescent="0.25">
      <c r="F234" s="109"/>
    </row>
  </sheetData>
  <sheetProtection algorithmName="SHA-512" hashValue="O4pMh5OXIr/uzNEXJDzyp7BpHzm09hFWkshPzJRmjMIGoo5ue6ahw/RzoZTBtv8KOggWX+WIrpBVyPY2bOHIeQ==" saltValue="cx2McJYYQ6q6hGvUiebRBQ==" spinCount="100000" sheet="1" objects="1" scenarios="1"/>
  <mergeCells count="4">
    <mergeCell ref="A2:G2"/>
    <mergeCell ref="A3:G3"/>
    <mergeCell ref="A4:G4"/>
    <mergeCell ref="B207:E207"/>
  </mergeCells>
  <printOptions horizontalCentered="1"/>
  <pageMargins left="0.25" right="0.25" top="0.75" bottom="0.5" header="0.3" footer="0.3"/>
  <pageSetup paperSize="9" scale="75" orientation="portrait" r:id="rId1"/>
  <headerFooter>
    <oddHeader>&amp;LVISA FIT OUT PROJECT&amp;R&amp;G</oddHeader>
    <oddFooter xml:space="preserve">&amp;CPage &amp;P of &amp;N&amp;R
</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8"/>
  <sheetViews>
    <sheetView view="pageBreakPreview" topLeftCell="A2" zoomScaleNormal="100" zoomScaleSheetLayoutView="100" workbookViewId="0">
      <selection activeCell="E21" sqref="E21"/>
    </sheetView>
  </sheetViews>
  <sheetFormatPr defaultRowHeight="15" x14ac:dyDescent="0.25"/>
  <cols>
    <col min="1" max="1" width="6.85546875" style="21" bestFit="1" customWidth="1"/>
    <col min="2" max="2" width="40.7109375" style="21" customWidth="1"/>
    <col min="3" max="3" width="8.7109375" style="21" customWidth="1"/>
    <col min="4" max="4" width="6.42578125" style="21" customWidth="1"/>
    <col min="5" max="5" width="15.5703125" style="21" customWidth="1"/>
    <col min="6" max="6" width="17.85546875" style="21" customWidth="1"/>
    <col min="7" max="256" width="9.140625" style="21"/>
    <col min="257" max="257" width="6.85546875" style="21" bestFit="1" customWidth="1"/>
    <col min="258" max="258" width="40.7109375" style="21" customWidth="1"/>
    <col min="259" max="259" width="8.7109375" style="21" customWidth="1"/>
    <col min="260" max="260" width="6.42578125" style="21" customWidth="1"/>
    <col min="261" max="261" width="15.5703125" style="21" customWidth="1"/>
    <col min="262" max="262" width="17.85546875" style="21" customWidth="1"/>
    <col min="263" max="512" width="9.140625" style="21"/>
    <col min="513" max="513" width="6.85546875" style="21" bestFit="1" customWidth="1"/>
    <col min="514" max="514" width="40.7109375" style="21" customWidth="1"/>
    <col min="515" max="515" width="8.7109375" style="21" customWidth="1"/>
    <col min="516" max="516" width="6.42578125" style="21" customWidth="1"/>
    <col min="517" max="517" width="15.5703125" style="21" customWidth="1"/>
    <col min="518" max="518" width="17.85546875" style="21" customWidth="1"/>
    <col min="519" max="768" width="9.140625" style="21"/>
    <col min="769" max="769" width="6.85546875" style="21" bestFit="1" customWidth="1"/>
    <col min="770" max="770" width="40.7109375" style="21" customWidth="1"/>
    <col min="771" max="771" width="8.7109375" style="21" customWidth="1"/>
    <col min="772" max="772" width="6.42578125" style="21" customWidth="1"/>
    <col min="773" max="773" width="15.5703125" style="21" customWidth="1"/>
    <col min="774" max="774" width="17.85546875" style="21" customWidth="1"/>
    <col min="775" max="1024" width="9.140625" style="21"/>
    <col min="1025" max="1025" width="6.85546875" style="21" bestFit="1" customWidth="1"/>
    <col min="1026" max="1026" width="40.7109375" style="21" customWidth="1"/>
    <col min="1027" max="1027" width="8.7109375" style="21" customWidth="1"/>
    <col min="1028" max="1028" width="6.42578125" style="21" customWidth="1"/>
    <col min="1029" max="1029" width="15.5703125" style="21" customWidth="1"/>
    <col min="1030" max="1030" width="17.85546875" style="21" customWidth="1"/>
    <col min="1031" max="1280" width="9.140625" style="21"/>
    <col min="1281" max="1281" width="6.85546875" style="21" bestFit="1" customWidth="1"/>
    <col min="1282" max="1282" width="40.7109375" style="21" customWidth="1"/>
    <col min="1283" max="1283" width="8.7109375" style="21" customWidth="1"/>
    <col min="1284" max="1284" width="6.42578125" style="21" customWidth="1"/>
    <col min="1285" max="1285" width="15.5703125" style="21" customWidth="1"/>
    <col min="1286" max="1286" width="17.85546875" style="21" customWidth="1"/>
    <col min="1287" max="1536" width="9.140625" style="21"/>
    <col min="1537" max="1537" width="6.85546875" style="21" bestFit="1" customWidth="1"/>
    <col min="1538" max="1538" width="40.7109375" style="21" customWidth="1"/>
    <col min="1539" max="1539" width="8.7109375" style="21" customWidth="1"/>
    <col min="1540" max="1540" width="6.42578125" style="21" customWidth="1"/>
    <col min="1541" max="1541" width="15.5703125" style="21" customWidth="1"/>
    <col min="1542" max="1542" width="17.85546875" style="21" customWidth="1"/>
    <col min="1543" max="1792" width="9.140625" style="21"/>
    <col min="1793" max="1793" width="6.85546875" style="21" bestFit="1" customWidth="1"/>
    <col min="1794" max="1794" width="40.7109375" style="21" customWidth="1"/>
    <col min="1795" max="1795" width="8.7109375" style="21" customWidth="1"/>
    <col min="1796" max="1796" width="6.42578125" style="21" customWidth="1"/>
    <col min="1797" max="1797" width="15.5703125" style="21" customWidth="1"/>
    <col min="1798" max="1798" width="17.85546875" style="21" customWidth="1"/>
    <col min="1799" max="2048" width="9.140625" style="21"/>
    <col min="2049" max="2049" width="6.85546875" style="21" bestFit="1" customWidth="1"/>
    <col min="2050" max="2050" width="40.7109375" style="21" customWidth="1"/>
    <col min="2051" max="2051" width="8.7109375" style="21" customWidth="1"/>
    <col min="2052" max="2052" width="6.42578125" style="21" customWidth="1"/>
    <col min="2053" max="2053" width="15.5703125" style="21" customWidth="1"/>
    <col min="2054" max="2054" width="17.85546875" style="21" customWidth="1"/>
    <col min="2055" max="2304" width="9.140625" style="21"/>
    <col min="2305" max="2305" width="6.85546875" style="21" bestFit="1" customWidth="1"/>
    <col min="2306" max="2306" width="40.7109375" style="21" customWidth="1"/>
    <col min="2307" max="2307" width="8.7109375" style="21" customWidth="1"/>
    <col min="2308" max="2308" width="6.42578125" style="21" customWidth="1"/>
    <col min="2309" max="2309" width="15.5703125" style="21" customWidth="1"/>
    <col min="2310" max="2310" width="17.85546875" style="21" customWidth="1"/>
    <col min="2311" max="2560" width="9.140625" style="21"/>
    <col min="2561" max="2561" width="6.85546875" style="21" bestFit="1" customWidth="1"/>
    <col min="2562" max="2562" width="40.7109375" style="21" customWidth="1"/>
    <col min="2563" max="2563" width="8.7109375" style="21" customWidth="1"/>
    <col min="2564" max="2564" width="6.42578125" style="21" customWidth="1"/>
    <col min="2565" max="2565" width="15.5703125" style="21" customWidth="1"/>
    <col min="2566" max="2566" width="17.85546875" style="21" customWidth="1"/>
    <col min="2567" max="2816" width="9.140625" style="21"/>
    <col min="2817" max="2817" width="6.85546875" style="21" bestFit="1" customWidth="1"/>
    <col min="2818" max="2818" width="40.7109375" style="21" customWidth="1"/>
    <col min="2819" max="2819" width="8.7109375" style="21" customWidth="1"/>
    <col min="2820" max="2820" width="6.42578125" style="21" customWidth="1"/>
    <col min="2821" max="2821" width="15.5703125" style="21" customWidth="1"/>
    <col min="2822" max="2822" width="17.85546875" style="21" customWidth="1"/>
    <col min="2823" max="3072" width="9.140625" style="21"/>
    <col min="3073" max="3073" width="6.85546875" style="21" bestFit="1" customWidth="1"/>
    <col min="3074" max="3074" width="40.7109375" style="21" customWidth="1"/>
    <col min="3075" max="3075" width="8.7109375" style="21" customWidth="1"/>
    <col min="3076" max="3076" width="6.42578125" style="21" customWidth="1"/>
    <col min="3077" max="3077" width="15.5703125" style="21" customWidth="1"/>
    <col min="3078" max="3078" width="17.85546875" style="21" customWidth="1"/>
    <col min="3079" max="3328" width="9.140625" style="21"/>
    <col min="3329" max="3329" width="6.85546875" style="21" bestFit="1" customWidth="1"/>
    <col min="3330" max="3330" width="40.7109375" style="21" customWidth="1"/>
    <col min="3331" max="3331" width="8.7109375" style="21" customWidth="1"/>
    <col min="3332" max="3332" width="6.42578125" style="21" customWidth="1"/>
    <col min="3333" max="3333" width="15.5703125" style="21" customWidth="1"/>
    <col min="3334" max="3334" width="17.85546875" style="21" customWidth="1"/>
    <col min="3335" max="3584" width="9.140625" style="21"/>
    <col min="3585" max="3585" width="6.85546875" style="21" bestFit="1" customWidth="1"/>
    <col min="3586" max="3586" width="40.7109375" style="21" customWidth="1"/>
    <col min="3587" max="3587" width="8.7109375" style="21" customWidth="1"/>
    <col min="3588" max="3588" width="6.42578125" style="21" customWidth="1"/>
    <col min="3589" max="3589" width="15.5703125" style="21" customWidth="1"/>
    <col min="3590" max="3590" width="17.85546875" style="21" customWidth="1"/>
    <col min="3591" max="3840" width="9.140625" style="21"/>
    <col min="3841" max="3841" width="6.85546875" style="21" bestFit="1" customWidth="1"/>
    <col min="3842" max="3842" width="40.7109375" style="21" customWidth="1"/>
    <col min="3843" max="3843" width="8.7109375" style="21" customWidth="1"/>
    <col min="3844" max="3844" width="6.42578125" style="21" customWidth="1"/>
    <col min="3845" max="3845" width="15.5703125" style="21" customWidth="1"/>
    <col min="3846" max="3846" width="17.85546875" style="21" customWidth="1"/>
    <col min="3847" max="4096" width="9.140625" style="21"/>
    <col min="4097" max="4097" width="6.85546875" style="21" bestFit="1" customWidth="1"/>
    <col min="4098" max="4098" width="40.7109375" style="21" customWidth="1"/>
    <col min="4099" max="4099" width="8.7109375" style="21" customWidth="1"/>
    <col min="4100" max="4100" width="6.42578125" style="21" customWidth="1"/>
    <col min="4101" max="4101" width="15.5703125" style="21" customWidth="1"/>
    <col min="4102" max="4102" width="17.85546875" style="21" customWidth="1"/>
    <col min="4103" max="4352" width="9.140625" style="21"/>
    <col min="4353" max="4353" width="6.85546875" style="21" bestFit="1" customWidth="1"/>
    <col min="4354" max="4354" width="40.7109375" style="21" customWidth="1"/>
    <col min="4355" max="4355" width="8.7109375" style="21" customWidth="1"/>
    <col min="4356" max="4356" width="6.42578125" style="21" customWidth="1"/>
    <col min="4357" max="4357" width="15.5703125" style="21" customWidth="1"/>
    <col min="4358" max="4358" width="17.85546875" style="21" customWidth="1"/>
    <col min="4359" max="4608" width="9.140625" style="21"/>
    <col min="4609" max="4609" width="6.85546875" style="21" bestFit="1" customWidth="1"/>
    <col min="4610" max="4610" width="40.7109375" style="21" customWidth="1"/>
    <col min="4611" max="4611" width="8.7109375" style="21" customWidth="1"/>
    <col min="4612" max="4612" width="6.42578125" style="21" customWidth="1"/>
    <col min="4613" max="4613" width="15.5703125" style="21" customWidth="1"/>
    <col min="4614" max="4614" width="17.85546875" style="21" customWidth="1"/>
    <col min="4615" max="4864" width="9.140625" style="21"/>
    <col min="4865" max="4865" width="6.85546875" style="21" bestFit="1" customWidth="1"/>
    <col min="4866" max="4866" width="40.7109375" style="21" customWidth="1"/>
    <col min="4867" max="4867" width="8.7109375" style="21" customWidth="1"/>
    <col min="4868" max="4868" width="6.42578125" style="21" customWidth="1"/>
    <col min="4869" max="4869" width="15.5703125" style="21" customWidth="1"/>
    <col min="4870" max="4870" width="17.85546875" style="21" customWidth="1"/>
    <col min="4871" max="5120" width="9.140625" style="21"/>
    <col min="5121" max="5121" width="6.85546875" style="21" bestFit="1" customWidth="1"/>
    <col min="5122" max="5122" width="40.7109375" style="21" customWidth="1"/>
    <col min="5123" max="5123" width="8.7109375" style="21" customWidth="1"/>
    <col min="5124" max="5124" width="6.42578125" style="21" customWidth="1"/>
    <col min="5125" max="5125" width="15.5703125" style="21" customWidth="1"/>
    <col min="5126" max="5126" width="17.85546875" style="21" customWidth="1"/>
    <col min="5127" max="5376" width="9.140625" style="21"/>
    <col min="5377" max="5377" width="6.85546875" style="21" bestFit="1" customWidth="1"/>
    <col min="5378" max="5378" width="40.7109375" style="21" customWidth="1"/>
    <col min="5379" max="5379" width="8.7109375" style="21" customWidth="1"/>
    <col min="5380" max="5380" width="6.42578125" style="21" customWidth="1"/>
    <col min="5381" max="5381" width="15.5703125" style="21" customWidth="1"/>
    <col min="5382" max="5382" width="17.85546875" style="21" customWidth="1"/>
    <col min="5383" max="5632" width="9.140625" style="21"/>
    <col min="5633" max="5633" width="6.85546875" style="21" bestFit="1" customWidth="1"/>
    <col min="5634" max="5634" width="40.7109375" style="21" customWidth="1"/>
    <col min="5635" max="5635" width="8.7109375" style="21" customWidth="1"/>
    <col min="5636" max="5636" width="6.42578125" style="21" customWidth="1"/>
    <col min="5637" max="5637" width="15.5703125" style="21" customWidth="1"/>
    <col min="5638" max="5638" width="17.85546875" style="21" customWidth="1"/>
    <col min="5639" max="5888" width="9.140625" style="21"/>
    <col min="5889" max="5889" width="6.85546875" style="21" bestFit="1" customWidth="1"/>
    <col min="5890" max="5890" width="40.7109375" style="21" customWidth="1"/>
    <col min="5891" max="5891" width="8.7109375" style="21" customWidth="1"/>
    <col min="5892" max="5892" width="6.42578125" style="21" customWidth="1"/>
    <col min="5893" max="5893" width="15.5703125" style="21" customWidth="1"/>
    <col min="5894" max="5894" width="17.85546875" style="21" customWidth="1"/>
    <col min="5895" max="6144" width="9.140625" style="21"/>
    <col min="6145" max="6145" width="6.85546875" style="21" bestFit="1" customWidth="1"/>
    <col min="6146" max="6146" width="40.7109375" style="21" customWidth="1"/>
    <col min="6147" max="6147" width="8.7109375" style="21" customWidth="1"/>
    <col min="6148" max="6148" width="6.42578125" style="21" customWidth="1"/>
    <col min="6149" max="6149" width="15.5703125" style="21" customWidth="1"/>
    <col min="6150" max="6150" width="17.85546875" style="21" customWidth="1"/>
    <col min="6151" max="6400" width="9.140625" style="21"/>
    <col min="6401" max="6401" width="6.85546875" style="21" bestFit="1" customWidth="1"/>
    <col min="6402" max="6402" width="40.7109375" style="21" customWidth="1"/>
    <col min="6403" max="6403" width="8.7109375" style="21" customWidth="1"/>
    <col min="6404" max="6404" width="6.42578125" style="21" customWidth="1"/>
    <col min="6405" max="6405" width="15.5703125" style="21" customWidth="1"/>
    <col min="6406" max="6406" width="17.85546875" style="21" customWidth="1"/>
    <col min="6407" max="6656" width="9.140625" style="21"/>
    <col min="6657" max="6657" width="6.85546875" style="21" bestFit="1" customWidth="1"/>
    <col min="6658" max="6658" width="40.7109375" style="21" customWidth="1"/>
    <col min="6659" max="6659" width="8.7109375" style="21" customWidth="1"/>
    <col min="6660" max="6660" width="6.42578125" style="21" customWidth="1"/>
    <col min="6661" max="6661" width="15.5703125" style="21" customWidth="1"/>
    <col min="6662" max="6662" width="17.85546875" style="21" customWidth="1"/>
    <col min="6663" max="6912" width="9.140625" style="21"/>
    <col min="6913" max="6913" width="6.85546875" style="21" bestFit="1" customWidth="1"/>
    <col min="6914" max="6914" width="40.7109375" style="21" customWidth="1"/>
    <col min="6915" max="6915" width="8.7109375" style="21" customWidth="1"/>
    <col min="6916" max="6916" width="6.42578125" style="21" customWidth="1"/>
    <col min="6917" max="6917" width="15.5703125" style="21" customWidth="1"/>
    <col min="6918" max="6918" width="17.85546875" style="21" customWidth="1"/>
    <col min="6919" max="7168" width="9.140625" style="21"/>
    <col min="7169" max="7169" width="6.85546875" style="21" bestFit="1" customWidth="1"/>
    <col min="7170" max="7170" width="40.7109375" style="21" customWidth="1"/>
    <col min="7171" max="7171" width="8.7109375" style="21" customWidth="1"/>
    <col min="7172" max="7172" width="6.42578125" style="21" customWidth="1"/>
    <col min="7173" max="7173" width="15.5703125" style="21" customWidth="1"/>
    <col min="7174" max="7174" width="17.85546875" style="21" customWidth="1"/>
    <col min="7175" max="7424" width="9.140625" style="21"/>
    <col min="7425" max="7425" width="6.85546875" style="21" bestFit="1" customWidth="1"/>
    <col min="7426" max="7426" width="40.7109375" style="21" customWidth="1"/>
    <col min="7427" max="7427" width="8.7109375" style="21" customWidth="1"/>
    <col min="7428" max="7428" width="6.42578125" style="21" customWidth="1"/>
    <col min="7429" max="7429" width="15.5703125" style="21" customWidth="1"/>
    <col min="7430" max="7430" width="17.85546875" style="21" customWidth="1"/>
    <col min="7431" max="7680" width="9.140625" style="21"/>
    <col min="7681" max="7681" width="6.85546875" style="21" bestFit="1" customWidth="1"/>
    <col min="7682" max="7682" width="40.7109375" style="21" customWidth="1"/>
    <col min="7683" max="7683" width="8.7109375" style="21" customWidth="1"/>
    <col min="7684" max="7684" width="6.42578125" style="21" customWidth="1"/>
    <col min="7685" max="7685" width="15.5703125" style="21" customWidth="1"/>
    <col min="7686" max="7686" width="17.85546875" style="21" customWidth="1"/>
    <col min="7687" max="7936" width="9.140625" style="21"/>
    <col min="7937" max="7937" width="6.85546875" style="21" bestFit="1" customWidth="1"/>
    <col min="7938" max="7938" width="40.7109375" style="21" customWidth="1"/>
    <col min="7939" max="7939" width="8.7109375" style="21" customWidth="1"/>
    <col min="7940" max="7940" width="6.42578125" style="21" customWidth="1"/>
    <col min="7941" max="7941" width="15.5703125" style="21" customWidth="1"/>
    <col min="7942" max="7942" width="17.85546875" style="21" customWidth="1"/>
    <col min="7943" max="8192" width="9.140625" style="21"/>
    <col min="8193" max="8193" width="6.85546875" style="21" bestFit="1" customWidth="1"/>
    <col min="8194" max="8194" width="40.7109375" style="21" customWidth="1"/>
    <col min="8195" max="8195" width="8.7109375" style="21" customWidth="1"/>
    <col min="8196" max="8196" width="6.42578125" style="21" customWidth="1"/>
    <col min="8197" max="8197" width="15.5703125" style="21" customWidth="1"/>
    <col min="8198" max="8198" width="17.85546875" style="21" customWidth="1"/>
    <col min="8199" max="8448" width="9.140625" style="21"/>
    <col min="8449" max="8449" width="6.85546875" style="21" bestFit="1" customWidth="1"/>
    <col min="8450" max="8450" width="40.7109375" style="21" customWidth="1"/>
    <col min="8451" max="8451" width="8.7109375" style="21" customWidth="1"/>
    <col min="8452" max="8452" width="6.42578125" style="21" customWidth="1"/>
    <col min="8453" max="8453" width="15.5703125" style="21" customWidth="1"/>
    <col min="8454" max="8454" width="17.85546875" style="21" customWidth="1"/>
    <col min="8455" max="8704" width="9.140625" style="21"/>
    <col min="8705" max="8705" width="6.85546875" style="21" bestFit="1" customWidth="1"/>
    <col min="8706" max="8706" width="40.7109375" style="21" customWidth="1"/>
    <col min="8707" max="8707" width="8.7109375" style="21" customWidth="1"/>
    <col min="8708" max="8708" width="6.42578125" style="21" customWidth="1"/>
    <col min="8709" max="8709" width="15.5703125" style="21" customWidth="1"/>
    <col min="8710" max="8710" width="17.85546875" style="21" customWidth="1"/>
    <col min="8711" max="8960" width="9.140625" style="21"/>
    <col min="8961" max="8961" width="6.85546875" style="21" bestFit="1" customWidth="1"/>
    <col min="8962" max="8962" width="40.7109375" style="21" customWidth="1"/>
    <col min="8963" max="8963" width="8.7109375" style="21" customWidth="1"/>
    <col min="8964" max="8964" width="6.42578125" style="21" customWidth="1"/>
    <col min="8965" max="8965" width="15.5703125" style="21" customWidth="1"/>
    <col min="8966" max="8966" width="17.85546875" style="21" customWidth="1"/>
    <col min="8967" max="9216" width="9.140625" style="21"/>
    <col min="9217" max="9217" width="6.85546875" style="21" bestFit="1" customWidth="1"/>
    <col min="9218" max="9218" width="40.7109375" style="21" customWidth="1"/>
    <col min="9219" max="9219" width="8.7109375" style="21" customWidth="1"/>
    <col min="9220" max="9220" width="6.42578125" style="21" customWidth="1"/>
    <col min="9221" max="9221" width="15.5703125" style="21" customWidth="1"/>
    <col min="9222" max="9222" width="17.85546875" style="21" customWidth="1"/>
    <col min="9223" max="9472" width="9.140625" style="21"/>
    <col min="9473" max="9473" width="6.85546875" style="21" bestFit="1" customWidth="1"/>
    <col min="9474" max="9474" width="40.7109375" style="21" customWidth="1"/>
    <col min="9475" max="9475" width="8.7109375" style="21" customWidth="1"/>
    <col min="9476" max="9476" width="6.42578125" style="21" customWidth="1"/>
    <col min="9477" max="9477" width="15.5703125" style="21" customWidth="1"/>
    <col min="9478" max="9478" width="17.85546875" style="21" customWidth="1"/>
    <col min="9479" max="9728" width="9.140625" style="21"/>
    <col min="9729" max="9729" width="6.85546875" style="21" bestFit="1" customWidth="1"/>
    <col min="9730" max="9730" width="40.7109375" style="21" customWidth="1"/>
    <col min="9731" max="9731" width="8.7109375" style="21" customWidth="1"/>
    <col min="9732" max="9732" width="6.42578125" style="21" customWidth="1"/>
    <col min="9733" max="9733" width="15.5703125" style="21" customWidth="1"/>
    <col min="9734" max="9734" width="17.85546875" style="21" customWidth="1"/>
    <col min="9735" max="9984" width="9.140625" style="21"/>
    <col min="9985" max="9985" width="6.85546875" style="21" bestFit="1" customWidth="1"/>
    <col min="9986" max="9986" width="40.7109375" style="21" customWidth="1"/>
    <col min="9987" max="9987" width="8.7109375" style="21" customWidth="1"/>
    <col min="9988" max="9988" width="6.42578125" style="21" customWidth="1"/>
    <col min="9989" max="9989" width="15.5703125" style="21" customWidth="1"/>
    <col min="9990" max="9990" width="17.85546875" style="21" customWidth="1"/>
    <col min="9991" max="10240" width="9.140625" style="21"/>
    <col min="10241" max="10241" width="6.85546875" style="21" bestFit="1" customWidth="1"/>
    <col min="10242" max="10242" width="40.7109375" style="21" customWidth="1"/>
    <col min="10243" max="10243" width="8.7109375" style="21" customWidth="1"/>
    <col min="10244" max="10244" width="6.42578125" style="21" customWidth="1"/>
    <col min="10245" max="10245" width="15.5703125" style="21" customWidth="1"/>
    <col min="10246" max="10246" width="17.85546875" style="21" customWidth="1"/>
    <col min="10247" max="10496" width="9.140625" style="21"/>
    <col min="10497" max="10497" width="6.85546875" style="21" bestFit="1" customWidth="1"/>
    <col min="10498" max="10498" width="40.7109375" style="21" customWidth="1"/>
    <col min="10499" max="10499" width="8.7109375" style="21" customWidth="1"/>
    <col min="10500" max="10500" width="6.42578125" style="21" customWidth="1"/>
    <col min="10501" max="10501" width="15.5703125" style="21" customWidth="1"/>
    <col min="10502" max="10502" width="17.85546875" style="21" customWidth="1"/>
    <col min="10503" max="10752" width="9.140625" style="21"/>
    <col min="10753" max="10753" width="6.85546875" style="21" bestFit="1" customWidth="1"/>
    <col min="10754" max="10754" width="40.7109375" style="21" customWidth="1"/>
    <col min="10755" max="10755" width="8.7109375" style="21" customWidth="1"/>
    <col min="10756" max="10756" width="6.42578125" style="21" customWidth="1"/>
    <col min="10757" max="10757" width="15.5703125" style="21" customWidth="1"/>
    <col min="10758" max="10758" width="17.85546875" style="21" customWidth="1"/>
    <col min="10759" max="11008" width="9.140625" style="21"/>
    <col min="11009" max="11009" width="6.85546875" style="21" bestFit="1" customWidth="1"/>
    <col min="11010" max="11010" width="40.7109375" style="21" customWidth="1"/>
    <col min="11011" max="11011" width="8.7109375" style="21" customWidth="1"/>
    <col min="11012" max="11012" width="6.42578125" style="21" customWidth="1"/>
    <col min="11013" max="11013" width="15.5703125" style="21" customWidth="1"/>
    <col min="11014" max="11014" width="17.85546875" style="21" customWidth="1"/>
    <col min="11015" max="11264" width="9.140625" style="21"/>
    <col min="11265" max="11265" width="6.85546875" style="21" bestFit="1" customWidth="1"/>
    <col min="11266" max="11266" width="40.7109375" style="21" customWidth="1"/>
    <col min="11267" max="11267" width="8.7109375" style="21" customWidth="1"/>
    <col min="11268" max="11268" width="6.42578125" style="21" customWidth="1"/>
    <col min="11269" max="11269" width="15.5703125" style="21" customWidth="1"/>
    <col min="11270" max="11270" width="17.85546875" style="21" customWidth="1"/>
    <col min="11271" max="11520" width="9.140625" style="21"/>
    <col min="11521" max="11521" width="6.85546875" style="21" bestFit="1" customWidth="1"/>
    <col min="11522" max="11522" width="40.7109375" style="21" customWidth="1"/>
    <col min="11523" max="11523" width="8.7109375" style="21" customWidth="1"/>
    <col min="11524" max="11524" width="6.42578125" style="21" customWidth="1"/>
    <col min="11525" max="11525" width="15.5703125" style="21" customWidth="1"/>
    <col min="11526" max="11526" width="17.85546875" style="21" customWidth="1"/>
    <col min="11527" max="11776" width="9.140625" style="21"/>
    <col min="11777" max="11777" width="6.85546875" style="21" bestFit="1" customWidth="1"/>
    <col min="11778" max="11778" width="40.7109375" style="21" customWidth="1"/>
    <col min="11779" max="11779" width="8.7109375" style="21" customWidth="1"/>
    <col min="11780" max="11780" width="6.42578125" style="21" customWidth="1"/>
    <col min="11781" max="11781" width="15.5703125" style="21" customWidth="1"/>
    <col min="11782" max="11782" width="17.85546875" style="21" customWidth="1"/>
    <col min="11783" max="12032" width="9.140625" style="21"/>
    <col min="12033" max="12033" width="6.85546875" style="21" bestFit="1" customWidth="1"/>
    <col min="12034" max="12034" width="40.7109375" style="21" customWidth="1"/>
    <col min="12035" max="12035" width="8.7109375" style="21" customWidth="1"/>
    <col min="12036" max="12036" width="6.42578125" style="21" customWidth="1"/>
    <col min="12037" max="12037" width="15.5703125" style="21" customWidth="1"/>
    <col min="12038" max="12038" width="17.85546875" style="21" customWidth="1"/>
    <col min="12039" max="12288" width="9.140625" style="21"/>
    <col min="12289" max="12289" width="6.85546875" style="21" bestFit="1" customWidth="1"/>
    <col min="12290" max="12290" width="40.7109375" style="21" customWidth="1"/>
    <col min="12291" max="12291" width="8.7109375" style="21" customWidth="1"/>
    <col min="12292" max="12292" width="6.42578125" style="21" customWidth="1"/>
    <col min="12293" max="12293" width="15.5703125" style="21" customWidth="1"/>
    <col min="12294" max="12294" width="17.85546875" style="21" customWidth="1"/>
    <col min="12295" max="12544" width="9.140625" style="21"/>
    <col min="12545" max="12545" width="6.85546875" style="21" bestFit="1" customWidth="1"/>
    <col min="12546" max="12546" width="40.7109375" style="21" customWidth="1"/>
    <col min="12547" max="12547" width="8.7109375" style="21" customWidth="1"/>
    <col min="12548" max="12548" width="6.42578125" style="21" customWidth="1"/>
    <col min="12549" max="12549" width="15.5703125" style="21" customWidth="1"/>
    <col min="12550" max="12550" width="17.85546875" style="21" customWidth="1"/>
    <col min="12551" max="12800" width="9.140625" style="21"/>
    <col min="12801" max="12801" width="6.85546875" style="21" bestFit="1" customWidth="1"/>
    <col min="12802" max="12802" width="40.7109375" style="21" customWidth="1"/>
    <col min="12803" max="12803" width="8.7109375" style="21" customWidth="1"/>
    <col min="12804" max="12804" width="6.42578125" style="21" customWidth="1"/>
    <col min="12805" max="12805" width="15.5703125" style="21" customWidth="1"/>
    <col min="12806" max="12806" width="17.85546875" style="21" customWidth="1"/>
    <col min="12807" max="13056" width="9.140625" style="21"/>
    <col min="13057" max="13057" width="6.85546875" style="21" bestFit="1" customWidth="1"/>
    <col min="13058" max="13058" width="40.7109375" style="21" customWidth="1"/>
    <col min="13059" max="13059" width="8.7109375" style="21" customWidth="1"/>
    <col min="13060" max="13060" width="6.42578125" style="21" customWidth="1"/>
    <col min="13061" max="13061" width="15.5703125" style="21" customWidth="1"/>
    <col min="13062" max="13062" width="17.85546875" style="21" customWidth="1"/>
    <col min="13063" max="13312" width="9.140625" style="21"/>
    <col min="13313" max="13313" width="6.85546875" style="21" bestFit="1" customWidth="1"/>
    <col min="13314" max="13314" width="40.7109375" style="21" customWidth="1"/>
    <col min="13315" max="13315" width="8.7109375" style="21" customWidth="1"/>
    <col min="13316" max="13316" width="6.42578125" style="21" customWidth="1"/>
    <col min="13317" max="13317" width="15.5703125" style="21" customWidth="1"/>
    <col min="13318" max="13318" width="17.85546875" style="21" customWidth="1"/>
    <col min="13319" max="13568" width="9.140625" style="21"/>
    <col min="13569" max="13569" width="6.85546875" style="21" bestFit="1" customWidth="1"/>
    <col min="13570" max="13570" width="40.7109375" style="21" customWidth="1"/>
    <col min="13571" max="13571" width="8.7109375" style="21" customWidth="1"/>
    <col min="13572" max="13572" width="6.42578125" style="21" customWidth="1"/>
    <col min="13573" max="13573" width="15.5703125" style="21" customWidth="1"/>
    <col min="13574" max="13574" width="17.85546875" style="21" customWidth="1"/>
    <col min="13575" max="13824" width="9.140625" style="21"/>
    <col min="13825" max="13825" width="6.85546875" style="21" bestFit="1" customWidth="1"/>
    <col min="13826" max="13826" width="40.7109375" style="21" customWidth="1"/>
    <col min="13827" max="13827" width="8.7109375" style="21" customWidth="1"/>
    <col min="13828" max="13828" width="6.42578125" style="21" customWidth="1"/>
    <col min="13829" max="13829" width="15.5703125" style="21" customWidth="1"/>
    <col min="13830" max="13830" width="17.85546875" style="21" customWidth="1"/>
    <col min="13831" max="14080" width="9.140625" style="21"/>
    <col min="14081" max="14081" width="6.85546875" style="21" bestFit="1" customWidth="1"/>
    <col min="14082" max="14082" width="40.7109375" style="21" customWidth="1"/>
    <col min="14083" max="14083" width="8.7109375" style="21" customWidth="1"/>
    <col min="14084" max="14084" width="6.42578125" style="21" customWidth="1"/>
    <col min="14085" max="14085" width="15.5703125" style="21" customWidth="1"/>
    <col min="14086" max="14086" width="17.85546875" style="21" customWidth="1"/>
    <col min="14087" max="14336" width="9.140625" style="21"/>
    <col min="14337" max="14337" width="6.85546875" style="21" bestFit="1" customWidth="1"/>
    <col min="14338" max="14338" width="40.7109375" style="21" customWidth="1"/>
    <col min="14339" max="14339" width="8.7109375" style="21" customWidth="1"/>
    <col min="14340" max="14340" width="6.42578125" style="21" customWidth="1"/>
    <col min="14341" max="14341" width="15.5703125" style="21" customWidth="1"/>
    <col min="14342" max="14342" width="17.85546875" style="21" customWidth="1"/>
    <col min="14343" max="14592" width="9.140625" style="21"/>
    <col min="14593" max="14593" width="6.85546875" style="21" bestFit="1" customWidth="1"/>
    <col min="14594" max="14594" width="40.7109375" style="21" customWidth="1"/>
    <col min="14595" max="14595" width="8.7109375" style="21" customWidth="1"/>
    <col min="14596" max="14596" width="6.42578125" style="21" customWidth="1"/>
    <col min="14597" max="14597" width="15.5703125" style="21" customWidth="1"/>
    <col min="14598" max="14598" width="17.85546875" style="21" customWidth="1"/>
    <col min="14599" max="14848" width="9.140625" style="21"/>
    <col min="14849" max="14849" width="6.85546875" style="21" bestFit="1" customWidth="1"/>
    <col min="14850" max="14850" width="40.7109375" style="21" customWidth="1"/>
    <col min="14851" max="14851" width="8.7109375" style="21" customWidth="1"/>
    <col min="14852" max="14852" width="6.42578125" style="21" customWidth="1"/>
    <col min="14853" max="14853" width="15.5703125" style="21" customWidth="1"/>
    <col min="14854" max="14854" width="17.85546875" style="21" customWidth="1"/>
    <col min="14855" max="15104" width="9.140625" style="21"/>
    <col min="15105" max="15105" width="6.85546875" style="21" bestFit="1" customWidth="1"/>
    <col min="15106" max="15106" width="40.7109375" style="21" customWidth="1"/>
    <col min="15107" max="15107" width="8.7109375" style="21" customWidth="1"/>
    <col min="15108" max="15108" width="6.42578125" style="21" customWidth="1"/>
    <col min="15109" max="15109" width="15.5703125" style="21" customWidth="1"/>
    <col min="15110" max="15110" width="17.85546875" style="21" customWidth="1"/>
    <col min="15111" max="15360" width="9.140625" style="21"/>
    <col min="15361" max="15361" width="6.85546875" style="21" bestFit="1" customWidth="1"/>
    <col min="15362" max="15362" width="40.7109375" style="21" customWidth="1"/>
    <col min="15363" max="15363" width="8.7109375" style="21" customWidth="1"/>
    <col min="15364" max="15364" width="6.42578125" style="21" customWidth="1"/>
    <col min="15365" max="15365" width="15.5703125" style="21" customWidth="1"/>
    <col min="15366" max="15366" width="17.85546875" style="21" customWidth="1"/>
    <col min="15367" max="15616" width="9.140625" style="21"/>
    <col min="15617" max="15617" width="6.85546875" style="21" bestFit="1" customWidth="1"/>
    <col min="15618" max="15618" width="40.7109375" style="21" customWidth="1"/>
    <col min="15619" max="15619" width="8.7109375" style="21" customWidth="1"/>
    <col min="15620" max="15620" width="6.42578125" style="21" customWidth="1"/>
    <col min="15621" max="15621" width="15.5703125" style="21" customWidth="1"/>
    <col min="15622" max="15622" width="17.85546875" style="21" customWidth="1"/>
    <col min="15623" max="15872" width="9.140625" style="21"/>
    <col min="15873" max="15873" width="6.85546875" style="21" bestFit="1" customWidth="1"/>
    <col min="15874" max="15874" width="40.7109375" style="21" customWidth="1"/>
    <col min="15875" max="15875" width="8.7109375" style="21" customWidth="1"/>
    <col min="15876" max="15876" width="6.42578125" style="21" customWidth="1"/>
    <col min="15877" max="15877" width="15.5703125" style="21" customWidth="1"/>
    <col min="15878" max="15878" width="17.85546875" style="21" customWidth="1"/>
    <col min="15879" max="16128" width="9.140625" style="21"/>
    <col min="16129" max="16129" width="6.85546875" style="21" bestFit="1" customWidth="1"/>
    <col min="16130" max="16130" width="40.7109375" style="21" customWidth="1"/>
    <col min="16131" max="16131" width="8.7109375" style="21" customWidth="1"/>
    <col min="16132" max="16132" width="6.42578125" style="21" customWidth="1"/>
    <col min="16133" max="16133" width="15.5703125" style="21" customWidth="1"/>
    <col min="16134" max="16134" width="17.85546875" style="21" customWidth="1"/>
    <col min="16135" max="16384" width="9.140625" style="21"/>
  </cols>
  <sheetData>
    <row r="2" spans="1:6" ht="18" x14ac:dyDescent="0.25">
      <c r="A2" s="155" t="s">
        <v>22</v>
      </c>
      <c r="B2" s="155"/>
      <c r="C2" s="155"/>
      <c r="D2" s="155"/>
      <c r="E2" s="155"/>
      <c r="F2" s="155"/>
    </row>
    <row r="3" spans="1:6" x14ac:dyDescent="0.25">
      <c r="A3" s="156" t="s">
        <v>24</v>
      </c>
      <c r="B3" s="156"/>
      <c r="C3" s="156"/>
      <c r="D3" s="156"/>
      <c r="E3" s="156"/>
      <c r="F3" s="156"/>
    </row>
    <row r="4" spans="1:6" ht="20.25" customHeight="1" x14ac:dyDescent="0.25">
      <c r="A4" s="157" t="s">
        <v>171</v>
      </c>
      <c r="B4" s="157"/>
      <c r="C4" s="157"/>
      <c r="D4" s="157"/>
      <c r="E4" s="157"/>
      <c r="F4" s="157"/>
    </row>
    <row r="5" spans="1:6" ht="22.5" customHeight="1" x14ac:dyDescent="0.25">
      <c r="A5" s="173" t="s">
        <v>19</v>
      </c>
      <c r="B5" s="173"/>
      <c r="C5" s="173"/>
      <c r="D5" s="173"/>
      <c r="E5" s="173"/>
      <c r="F5" s="173"/>
    </row>
    <row r="6" spans="1:6" ht="10.5" customHeight="1" thickBot="1" x14ac:dyDescent="0.3">
      <c r="A6" s="22"/>
      <c r="B6" s="23"/>
      <c r="C6" s="24"/>
      <c r="D6" s="24"/>
      <c r="E6" s="24"/>
    </row>
    <row r="7" spans="1:6" ht="32.25" thickBot="1" x14ac:dyDescent="0.3">
      <c r="A7" s="38" t="s">
        <v>172</v>
      </c>
      <c r="B7" s="185" t="s">
        <v>7</v>
      </c>
      <c r="C7" s="185"/>
      <c r="D7" s="39"/>
      <c r="E7" s="40" t="s">
        <v>8</v>
      </c>
      <c r="F7" s="41" t="s">
        <v>13</v>
      </c>
    </row>
    <row r="8" spans="1:6" ht="20.100000000000001" customHeight="1" x14ac:dyDescent="0.25">
      <c r="A8" s="42"/>
      <c r="B8" s="186"/>
      <c r="C8" s="186"/>
      <c r="D8" s="43"/>
      <c r="E8" s="44"/>
      <c r="F8" s="45"/>
    </row>
    <row r="9" spans="1:6" ht="20.100000000000001" customHeight="1" x14ac:dyDescent="0.25">
      <c r="A9" s="42"/>
      <c r="B9" s="182" t="s">
        <v>173</v>
      </c>
      <c r="C9" s="182"/>
      <c r="D9" s="43"/>
      <c r="E9" s="44"/>
      <c r="F9" s="45"/>
    </row>
    <row r="10" spans="1:6" ht="20.100000000000001" customHeight="1" x14ac:dyDescent="0.25">
      <c r="A10" s="42"/>
      <c r="B10" s="182" t="s">
        <v>174</v>
      </c>
      <c r="C10" s="182"/>
      <c r="D10" s="43" t="s">
        <v>5</v>
      </c>
      <c r="E10" s="44">
        <f>'Plumbing BOQ'!F41</f>
        <v>0</v>
      </c>
      <c r="F10" s="45"/>
    </row>
    <row r="11" spans="1:6" ht="20.100000000000001" customHeight="1" x14ac:dyDescent="0.25">
      <c r="A11" s="42"/>
      <c r="B11" s="182"/>
      <c r="C11" s="182"/>
      <c r="D11" s="43"/>
      <c r="E11" s="46"/>
      <c r="F11" s="47"/>
    </row>
    <row r="12" spans="1:6" ht="20.100000000000001" customHeight="1" x14ac:dyDescent="0.25">
      <c r="A12" s="42"/>
      <c r="B12" s="182" t="s">
        <v>175</v>
      </c>
      <c r="C12" s="182"/>
      <c r="D12" s="43"/>
      <c r="E12" s="44"/>
      <c r="F12" s="45"/>
    </row>
    <row r="13" spans="1:6" ht="20.100000000000001" customHeight="1" x14ac:dyDescent="0.25">
      <c r="A13" s="42"/>
      <c r="B13" s="182" t="s">
        <v>176</v>
      </c>
      <c r="C13" s="182"/>
      <c r="D13" s="43" t="s">
        <v>5</v>
      </c>
      <c r="E13" s="46">
        <f>'Plumbing BOQ'!F72</f>
        <v>0</v>
      </c>
      <c r="F13" s="45"/>
    </row>
    <row r="14" spans="1:6" ht="20.100000000000001" customHeight="1" x14ac:dyDescent="0.25">
      <c r="A14" s="42"/>
      <c r="B14" s="182"/>
      <c r="C14" s="182"/>
      <c r="D14" s="43"/>
      <c r="E14" s="44"/>
      <c r="F14" s="45"/>
    </row>
    <row r="15" spans="1:6" ht="20.100000000000001" customHeight="1" x14ac:dyDescent="0.25">
      <c r="A15" s="42"/>
      <c r="B15" s="182" t="s">
        <v>177</v>
      </c>
      <c r="C15" s="182"/>
      <c r="D15" s="43"/>
      <c r="E15" s="44"/>
      <c r="F15" s="45"/>
    </row>
    <row r="16" spans="1:6" ht="30" customHeight="1" x14ac:dyDescent="0.25">
      <c r="A16" s="42"/>
      <c r="B16" s="183" t="s">
        <v>178</v>
      </c>
      <c r="C16" s="183"/>
      <c r="D16" s="43" t="s">
        <v>5</v>
      </c>
      <c r="E16" s="44">
        <f>'Plumbing BOQ'!F95</f>
        <v>0</v>
      </c>
      <c r="F16" s="45"/>
    </row>
    <row r="17" spans="1:6" ht="20.100000000000001" customHeight="1" x14ac:dyDescent="0.25">
      <c r="A17" s="42"/>
      <c r="B17" s="183"/>
      <c r="C17" s="183"/>
      <c r="D17" s="43"/>
      <c r="E17" s="44"/>
      <c r="F17" s="45"/>
    </row>
    <row r="18" spans="1:6" ht="20.100000000000001" customHeight="1" x14ac:dyDescent="0.25">
      <c r="A18" s="42"/>
      <c r="B18" s="182" t="s">
        <v>179</v>
      </c>
      <c r="C18" s="182"/>
      <c r="D18" s="43"/>
      <c r="E18" s="44"/>
      <c r="F18" s="45"/>
    </row>
    <row r="19" spans="1:6" ht="20.100000000000001" customHeight="1" x14ac:dyDescent="0.25">
      <c r="A19" s="42"/>
      <c r="B19" s="182" t="s">
        <v>180</v>
      </c>
      <c r="C19" s="182"/>
      <c r="D19" s="43" t="s">
        <v>5</v>
      </c>
      <c r="E19" s="48">
        <f>'Plumbing BOQ'!F104</f>
        <v>0</v>
      </c>
      <c r="F19" s="47"/>
    </row>
    <row r="20" spans="1:6" ht="20.100000000000001" customHeight="1" thickBot="1" x14ac:dyDescent="0.3">
      <c r="A20" s="49"/>
      <c r="B20" s="184"/>
      <c r="C20" s="184"/>
      <c r="D20" s="50"/>
      <c r="E20" s="51"/>
      <c r="F20" s="52"/>
    </row>
    <row r="21" spans="1:6" ht="30" customHeight="1" thickBot="1" x14ac:dyDescent="0.3">
      <c r="A21" s="53"/>
      <c r="B21" s="181" t="s">
        <v>181</v>
      </c>
      <c r="C21" s="181"/>
      <c r="D21" s="54"/>
      <c r="E21" s="55">
        <f>SUM(E10:E20)</f>
        <v>0</v>
      </c>
      <c r="F21" s="56"/>
    </row>
    <row r="24" spans="1:6" x14ac:dyDescent="0.25">
      <c r="E24" s="57"/>
    </row>
    <row r="25" spans="1:6" x14ac:dyDescent="0.25">
      <c r="E25" s="57"/>
    </row>
    <row r="26" spans="1:6" x14ac:dyDescent="0.25">
      <c r="E26" s="58"/>
    </row>
    <row r="27" spans="1:6" x14ac:dyDescent="0.25">
      <c r="E27" s="58"/>
    </row>
    <row r="28" spans="1:6" x14ac:dyDescent="0.25">
      <c r="E28" s="59"/>
    </row>
  </sheetData>
  <mergeCells count="19">
    <mergeCell ref="B14:C14"/>
    <mergeCell ref="A2:F2"/>
    <mergeCell ref="A3:F3"/>
    <mergeCell ref="A4:F4"/>
    <mergeCell ref="A5:F5"/>
    <mergeCell ref="B7:C7"/>
    <mergeCell ref="B8:C8"/>
    <mergeCell ref="B9:C9"/>
    <mergeCell ref="B10:C10"/>
    <mergeCell ref="B11:C11"/>
    <mergeCell ref="B12:C12"/>
    <mergeCell ref="B13:C13"/>
    <mergeCell ref="B21:C21"/>
    <mergeCell ref="B15:C15"/>
    <mergeCell ref="B16:C16"/>
    <mergeCell ref="B17:C17"/>
    <mergeCell ref="B18:C18"/>
    <mergeCell ref="B19:C19"/>
    <mergeCell ref="B20:C20"/>
  </mergeCells>
  <printOptions horizontalCentered="1"/>
  <pageMargins left="0.25" right="0.25" top="0.5" bottom="0.5" header="0.3" footer="0.3"/>
  <pageSetup paperSize="9" scale="80" orientation="portrait" r:id="rId1"/>
  <headerFooter>
    <oddHeader>&amp;LVISA FIT OUT PROJECT&amp;R&amp;G</oddHeader>
    <oddFooter>&amp;C&amp;P</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2"/>
  <sheetViews>
    <sheetView view="pageBreakPreview" zoomScaleNormal="100" zoomScaleSheetLayoutView="100" workbookViewId="0">
      <selection activeCell="E14" sqref="E14"/>
    </sheetView>
  </sheetViews>
  <sheetFormatPr defaultColWidth="8.85546875" defaultRowHeight="15" x14ac:dyDescent="0.25"/>
  <cols>
    <col min="1" max="1" width="7.42578125" style="66" customWidth="1"/>
    <col min="2" max="2" width="51.85546875" style="66" customWidth="1"/>
    <col min="3" max="4" width="8" style="66" customWidth="1"/>
    <col min="5" max="5" width="13.42578125" style="66" customWidth="1"/>
    <col min="6" max="6" width="17.42578125" style="66" customWidth="1"/>
    <col min="7" max="7" width="19.42578125" style="66" customWidth="1"/>
    <col min="8" max="8" width="14" style="66" customWidth="1"/>
    <col min="9" max="256" width="8.85546875" style="66"/>
    <col min="257" max="257" width="7.42578125" style="66" customWidth="1"/>
    <col min="258" max="258" width="51.85546875" style="66" customWidth="1"/>
    <col min="259" max="260" width="8" style="66" customWidth="1"/>
    <col min="261" max="261" width="13.42578125" style="66" customWidth="1"/>
    <col min="262" max="262" width="17.42578125" style="66" customWidth="1"/>
    <col min="263" max="263" width="19.42578125" style="66" customWidth="1"/>
    <col min="264" max="264" width="14" style="66" customWidth="1"/>
    <col min="265" max="512" width="8.85546875" style="66"/>
    <col min="513" max="513" width="7.42578125" style="66" customWidth="1"/>
    <col min="514" max="514" width="51.85546875" style="66" customWidth="1"/>
    <col min="515" max="516" width="8" style="66" customWidth="1"/>
    <col min="517" max="517" width="13.42578125" style="66" customWidth="1"/>
    <col min="518" max="518" width="17.42578125" style="66" customWidth="1"/>
    <col min="519" max="519" width="19.42578125" style="66" customWidth="1"/>
    <col min="520" max="520" width="14" style="66" customWidth="1"/>
    <col min="521" max="768" width="8.85546875" style="66"/>
    <col min="769" max="769" width="7.42578125" style="66" customWidth="1"/>
    <col min="770" max="770" width="51.85546875" style="66" customWidth="1"/>
    <col min="771" max="772" width="8" style="66" customWidth="1"/>
    <col min="773" max="773" width="13.42578125" style="66" customWidth="1"/>
    <col min="774" max="774" width="17.42578125" style="66" customWidth="1"/>
    <col min="775" max="775" width="19.42578125" style="66" customWidth="1"/>
    <col min="776" max="776" width="14" style="66" customWidth="1"/>
    <col min="777" max="1024" width="8.85546875" style="66"/>
    <col min="1025" max="1025" width="7.42578125" style="66" customWidth="1"/>
    <col min="1026" max="1026" width="51.85546875" style="66" customWidth="1"/>
    <col min="1027" max="1028" width="8" style="66" customWidth="1"/>
    <col min="1029" max="1029" width="13.42578125" style="66" customWidth="1"/>
    <col min="1030" max="1030" width="17.42578125" style="66" customWidth="1"/>
    <col min="1031" max="1031" width="19.42578125" style="66" customWidth="1"/>
    <col min="1032" max="1032" width="14" style="66" customWidth="1"/>
    <col min="1033" max="1280" width="8.85546875" style="66"/>
    <col min="1281" max="1281" width="7.42578125" style="66" customWidth="1"/>
    <col min="1282" max="1282" width="51.85546875" style="66" customWidth="1"/>
    <col min="1283" max="1284" width="8" style="66" customWidth="1"/>
    <col min="1285" max="1285" width="13.42578125" style="66" customWidth="1"/>
    <col min="1286" max="1286" width="17.42578125" style="66" customWidth="1"/>
    <col min="1287" max="1287" width="19.42578125" style="66" customWidth="1"/>
    <col min="1288" max="1288" width="14" style="66" customWidth="1"/>
    <col min="1289" max="1536" width="8.85546875" style="66"/>
    <col min="1537" max="1537" width="7.42578125" style="66" customWidth="1"/>
    <col min="1538" max="1538" width="51.85546875" style="66" customWidth="1"/>
    <col min="1539" max="1540" width="8" style="66" customWidth="1"/>
    <col min="1541" max="1541" width="13.42578125" style="66" customWidth="1"/>
    <col min="1542" max="1542" width="17.42578125" style="66" customWidth="1"/>
    <col min="1543" max="1543" width="19.42578125" style="66" customWidth="1"/>
    <col min="1544" max="1544" width="14" style="66" customWidth="1"/>
    <col min="1545" max="1792" width="8.85546875" style="66"/>
    <col min="1793" max="1793" width="7.42578125" style="66" customWidth="1"/>
    <col min="1794" max="1794" width="51.85546875" style="66" customWidth="1"/>
    <col min="1795" max="1796" width="8" style="66" customWidth="1"/>
    <col min="1797" max="1797" width="13.42578125" style="66" customWidth="1"/>
    <col min="1798" max="1798" width="17.42578125" style="66" customWidth="1"/>
    <col min="1799" max="1799" width="19.42578125" style="66" customWidth="1"/>
    <col min="1800" max="1800" width="14" style="66" customWidth="1"/>
    <col min="1801" max="2048" width="8.85546875" style="66"/>
    <col min="2049" max="2049" width="7.42578125" style="66" customWidth="1"/>
    <col min="2050" max="2050" width="51.85546875" style="66" customWidth="1"/>
    <col min="2051" max="2052" width="8" style="66" customWidth="1"/>
    <col min="2053" max="2053" width="13.42578125" style="66" customWidth="1"/>
    <col min="2054" max="2054" width="17.42578125" style="66" customWidth="1"/>
    <col min="2055" max="2055" width="19.42578125" style="66" customWidth="1"/>
    <col min="2056" max="2056" width="14" style="66" customWidth="1"/>
    <col min="2057" max="2304" width="8.85546875" style="66"/>
    <col min="2305" max="2305" width="7.42578125" style="66" customWidth="1"/>
    <col min="2306" max="2306" width="51.85546875" style="66" customWidth="1"/>
    <col min="2307" max="2308" width="8" style="66" customWidth="1"/>
    <col min="2309" max="2309" width="13.42578125" style="66" customWidth="1"/>
    <col min="2310" max="2310" width="17.42578125" style="66" customWidth="1"/>
    <col min="2311" max="2311" width="19.42578125" style="66" customWidth="1"/>
    <col min="2312" max="2312" width="14" style="66" customWidth="1"/>
    <col min="2313" max="2560" width="8.85546875" style="66"/>
    <col min="2561" max="2561" width="7.42578125" style="66" customWidth="1"/>
    <col min="2562" max="2562" width="51.85546875" style="66" customWidth="1"/>
    <col min="2563" max="2564" width="8" style="66" customWidth="1"/>
    <col min="2565" max="2565" width="13.42578125" style="66" customWidth="1"/>
    <col min="2566" max="2566" width="17.42578125" style="66" customWidth="1"/>
    <col min="2567" max="2567" width="19.42578125" style="66" customWidth="1"/>
    <col min="2568" max="2568" width="14" style="66" customWidth="1"/>
    <col min="2569" max="2816" width="8.85546875" style="66"/>
    <col min="2817" max="2817" width="7.42578125" style="66" customWidth="1"/>
    <col min="2818" max="2818" width="51.85546875" style="66" customWidth="1"/>
    <col min="2819" max="2820" width="8" style="66" customWidth="1"/>
    <col min="2821" max="2821" width="13.42578125" style="66" customWidth="1"/>
    <col min="2822" max="2822" width="17.42578125" style="66" customWidth="1"/>
    <col min="2823" max="2823" width="19.42578125" style="66" customWidth="1"/>
    <col min="2824" max="2824" width="14" style="66" customWidth="1"/>
    <col min="2825" max="3072" width="8.85546875" style="66"/>
    <col min="3073" max="3073" width="7.42578125" style="66" customWidth="1"/>
    <col min="3074" max="3074" width="51.85546875" style="66" customWidth="1"/>
    <col min="3075" max="3076" width="8" style="66" customWidth="1"/>
    <col min="3077" max="3077" width="13.42578125" style="66" customWidth="1"/>
    <col min="3078" max="3078" width="17.42578125" style="66" customWidth="1"/>
    <col min="3079" max="3079" width="19.42578125" style="66" customWidth="1"/>
    <col min="3080" max="3080" width="14" style="66" customWidth="1"/>
    <col min="3081" max="3328" width="8.85546875" style="66"/>
    <col min="3329" max="3329" width="7.42578125" style="66" customWidth="1"/>
    <col min="3330" max="3330" width="51.85546875" style="66" customWidth="1"/>
    <col min="3331" max="3332" width="8" style="66" customWidth="1"/>
    <col min="3333" max="3333" width="13.42578125" style="66" customWidth="1"/>
    <col min="3334" max="3334" width="17.42578125" style="66" customWidth="1"/>
    <col min="3335" max="3335" width="19.42578125" style="66" customWidth="1"/>
    <col min="3336" max="3336" width="14" style="66" customWidth="1"/>
    <col min="3337" max="3584" width="8.85546875" style="66"/>
    <col min="3585" max="3585" width="7.42578125" style="66" customWidth="1"/>
    <col min="3586" max="3586" width="51.85546875" style="66" customWidth="1"/>
    <col min="3587" max="3588" width="8" style="66" customWidth="1"/>
    <col min="3589" max="3589" width="13.42578125" style="66" customWidth="1"/>
    <col min="3590" max="3590" width="17.42578125" style="66" customWidth="1"/>
    <col min="3591" max="3591" width="19.42578125" style="66" customWidth="1"/>
    <col min="3592" max="3592" width="14" style="66" customWidth="1"/>
    <col min="3593" max="3840" width="8.85546875" style="66"/>
    <col min="3841" max="3841" width="7.42578125" style="66" customWidth="1"/>
    <col min="3842" max="3842" width="51.85546875" style="66" customWidth="1"/>
    <col min="3843" max="3844" width="8" style="66" customWidth="1"/>
    <col min="3845" max="3845" width="13.42578125" style="66" customWidth="1"/>
    <col min="3846" max="3846" width="17.42578125" style="66" customWidth="1"/>
    <col min="3847" max="3847" width="19.42578125" style="66" customWidth="1"/>
    <col min="3848" max="3848" width="14" style="66" customWidth="1"/>
    <col min="3849" max="4096" width="8.85546875" style="66"/>
    <col min="4097" max="4097" width="7.42578125" style="66" customWidth="1"/>
    <col min="4098" max="4098" width="51.85546875" style="66" customWidth="1"/>
    <col min="4099" max="4100" width="8" style="66" customWidth="1"/>
    <col min="4101" max="4101" width="13.42578125" style="66" customWidth="1"/>
    <col min="4102" max="4102" width="17.42578125" style="66" customWidth="1"/>
    <col min="4103" max="4103" width="19.42578125" style="66" customWidth="1"/>
    <col min="4104" max="4104" width="14" style="66" customWidth="1"/>
    <col min="4105" max="4352" width="8.85546875" style="66"/>
    <col min="4353" max="4353" width="7.42578125" style="66" customWidth="1"/>
    <col min="4354" max="4354" width="51.85546875" style="66" customWidth="1"/>
    <col min="4355" max="4356" width="8" style="66" customWidth="1"/>
    <col min="4357" max="4357" width="13.42578125" style="66" customWidth="1"/>
    <col min="4358" max="4358" width="17.42578125" style="66" customWidth="1"/>
    <col min="4359" max="4359" width="19.42578125" style="66" customWidth="1"/>
    <col min="4360" max="4360" width="14" style="66" customWidth="1"/>
    <col min="4361" max="4608" width="8.85546875" style="66"/>
    <col min="4609" max="4609" width="7.42578125" style="66" customWidth="1"/>
    <col min="4610" max="4610" width="51.85546875" style="66" customWidth="1"/>
    <col min="4611" max="4612" width="8" style="66" customWidth="1"/>
    <col min="4613" max="4613" width="13.42578125" style="66" customWidth="1"/>
    <col min="4614" max="4614" width="17.42578125" style="66" customWidth="1"/>
    <col min="4615" max="4615" width="19.42578125" style="66" customWidth="1"/>
    <col min="4616" max="4616" width="14" style="66" customWidth="1"/>
    <col min="4617" max="4864" width="8.85546875" style="66"/>
    <col min="4865" max="4865" width="7.42578125" style="66" customWidth="1"/>
    <col min="4866" max="4866" width="51.85546875" style="66" customWidth="1"/>
    <col min="4867" max="4868" width="8" style="66" customWidth="1"/>
    <col min="4869" max="4869" width="13.42578125" style="66" customWidth="1"/>
    <col min="4870" max="4870" width="17.42578125" style="66" customWidth="1"/>
    <col min="4871" max="4871" width="19.42578125" style="66" customWidth="1"/>
    <col min="4872" max="4872" width="14" style="66" customWidth="1"/>
    <col min="4873" max="5120" width="8.85546875" style="66"/>
    <col min="5121" max="5121" width="7.42578125" style="66" customWidth="1"/>
    <col min="5122" max="5122" width="51.85546875" style="66" customWidth="1"/>
    <col min="5123" max="5124" width="8" style="66" customWidth="1"/>
    <col min="5125" max="5125" width="13.42578125" style="66" customWidth="1"/>
    <col min="5126" max="5126" width="17.42578125" style="66" customWidth="1"/>
    <col min="5127" max="5127" width="19.42578125" style="66" customWidth="1"/>
    <col min="5128" max="5128" width="14" style="66" customWidth="1"/>
    <col min="5129" max="5376" width="8.85546875" style="66"/>
    <col min="5377" max="5377" width="7.42578125" style="66" customWidth="1"/>
    <col min="5378" max="5378" width="51.85546875" style="66" customWidth="1"/>
    <col min="5379" max="5380" width="8" style="66" customWidth="1"/>
    <col min="5381" max="5381" width="13.42578125" style="66" customWidth="1"/>
    <col min="5382" max="5382" width="17.42578125" style="66" customWidth="1"/>
    <col min="5383" max="5383" width="19.42578125" style="66" customWidth="1"/>
    <col min="5384" max="5384" width="14" style="66" customWidth="1"/>
    <col min="5385" max="5632" width="8.85546875" style="66"/>
    <col min="5633" max="5633" width="7.42578125" style="66" customWidth="1"/>
    <col min="5634" max="5634" width="51.85546875" style="66" customWidth="1"/>
    <col min="5635" max="5636" width="8" style="66" customWidth="1"/>
    <col min="5637" max="5637" width="13.42578125" style="66" customWidth="1"/>
    <col min="5638" max="5638" width="17.42578125" style="66" customWidth="1"/>
    <col min="5639" max="5639" width="19.42578125" style="66" customWidth="1"/>
    <col min="5640" max="5640" width="14" style="66" customWidth="1"/>
    <col min="5641" max="5888" width="8.85546875" style="66"/>
    <col min="5889" max="5889" width="7.42578125" style="66" customWidth="1"/>
    <col min="5890" max="5890" width="51.85546875" style="66" customWidth="1"/>
    <col min="5891" max="5892" width="8" style="66" customWidth="1"/>
    <col min="5893" max="5893" width="13.42578125" style="66" customWidth="1"/>
    <col min="5894" max="5894" width="17.42578125" style="66" customWidth="1"/>
    <col min="5895" max="5895" width="19.42578125" style="66" customWidth="1"/>
    <col min="5896" max="5896" width="14" style="66" customWidth="1"/>
    <col min="5897" max="6144" width="8.85546875" style="66"/>
    <col min="6145" max="6145" width="7.42578125" style="66" customWidth="1"/>
    <col min="6146" max="6146" width="51.85546875" style="66" customWidth="1"/>
    <col min="6147" max="6148" width="8" style="66" customWidth="1"/>
    <col min="6149" max="6149" width="13.42578125" style="66" customWidth="1"/>
    <col min="6150" max="6150" width="17.42578125" style="66" customWidth="1"/>
    <col min="6151" max="6151" width="19.42578125" style="66" customWidth="1"/>
    <col min="6152" max="6152" width="14" style="66" customWidth="1"/>
    <col min="6153" max="6400" width="8.85546875" style="66"/>
    <col min="6401" max="6401" width="7.42578125" style="66" customWidth="1"/>
    <col min="6402" max="6402" width="51.85546875" style="66" customWidth="1"/>
    <col min="6403" max="6404" width="8" style="66" customWidth="1"/>
    <col min="6405" max="6405" width="13.42578125" style="66" customWidth="1"/>
    <col min="6406" max="6406" width="17.42578125" style="66" customWidth="1"/>
    <col min="6407" max="6407" width="19.42578125" style="66" customWidth="1"/>
    <col min="6408" max="6408" width="14" style="66" customWidth="1"/>
    <col min="6409" max="6656" width="8.85546875" style="66"/>
    <col min="6657" max="6657" width="7.42578125" style="66" customWidth="1"/>
    <col min="6658" max="6658" width="51.85546875" style="66" customWidth="1"/>
    <col min="6659" max="6660" width="8" style="66" customWidth="1"/>
    <col min="6661" max="6661" width="13.42578125" style="66" customWidth="1"/>
    <col min="6662" max="6662" width="17.42578125" style="66" customWidth="1"/>
    <col min="6663" max="6663" width="19.42578125" style="66" customWidth="1"/>
    <col min="6664" max="6664" width="14" style="66" customWidth="1"/>
    <col min="6665" max="6912" width="8.85546875" style="66"/>
    <col min="6913" max="6913" width="7.42578125" style="66" customWidth="1"/>
    <col min="6914" max="6914" width="51.85546875" style="66" customWidth="1"/>
    <col min="6915" max="6916" width="8" style="66" customWidth="1"/>
    <col min="6917" max="6917" width="13.42578125" style="66" customWidth="1"/>
    <col min="6918" max="6918" width="17.42578125" style="66" customWidth="1"/>
    <col min="6919" max="6919" width="19.42578125" style="66" customWidth="1"/>
    <col min="6920" max="6920" width="14" style="66" customWidth="1"/>
    <col min="6921" max="7168" width="8.85546875" style="66"/>
    <col min="7169" max="7169" width="7.42578125" style="66" customWidth="1"/>
    <col min="7170" max="7170" width="51.85546875" style="66" customWidth="1"/>
    <col min="7171" max="7172" width="8" style="66" customWidth="1"/>
    <col min="7173" max="7173" width="13.42578125" style="66" customWidth="1"/>
    <col min="7174" max="7174" width="17.42578125" style="66" customWidth="1"/>
    <col min="7175" max="7175" width="19.42578125" style="66" customWidth="1"/>
    <col min="7176" max="7176" width="14" style="66" customWidth="1"/>
    <col min="7177" max="7424" width="8.85546875" style="66"/>
    <col min="7425" max="7425" width="7.42578125" style="66" customWidth="1"/>
    <col min="7426" max="7426" width="51.85546875" style="66" customWidth="1"/>
    <col min="7427" max="7428" width="8" style="66" customWidth="1"/>
    <col min="7429" max="7429" width="13.42578125" style="66" customWidth="1"/>
    <col min="7430" max="7430" width="17.42578125" style="66" customWidth="1"/>
    <col min="7431" max="7431" width="19.42578125" style="66" customWidth="1"/>
    <col min="7432" max="7432" width="14" style="66" customWidth="1"/>
    <col min="7433" max="7680" width="8.85546875" style="66"/>
    <col min="7681" max="7681" width="7.42578125" style="66" customWidth="1"/>
    <col min="7682" max="7682" width="51.85546875" style="66" customWidth="1"/>
    <col min="7683" max="7684" width="8" style="66" customWidth="1"/>
    <col min="7685" max="7685" width="13.42578125" style="66" customWidth="1"/>
    <col min="7686" max="7686" width="17.42578125" style="66" customWidth="1"/>
    <col min="7687" max="7687" width="19.42578125" style="66" customWidth="1"/>
    <col min="7688" max="7688" width="14" style="66" customWidth="1"/>
    <col min="7689" max="7936" width="8.85546875" style="66"/>
    <col min="7937" max="7937" width="7.42578125" style="66" customWidth="1"/>
    <col min="7938" max="7938" width="51.85546875" style="66" customWidth="1"/>
    <col min="7939" max="7940" width="8" style="66" customWidth="1"/>
    <col min="7941" max="7941" width="13.42578125" style="66" customWidth="1"/>
    <col min="7942" max="7942" width="17.42578125" style="66" customWidth="1"/>
    <col min="7943" max="7943" width="19.42578125" style="66" customWidth="1"/>
    <col min="7944" max="7944" width="14" style="66" customWidth="1"/>
    <col min="7945" max="8192" width="8.85546875" style="66"/>
    <col min="8193" max="8193" width="7.42578125" style="66" customWidth="1"/>
    <col min="8194" max="8194" width="51.85546875" style="66" customWidth="1"/>
    <col min="8195" max="8196" width="8" style="66" customWidth="1"/>
    <col min="8197" max="8197" width="13.42578125" style="66" customWidth="1"/>
    <col min="8198" max="8198" width="17.42578125" style="66" customWidth="1"/>
    <col min="8199" max="8199" width="19.42578125" style="66" customWidth="1"/>
    <col min="8200" max="8200" width="14" style="66" customWidth="1"/>
    <col min="8201" max="8448" width="8.85546875" style="66"/>
    <col min="8449" max="8449" width="7.42578125" style="66" customWidth="1"/>
    <col min="8450" max="8450" width="51.85546875" style="66" customWidth="1"/>
    <col min="8451" max="8452" width="8" style="66" customWidth="1"/>
    <col min="8453" max="8453" width="13.42578125" style="66" customWidth="1"/>
    <col min="8454" max="8454" width="17.42578125" style="66" customWidth="1"/>
    <col min="8455" max="8455" width="19.42578125" style="66" customWidth="1"/>
    <col min="8456" max="8456" width="14" style="66" customWidth="1"/>
    <col min="8457" max="8704" width="8.85546875" style="66"/>
    <col min="8705" max="8705" width="7.42578125" style="66" customWidth="1"/>
    <col min="8706" max="8706" width="51.85546875" style="66" customWidth="1"/>
    <col min="8707" max="8708" width="8" style="66" customWidth="1"/>
    <col min="8709" max="8709" width="13.42578125" style="66" customWidth="1"/>
    <col min="8710" max="8710" width="17.42578125" style="66" customWidth="1"/>
    <col min="8711" max="8711" width="19.42578125" style="66" customWidth="1"/>
    <col min="8712" max="8712" width="14" style="66" customWidth="1"/>
    <col min="8713" max="8960" width="8.85546875" style="66"/>
    <col min="8961" max="8961" width="7.42578125" style="66" customWidth="1"/>
    <col min="8962" max="8962" width="51.85546875" style="66" customWidth="1"/>
    <col min="8963" max="8964" width="8" style="66" customWidth="1"/>
    <col min="8965" max="8965" width="13.42578125" style="66" customWidth="1"/>
    <col min="8966" max="8966" width="17.42578125" style="66" customWidth="1"/>
    <col min="8967" max="8967" width="19.42578125" style="66" customWidth="1"/>
    <col min="8968" max="8968" width="14" style="66" customWidth="1"/>
    <col min="8969" max="9216" width="8.85546875" style="66"/>
    <col min="9217" max="9217" width="7.42578125" style="66" customWidth="1"/>
    <col min="9218" max="9218" width="51.85546875" style="66" customWidth="1"/>
    <col min="9219" max="9220" width="8" style="66" customWidth="1"/>
    <col min="9221" max="9221" width="13.42578125" style="66" customWidth="1"/>
    <col min="9222" max="9222" width="17.42578125" style="66" customWidth="1"/>
    <col min="9223" max="9223" width="19.42578125" style="66" customWidth="1"/>
    <col min="9224" max="9224" width="14" style="66" customWidth="1"/>
    <col min="9225" max="9472" width="8.85546875" style="66"/>
    <col min="9473" max="9473" width="7.42578125" style="66" customWidth="1"/>
    <col min="9474" max="9474" width="51.85546875" style="66" customWidth="1"/>
    <col min="9475" max="9476" width="8" style="66" customWidth="1"/>
    <col min="9477" max="9477" width="13.42578125" style="66" customWidth="1"/>
    <col min="9478" max="9478" width="17.42578125" style="66" customWidth="1"/>
    <col min="9479" max="9479" width="19.42578125" style="66" customWidth="1"/>
    <col min="9480" max="9480" width="14" style="66" customWidth="1"/>
    <col min="9481" max="9728" width="8.85546875" style="66"/>
    <col min="9729" max="9729" width="7.42578125" style="66" customWidth="1"/>
    <col min="9730" max="9730" width="51.85546875" style="66" customWidth="1"/>
    <col min="9731" max="9732" width="8" style="66" customWidth="1"/>
    <col min="9733" max="9733" width="13.42578125" style="66" customWidth="1"/>
    <col min="9734" max="9734" width="17.42578125" style="66" customWidth="1"/>
    <col min="9735" max="9735" width="19.42578125" style="66" customWidth="1"/>
    <col min="9736" max="9736" width="14" style="66" customWidth="1"/>
    <col min="9737" max="9984" width="8.85546875" style="66"/>
    <col min="9985" max="9985" width="7.42578125" style="66" customWidth="1"/>
    <col min="9986" max="9986" width="51.85546875" style="66" customWidth="1"/>
    <col min="9987" max="9988" width="8" style="66" customWidth="1"/>
    <col min="9989" max="9989" width="13.42578125" style="66" customWidth="1"/>
    <col min="9990" max="9990" width="17.42578125" style="66" customWidth="1"/>
    <col min="9991" max="9991" width="19.42578125" style="66" customWidth="1"/>
    <col min="9992" max="9992" width="14" style="66" customWidth="1"/>
    <col min="9993" max="10240" width="8.85546875" style="66"/>
    <col min="10241" max="10241" width="7.42578125" style="66" customWidth="1"/>
    <col min="10242" max="10242" width="51.85546875" style="66" customWidth="1"/>
    <col min="10243" max="10244" width="8" style="66" customWidth="1"/>
    <col min="10245" max="10245" width="13.42578125" style="66" customWidth="1"/>
    <col min="10246" max="10246" width="17.42578125" style="66" customWidth="1"/>
    <col min="10247" max="10247" width="19.42578125" style="66" customWidth="1"/>
    <col min="10248" max="10248" width="14" style="66" customWidth="1"/>
    <col min="10249" max="10496" width="8.85546875" style="66"/>
    <col min="10497" max="10497" width="7.42578125" style="66" customWidth="1"/>
    <col min="10498" max="10498" width="51.85546875" style="66" customWidth="1"/>
    <col min="10499" max="10500" width="8" style="66" customWidth="1"/>
    <col min="10501" max="10501" width="13.42578125" style="66" customWidth="1"/>
    <col min="10502" max="10502" width="17.42578125" style="66" customWidth="1"/>
    <col min="10503" max="10503" width="19.42578125" style="66" customWidth="1"/>
    <col min="10504" max="10504" width="14" style="66" customWidth="1"/>
    <col min="10505" max="10752" width="8.85546875" style="66"/>
    <col min="10753" max="10753" width="7.42578125" style="66" customWidth="1"/>
    <col min="10754" max="10754" width="51.85546875" style="66" customWidth="1"/>
    <col min="10755" max="10756" width="8" style="66" customWidth="1"/>
    <col min="10757" max="10757" width="13.42578125" style="66" customWidth="1"/>
    <col min="10758" max="10758" width="17.42578125" style="66" customWidth="1"/>
    <col min="10759" max="10759" width="19.42578125" style="66" customWidth="1"/>
    <col min="10760" max="10760" width="14" style="66" customWidth="1"/>
    <col min="10761" max="11008" width="8.85546875" style="66"/>
    <col min="11009" max="11009" width="7.42578125" style="66" customWidth="1"/>
    <col min="11010" max="11010" width="51.85546875" style="66" customWidth="1"/>
    <col min="11011" max="11012" width="8" style="66" customWidth="1"/>
    <col min="11013" max="11013" width="13.42578125" style="66" customWidth="1"/>
    <col min="11014" max="11014" width="17.42578125" style="66" customWidth="1"/>
    <col min="11015" max="11015" width="19.42578125" style="66" customWidth="1"/>
    <col min="11016" max="11016" width="14" style="66" customWidth="1"/>
    <col min="11017" max="11264" width="8.85546875" style="66"/>
    <col min="11265" max="11265" width="7.42578125" style="66" customWidth="1"/>
    <col min="11266" max="11266" width="51.85546875" style="66" customWidth="1"/>
    <col min="11267" max="11268" width="8" style="66" customWidth="1"/>
    <col min="11269" max="11269" width="13.42578125" style="66" customWidth="1"/>
    <col min="11270" max="11270" width="17.42578125" style="66" customWidth="1"/>
    <col min="11271" max="11271" width="19.42578125" style="66" customWidth="1"/>
    <col min="11272" max="11272" width="14" style="66" customWidth="1"/>
    <col min="11273" max="11520" width="8.85546875" style="66"/>
    <col min="11521" max="11521" width="7.42578125" style="66" customWidth="1"/>
    <col min="11522" max="11522" width="51.85546875" style="66" customWidth="1"/>
    <col min="11523" max="11524" width="8" style="66" customWidth="1"/>
    <col min="11525" max="11525" width="13.42578125" style="66" customWidth="1"/>
    <col min="11526" max="11526" width="17.42578125" style="66" customWidth="1"/>
    <col min="11527" max="11527" width="19.42578125" style="66" customWidth="1"/>
    <col min="11528" max="11528" width="14" style="66" customWidth="1"/>
    <col min="11529" max="11776" width="8.85546875" style="66"/>
    <col min="11777" max="11777" width="7.42578125" style="66" customWidth="1"/>
    <col min="11778" max="11778" width="51.85546875" style="66" customWidth="1"/>
    <col min="11779" max="11780" width="8" style="66" customWidth="1"/>
    <col min="11781" max="11781" width="13.42578125" style="66" customWidth="1"/>
    <col min="11782" max="11782" width="17.42578125" style="66" customWidth="1"/>
    <col min="11783" max="11783" width="19.42578125" style="66" customWidth="1"/>
    <col min="11784" max="11784" width="14" style="66" customWidth="1"/>
    <col min="11785" max="12032" width="8.85546875" style="66"/>
    <col min="12033" max="12033" width="7.42578125" style="66" customWidth="1"/>
    <col min="12034" max="12034" width="51.85546875" style="66" customWidth="1"/>
    <col min="12035" max="12036" width="8" style="66" customWidth="1"/>
    <col min="12037" max="12037" width="13.42578125" style="66" customWidth="1"/>
    <col min="12038" max="12038" width="17.42578125" style="66" customWidth="1"/>
    <col min="12039" max="12039" width="19.42578125" style="66" customWidth="1"/>
    <col min="12040" max="12040" width="14" style="66" customWidth="1"/>
    <col min="12041" max="12288" width="8.85546875" style="66"/>
    <col min="12289" max="12289" width="7.42578125" style="66" customWidth="1"/>
    <col min="12290" max="12290" width="51.85546875" style="66" customWidth="1"/>
    <col min="12291" max="12292" width="8" style="66" customWidth="1"/>
    <col min="12293" max="12293" width="13.42578125" style="66" customWidth="1"/>
    <col min="12294" max="12294" width="17.42578125" style="66" customWidth="1"/>
    <col min="12295" max="12295" width="19.42578125" style="66" customWidth="1"/>
    <col min="12296" max="12296" width="14" style="66" customWidth="1"/>
    <col min="12297" max="12544" width="8.85546875" style="66"/>
    <col min="12545" max="12545" width="7.42578125" style="66" customWidth="1"/>
    <col min="12546" max="12546" width="51.85546875" style="66" customWidth="1"/>
    <col min="12547" max="12548" width="8" style="66" customWidth="1"/>
    <col min="12549" max="12549" width="13.42578125" style="66" customWidth="1"/>
    <col min="12550" max="12550" width="17.42578125" style="66" customWidth="1"/>
    <col min="12551" max="12551" width="19.42578125" style="66" customWidth="1"/>
    <col min="12552" max="12552" width="14" style="66" customWidth="1"/>
    <col min="12553" max="12800" width="8.85546875" style="66"/>
    <col min="12801" max="12801" width="7.42578125" style="66" customWidth="1"/>
    <col min="12802" max="12802" width="51.85546875" style="66" customWidth="1"/>
    <col min="12803" max="12804" width="8" style="66" customWidth="1"/>
    <col min="12805" max="12805" width="13.42578125" style="66" customWidth="1"/>
    <col min="12806" max="12806" width="17.42578125" style="66" customWidth="1"/>
    <col min="12807" max="12807" width="19.42578125" style="66" customWidth="1"/>
    <col min="12808" max="12808" width="14" style="66" customWidth="1"/>
    <col min="12809" max="13056" width="8.85546875" style="66"/>
    <col min="13057" max="13057" width="7.42578125" style="66" customWidth="1"/>
    <col min="13058" max="13058" width="51.85546875" style="66" customWidth="1"/>
    <col min="13059" max="13060" width="8" style="66" customWidth="1"/>
    <col min="13061" max="13061" width="13.42578125" style="66" customWidth="1"/>
    <col min="13062" max="13062" width="17.42578125" style="66" customWidth="1"/>
    <col min="13063" max="13063" width="19.42578125" style="66" customWidth="1"/>
    <col min="13064" max="13064" width="14" style="66" customWidth="1"/>
    <col min="13065" max="13312" width="8.85546875" style="66"/>
    <col min="13313" max="13313" width="7.42578125" style="66" customWidth="1"/>
    <col min="13314" max="13314" width="51.85546875" style="66" customWidth="1"/>
    <col min="13315" max="13316" width="8" style="66" customWidth="1"/>
    <col min="13317" max="13317" width="13.42578125" style="66" customWidth="1"/>
    <col min="13318" max="13318" width="17.42578125" style="66" customWidth="1"/>
    <col min="13319" max="13319" width="19.42578125" style="66" customWidth="1"/>
    <col min="13320" max="13320" width="14" style="66" customWidth="1"/>
    <col min="13321" max="13568" width="8.85546875" style="66"/>
    <col min="13569" max="13569" width="7.42578125" style="66" customWidth="1"/>
    <col min="13570" max="13570" width="51.85546875" style="66" customWidth="1"/>
    <col min="13571" max="13572" width="8" style="66" customWidth="1"/>
    <col min="13573" max="13573" width="13.42578125" style="66" customWidth="1"/>
    <col min="13574" max="13574" width="17.42578125" style="66" customWidth="1"/>
    <col min="13575" max="13575" width="19.42578125" style="66" customWidth="1"/>
    <col min="13576" max="13576" width="14" style="66" customWidth="1"/>
    <col min="13577" max="13824" width="8.85546875" style="66"/>
    <col min="13825" max="13825" width="7.42578125" style="66" customWidth="1"/>
    <col min="13826" max="13826" width="51.85546875" style="66" customWidth="1"/>
    <col min="13827" max="13828" width="8" style="66" customWidth="1"/>
    <col min="13829" max="13829" width="13.42578125" style="66" customWidth="1"/>
    <col min="13830" max="13830" width="17.42578125" style="66" customWidth="1"/>
    <col min="13831" max="13831" width="19.42578125" style="66" customWidth="1"/>
    <col min="13832" max="13832" width="14" style="66" customWidth="1"/>
    <col min="13833" max="14080" width="8.85546875" style="66"/>
    <col min="14081" max="14081" width="7.42578125" style="66" customWidth="1"/>
    <col min="14082" max="14082" width="51.85546875" style="66" customWidth="1"/>
    <col min="14083" max="14084" width="8" style="66" customWidth="1"/>
    <col min="14085" max="14085" width="13.42578125" style="66" customWidth="1"/>
    <col min="14086" max="14086" width="17.42578125" style="66" customWidth="1"/>
    <col min="14087" max="14087" width="19.42578125" style="66" customWidth="1"/>
    <col min="14088" max="14088" width="14" style="66" customWidth="1"/>
    <col min="14089" max="14336" width="8.85546875" style="66"/>
    <col min="14337" max="14337" width="7.42578125" style="66" customWidth="1"/>
    <col min="14338" max="14338" width="51.85546875" style="66" customWidth="1"/>
    <col min="14339" max="14340" width="8" style="66" customWidth="1"/>
    <col min="14341" max="14341" width="13.42578125" style="66" customWidth="1"/>
    <col min="14342" max="14342" width="17.42578125" style="66" customWidth="1"/>
    <col min="14343" max="14343" width="19.42578125" style="66" customWidth="1"/>
    <col min="14344" max="14344" width="14" style="66" customWidth="1"/>
    <col min="14345" max="14592" width="8.85546875" style="66"/>
    <col min="14593" max="14593" width="7.42578125" style="66" customWidth="1"/>
    <col min="14594" max="14594" width="51.85546875" style="66" customWidth="1"/>
    <col min="14595" max="14596" width="8" style="66" customWidth="1"/>
    <col min="14597" max="14597" width="13.42578125" style="66" customWidth="1"/>
    <col min="14598" max="14598" width="17.42578125" style="66" customWidth="1"/>
    <col min="14599" max="14599" width="19.42578125" style="66" customWidth="1"/>
    <col min="14600" max="14600" width="14" style="66" customWidth="1"/>
    <col min="14601" max="14848" width="8.85546875" style="66"/>
    <col min="14849" max="14849" width="7.42578125" style="66" customWidth="1"/>
    <col min="14850" max="14850" width="51.85546875" style="66" customWidth="1"/>
    <col min="14851" max="14852" width="8" style="66" customWidth="1"/>
    <col min="14853" max="14853" width="13.42578125" style="66" customWidth="1"/>
    <col min="14854" max="14854" width="17.42578125" style="66" customWidth="1"/>
    <col min="14855" max="14855" width="19.42578125" style="66" customWidth="1"/>
    <col min="14856" max="14856" width="14" style="66" customWidth="1"/>
    <col min="14857" max="15104" width="8.85546875" style="66"/>
    <col min="15105" max="15105" width="7.42578125" style="66" customWidth="1"/>
    <col min="15106" max="15106" width="51.85546875" style="66" customWidth="1"/>
    <col min="15107" max="15108" width="8" style="66" customWidth="1"/>
    <col min="15109" max="15109" width="13.42578125" style="66" customWidth="1"/>
    <col min="15110" max="15110" width="17.42578125" style="66" customWidth="1"/>
    <col min="15111" max="15111" width="19.42578125" style="66" customWidth="1"/>
    <col min="15112" max="15112" width="14" style="66" customWidth="1"/>
    <col min="15113" max="15360" width="8.85546875" style="66"/>
    <col min="15361" max="15361" width="7.42578125" style="66" customWidth="1"/>
    <col min="15362" max="15362" width="51.85546875" style="66" customWidth="1"/>
    <col min="15363" max="15364" width="8" style="66" customWidth="1"/>
    <col min="15365" max="15365" width="13.42578125" style="66" customWidth="1"/>
    <col min="15366" max="15366" width="17.42578125" style="66" customWidth="1"/>
    <col min="15367" max="15367" width="19.42578125" style="66" customWidth="1"/>
    <col min="15368" max="15368" width="14" style="66" customWidth="1"/>
    <col min="15369" max="15616" width="8.85546875" style="66"/>
    <col min="15617" max="15617" width="7.42578125" style="66" customWidth="1"/>
    <col min="15618" max="15618" width="51.85546875" style="66" customWidth="1"/>
    <col min="15619" max="15620" width="8" style="66" customWidth="1"/>
    <col min="15621" max="15621" width="13.42578125" style="66" customWidth="1"/>
    <col min="15622" max="15622" width="17.42578125" style="66" customWidth="1"/>
    <col min="15623" max="15623" width="19.42578125" style="66" customWidth="1"/>
    <col min="15624" max="15624" width="14" style="66" customWidth="1"/>
    <col min="15625" max="15872" width="8.85546875" style="66"/>
    <col min="15873" max="15873" width="7.42578125" style="66" customWidth="1"/>
    <col min="15874" max="15874" width="51.85546875" style="66" customWidth="1"/>
    <col min="15875" max="15876" width="8" style="66" customWidth="1"/>
    <col min="15877" max="15877" width="13.42578125" style="66" customWidth="1"/>
    <col min="15878" max="15878" width="17.42578125" style="66" customWidth="1"/>
    <col min="15879" max="15879" width="19.42578125" style="66" customWidth="1"/>
    <col min="15880" max="15880" width="14" style="66" customWidth="1"/>
    <col min="15881" max="16128" width="8.85546875" style="66"/>
    <col min="16129" max="16129" width="7.42578125" style="66" customWidth="1"/>
    <col min="16130" max="16130" width="51.85546875" style="66" customWidth="1"/>
    <col min="16131" max="16132" width="8" style="66" customWidth="1"/>
    <col min="16133" max="16133" width="13.42578125" style="66" customWidth="1"/>
    <col min="16134" max="16134" width="17.42578125" style="66" customWidth="1"/>
    <col min="16135" max="16135" width="19.42578125" style="66" customWidth="1"/>
    <col min="16136" max="16136" width="14" style="66" customWidth="1"/>
    <col min="16137" max="16384" width="8.85546875" style="66"/>
  </cols>
  <sheetData>
    <row r="1" spans="1:7" ht="15.75" x14ac:dyDescent="0.25">
      <c r="A1" s="60"/>
      <c r="B1" s="61"/>
      <c r="C1" s="134"/>
      <c r="D1" s="134" t="s">
        <v>20</v>
      </c>
      <c r="E1" s="134"/>
      <c r="F1" s="134"/>
      <c r="G1" s="134"/>
    </row>
    <row r="2" spans="1:7" ht="18.75" customHeight="1" x14ac:dyDescent="0.25">
      <c r="A2" s="187" t="s">
        <v>22</v>
      </c>
      <c r="B2" s="187"/>
      <c r="C2" s="187"/>
      <c r="D2" s="187"/>
      <c r="E2" s="187"/>
      <c r="F2" s="187"/>
      <c r="G2" s="187"/>
    </row>
    <row r="3" spans="1:7" ht="18.75" customHeight="1" x14ac:dyDescent="0.25">
      <c r="A3" s="187" t="s">
        <v>24</v>
      </c>
      <c r="B3" s="187"/>
      <c r="C3" s="187"/>
      <c r="D3" s="187"/>
      <c r="E3" s="187"/>
      <c r="F3" s="187"/>
      <c r="G3" s="187"/>
    </row>
    <row r="4" spans="1:7" ht="18.75" customHeight="1" x14ac:dyDescent="0.25">
      <c r="A4" s="188" t="s">
        <v>182</v>
      </c>
      <c r="B4" s="188"/>
      <c r="C4" s="188"/>
      <c r="D4" s="188"/>
      <c r="E4" s="188"/>
      <c r="F4" s="188"/>
      <c r="G4" s="188"/>
    </row>
    <row r="5" spans="1:7" ht="20.25" customHeight="1" x14ac:dyDescent="0.25">
      <c r="A5" s="67"/>
      <c r="B5" s="67"/>
      <c r="C5" s="67"/>
      <c r="D5" s="67"/>
      <c r="E5" s="134"/>
      <c r="F5" s="134"/>
      <c r="G5" s="135" t="s">
        <v>68</v>
      </c>
    </row>
    <row r="6" spans="1:7" ht="20.25" customHeight="1" thickBot="1" x14ac:dyDescent="0.3">
      <c r="A6" s="67"/>
      <c r="B6" s="67"/>
      <c r="C6" s="67"/>
      <c r="D6" s="67"/>
      <c r="E6" s="134"/>
      <c r="F6" s="134"/>
      <c r="G6" s="135" t="s">
        <v>36</v>
      </c>
    </row>
    <row r="7" spans="1:7" ht="30.75" customHeight="1" thickBot="1" x14ac:dyDescent="0.3">
      <c r="A7" s="72" t="s">
        <v>9</v>
      </c>
      <c r="B7" s="114" t="s">
        <v>0</v>
      </c>
      <c r="C7" s="115" t="s">
        <v>1</v>
      </c>
      <c r="D7" s="116" t="s">
        <v>17</v>
      </c>
      <c r="E7" s="73" t="s">
        <v>25</v>
      </c>
      <c r="F7" s="73" t="s">
        <v>18</v>
      </c>
      <c r="G7" s="74" t="s">
        <v>10</v>
      </c>
    </row>
    <row r="8" spans="1:7" ht="33" customHeight="1" thickBot="1" x14ac:dyDescent="0.3">
      <c r="A8" s="75"/>
      <c r="B8" s="117"/>
      <c r="C8" s="118"/>
      <c r="D8" s="119" t="s">
        <v>15</v>
      </c>
      <c r="E8" s="76" t="s">
        <v>16</v>
      </c>
      <c r="F8" s="77" t="s">
        <v>26</v>
      </c>
      <c r="G8" s="78"/>
    </row>
    <row r="9" spans="1:7" ht="23.25" customHeight="1" x14ac:dyDescent="0.25">
      <c r="A9" s="79"/>
      <c r="B9" s="120" t="s">
        <v>40</v>
      </c>
      <c r="C9" s="121"/>
      <c r="D9" s="122"/>
      <c r="E9" s="80"/>
      <c r="F9" s="81"/>
      <c r="G9" s="82"/>
    </row>
    <row r="10" spans="1:7" ht="30" customHeight="1" x14ac:dyDescent="0.25">
      <c r="A10" s="83"/>
      <c r="B10" s="123" t="s">
        <v>183</v>
      </c>
      <c r="C10" s="124"/>
      <c r="D10" s="124"/>
      <c r="E10" s="84"/>
      <c r="F10" s="85"/>
      <c r="G10" s="86"/>
    </row>
    <row r="11" spans="1:7" ht="51" x14ac:dyDescent="0.25">
      <c r="A11" s="94">
        <v>1</v>
      </c>
      <c r="B11" s="129" t="s">
        <v>184</v>
      </c>
      <c r="C11" s="124"/>
      <c r="D11" s="124"/>
      <c r="E11" s="84"/>
      <c r="F11" s="85"/>
      <c r="G11" s="86"/>
    </row>
    <row r="12" spans="1:7" x14ac:dyDescent="0.25">
      <c r="A12" s="89"/>
      <c r="B12" s="130"/>
      <c r="C12" s="124"/>
      <c r="D12" s="124"/>
      <c r="E12" s="84"/>
      <c r="F12" s="85"/>
      <c r="G12" s="86"/>
    </row>
    <row r="13" spans="1:7" ht="38.25" x14ac:dyDescent="0.25">
      <c r="A13" s="89">
        <f>A11+0.1</f>
        <v>1.1000000000000001</v>
      </c>
      <c r="B13" s="132" t="s">
        <v>185</v>
      </c>
      <c r="C13" s="124"/>
      <c r="D13" s="124"/>
      <c r="E13" s="136"/>
      <c r="F13" s="85"/>
      <c r="G13" s="86"/>
    </row>
    <row r="14" spans="1:7" x14ac:dyDescent="0.25">
      <c r="A14" s="89" t="s">
        <v>2</v>
      </c>
      <c r="B14" s="132" t="s">
        <v>186</v>
      </c>
      <c r="C14" s="124" t="s">
        <v>4</v>
      </c>
      <c r="D14" s="124">
        <v>5</v>
      </c>
      <c r="E14" s="136"/>
      <c r="F14" s="85">
        <f>D14*E14</f>
        <v>0</v>
      </c>
      <c r="G14" s="86"/>
    </row>
    <row r="15" spans="1:7" x14ac:dyDescent="0.25">
      <c r="A15" s="89"/>
      <c r="B15" s="130"/>
      <c r="C15" s="124"/>
      <c r="D15" s="124"/>
      <c r="E15" s="136"/>
      <c r="F15" s="85"/>
      <c r="G15" s="86"/>
    </row>
    <row r="16" spans="1:7" ht="25.5" x14ac:dyDescent="0.25">
      <c r="A16" s="89">
        <f>A13+0.1</f>
        <v>1.2000000000000002</v>
      </c>
      <c r="B16" s="132" t="s">
        <v>187</v>
      </c>
      <c r="C16" s="124"/>
      <c r="D16" s="124"/>
      <c r="E16" s="136"/>
      <c r="F16" s="85"/>
      <c r="G16" s="86"/>
    </row>
    <row r="17" spans="1:7" x14ac:dyDescent="0.25">
      <c r="A17" s="89" t="s">
        <v>2</v>
      </c>
      <c r="B17" s="132" t="s">
        <v>188</v>
      </c>
      <c r="C17" s="124" t="s">
        <v>4</v>
      </c>
      <c r="D17" s="124">
        <v>5</v>
      </c>
      <c r="E17" s="136"/>
      <c r="F17" s="85">
        <f>D17*E17</f>
        <v>0</v>
      </c>
      <c r="G17" s="86"/>
    </row>
    <row r="18" spans="1:7" x14ac:dyDescent="0.25">
      <c r="A18" s="89"/>
      <c r="B18" s="130"/>
      <c r="C18" s="124"/>
      <c r="D18" s="124"/>
      <c r="E18" s="136"/>
      <c r="F18" s="85"/>
      <c r="G18" s="86"/>
    </row>
    <row r="19" spans="1:7" ht="25.5" x14ac:dyDescent="0.25">
      <c r="A19" s="89">
        <f>A16+0.1</f>
        <v>1.3000000000000003</v>
      </c>
      <c r="B19" s="132" t="s">
        <v>189</v>
      </c>
      <c r="C19" s="124"/>
      <c r="D19" s="124"/>
      <c r="E19" s="136"/>
      <c r="F19" s="85"/>
      <c r="G19" s="86"/>
    </row>
    <row r="20" spans="1:7" x14ac:dyDescent="0.25">
      <c r="A20" s="89" t="s">
        <v>2</v>
      </c>
      <c r="B20" s="132" t="s">
        <v>190</v>
      </c>
      <c r="C20" s="124" t="s">
        <v>4</v>
      </c>
      <c r="D20" s="124">
        <v>4</v>
      </c>
      <c r="E20" s="136"/>
      <c r="F20" s="85">
        <f>D20*E20</f>
        <v>0</v>
      </c>
      <c r="G20" s="86"/>
    </row>
    <row r="21" spans="1:7" x14ac:dyDescent="0.25">
      <c r="A21" s="89"/>
      <c r="B21" s="130"/>
      <c r="C21" s="124"/>
      <c r="D21" s="124"/>
      <c r="E21" s="136"/>
      <c r="F21" s="85"/>
      <c r="G21" s="86"/>
    </row>
    <row r="22" spans="1:7" x14ac:dyDescent="0.25">
      <c r="A22" s="89">
        <f>A19+0.1</f>
        <v>1.4000000000000004</v>
      </c>
      <c r="B22" s="132" t="s">
        <v>191</v>
      </c>
      <c r="C22" s="124"/>
      <c r="D22" s="124"/>
      <c r="E22" s="136"/>
      <c r="F22" s="85"/>
      <c r="G22" s="86"/>
    </row>
    <row r="23" spans="1:7" x14ac:dyDescent="0.25">
      <c r="A23" s="89" t="s">
        <v>2</v>
      </c>
      <c r="B23" s="132" t="s">
        <v>190</v>
      </c>
      <c r="C23" s="124" t="s">
        <v>4</v>
      </c>
      <c r="D23" s="124">
        <v>4</v>
      </c>
      <c r="E23" s="136"/>
      <c r="F23" s="85">
        <f>D23*E23</f>
        <v>0</v>
      </c>
      <c r="G23" s="86"/>
    </row>
    <row r="24" spans="1:7" x14ac:dyDescent="0.25">
      <c r="A24" s="89"/>
      <c r="B24" s="130"/>
      <c r="C24" s="124"/>
      <c r="D24" s="124"/>
      <c r="E24" s="136"/>
      <c r="F24" s="85"/>
      <c r="G24" s="86"/>
    </row>
    <row r="25" spans="1:7" ht="25.5" x14ac:dyDescent="0.25">
      <c r="A25" s="89">
        <f>A22+0.1</f>
        <v>1.5000000000000004</v>
      </c>
      <c r="B25" s="132" t="s">
        <v>192</v>
      </c>
      <c r="C25" s="124" t="s">
        <v>193</v>
      </c>
      <c r="D25" s="124"/>
      <c r="E25" s="136"/>
      <c r="F25" s="85"/>
      <c r="G25" s="86"/>
    </row>
    <row r="26" spans="1:7" x14ac:dyDescent="0.25">
      <c r="A26" s="89" t="s">
        <v>2</v>
      </c>
      <c r="B26" s="132" t="s">
        <v>194</v>
      </c>
      <c r="C26" s="124" t="s">
        <v>29</v>
      </c>
      <c r="D26" s="124">
        <v>1</v>
      </c>
      <c r="E26" s="136"/>
      <c r="F26" s="85">
        <f>D26*E26</f>
        <v>0</v>
      </c>
      <c r="G26" s="86"/>
    </row>
    <row r="27" spans="1:7" x14ac:dyDescent="0.25">
      <c r="A27" s="89"/>
      <c r="B27" s="130"/>
      <c r="C27" s="124"/>
      <c r="D27" s="124"/>
      <c r="E27" s="136"/>
      <c r="F27" s="85"/>
      <c r="G27" s="86"/>
    </row>
    <row r="28" spans="1:7" x14ac:dyDescent="0.25">
      <c r="A28" s="89">
        <f>A25+0.1</f>
        <v>1.6000000000000005</v>
      </c>
      <c r="B28" s="132" t="s">
        <v>195</v>
      </c>
      <c r="C28" s="124"/>
      <c r="D28" s="124"/>
      <c r="E28" s="136"/>
      <c r="F28" s="85"/>
      <c r="G28" s="86"/>
    </row>
    <row r="29" spans="1:7" x14ac:dyDescent="0.25">
      <c r="A29" s="89" t="s">
        <v>2</v>
      </c>
      <c r="B29" s="132" t="s">
        <v>196</v>
      </c>
      <c r="C29" s="124" t="s">
        <v>4</v>
      </c>
      <c r="D29" s="124">
        <v>1</v>
      </c>
      <c r="E29" s="136"/>
      <c r="F29" s="85">
        <f>D29*E29</f>
        <v>0</v>
      </c>
      <c r="G29" s="86"/>
    </row>
    <row r="30" spans="1:7" x14ac:dyDescent="0.25">
      <c r="A30" s="89"/>
      <c r="B30" s="130"/>
      <c r="C30" s="124"/>
      <c r="D30" s="124"/>
      <c r="E30" s="136"/>
      <c r="F30" s="85"/>
      <c r="G30" s="86"/>
    </row>
    <row r="31" spans="1:7" x14ac:dyDescent="0.25">
      <c r="A31" s="89">
        <f>A28+0.1</f>
        <v>1.7000000000000006</v>
      </c>
      <c r="B31" s="132" t="s">
        <v>197</v>
      </c>
      <c r="C31" s="124"/>
      <c r="D31" s="124"/>
      <c r="E31" s="136"/>
      <c r="F31" s="85"/>
      <c r="G31" s="86"/>
    </row>
    <row r="32" spans="1:7" x14ac:dyDescent="0.25">
      <c r="A32" s="89" t="s">
        <v>2</v>
      </c>
      <c r="B32" s="132" t="s">
        <v>198</v>
      </c>
      <c r="C32" s="124" t="s">
        <v>4</v>
      </c>
      <c r="D32" s="124">
        <v>2</v>
      </c>
      <c r="E32" s="136"/>
      <c r="F32" s="85">
        <f>D32*E32</f>
        <v>0</v>
      </c>
      <c r="G32" s="86"/>
    </row>
    <row r="33" spans="1:7" x14ac:dyDescent="0.25">
      <c r="A33" s="89"/>
      <c r="B33" s="130"/>
      <c r="C33" s="124"/>
      <c r="D33" s="124"/>
      <c r="E33" s="136"/>
      <c r="F33" s="85"/>
      <c r="G33" s="86"/>
    </row>
    <row r="34" spans="1:7" x14ac:dyDescent="0.25">
      <c r="A34" s="89">
        <f>A31+0.1</f>
        <v>1.8000000000000007</v>
      </c>
      <c r="B34" s="132" t="s">
        <v>199</v>
      </c>
      <c r="C34" s="124"/>
      <c r="D34" s="124"/>
      <c r="E34" s="136"/>
      <c r="F34" s="85"/>
      <c r="G34" s="86"/>
    </row>
    <row r="35" spans="1:7" x14ac:dyDescent="0.25">
      <c r="A35" s="89" t="s">
        <v>2</v>
      </c>
      <c r="B35" s="132" t="s">
        <v>200</v>
      </c>
      <c r="C35" s="124" t="s">
        <v>4</v>
      </c>
      <c r="D35" s="124">
        <v>4</v>
      </c>
      <c r="E35" s="136"/>
      <c r="F35" s="85">
        <f t="shared" ref="F35:F39" si="0">D35*E35</f>
        <v>0</v>
      </c>
      <c r="G35" s="86"/>
    </row>
    <row r="36" spans="1:7" x14ac:dyDescent="0.25">
      <c r="A36" s="89" t="s">
        <v>3</v>
      </c>
      <c r="B36" s="132" t="s">
        <v>201</v>
      </c>
      <c r="C36" s="124" t="s">
        <v>4</v>
      </c>
      <c r="D36" s="124">
        <v>5</v>
      </c>
      <c r="E36" s="136"/>
      <c r="F36" s="85">
        <f t="shared" si="0"/>
        <v>0</v>
      </c>
      <c r="G36" s="86"/>
    </row>
    <row r="37" spans="1:7" x14ac:dyDescent="0.25">
      <c r="A37" s="89" t="s">
        <v>21</v>
      </c>
      <c r="B37" s="132" t="s">
        <v>202</v>
      </c>
      <c r="C37" s="124" t="s">
        <v>4</v>
      </c>
      <c r="D37" s="124">
        <v>3</v>
      </c>
      <c r="E37" s="136"/>
      <c r="F37" s="85">
        <f t="shared" si="0"/>
        <v>0</v>
      </c>
      <c r="G37" s="86"/>
    </row>
    <row r="38" spans="1:7" x14ac:dyDescent="0.25">
      <c r="A38" s="89" t="s">
        <v>27</v>
      </c>
      <c r="B38" s="132" t="s">
        <v>203</v>
      </c>
      <c r="C38" s="124" t="s">
        <v>4</v>
      </c>
      <c r="D38" s="124">
        <v>10</v>
      </c>
      <c r="E38" s="136"/>
      <c r="F38" s="85">
        <f t="shared" si="0"/>
        <v>0</v>
      </c>
      <c r="G38" s="86"/>
    </row>
    <row r="39" spans="1:7" x14ac:dyDescent="0.25">
      <c r="A39" s="89" t="s">
        <v>28</v>
      </c>
      <c r="B39" s="132" t="s">
        <v>204</v>
      </c>
      <c r="C39" s="124" t="s">
        <v>4</v>
      </c>
      <c r="D39" s="124">
        <v>3</v>
      </c>
      <c r="E39" s="136"/>
      <c r="F39" s="85">
        <f t="shared" si="0"/>
        <v>0</v>
      </c>
      <c r="G39" s="86"/>
    </row>
    <row r="40" spans="1:7" x14ac:dyDescent="0.25">
      <c r="A40" s="89"/>
      <c r="B40" s="130"/>
      <c r="C40" s="124"/>
      <c r="D40" s="124"/>
      <c r="E40" s="84"/>
      <c r="F40" s="85"/>
      <c r="G40" s="86"/>
    </row>
    <row r="41" spans="1:7" ht="15.75" x14ac:dyDescent="0.25">
      <c r="A41" s="89"/>
      <c r="B41" s="63"/>
      <c r="C41" s="124"/>
      <c r="D41" s="124"/>
      <c r="E41" s="90" t="s">
        <v>205</v>
      </c>
      <c r="F41" s="91">
        <f>SUM(F14:F40)</f>
        <v>0</v>
      </c>
      <c r="G41" s="86"/>
    </row>
    <row r="42" spans="1:7" ht="15.75" x14ac:dyDescent="0.25">
      <c r="A42" s="89"/>
      <c r="B42" s="63"/>
      <c r="C42" s="124"/>
      <c r="D42" s="124"/>
      <c r="E42" s="95"/>
      <c r="F42" s="96"/>
      <c r="G42" s="86"/>
    </row>
    <row r="43" spans="1:7" x14ac:dyDescent="0.25">
      <c r="A43" s="83"/>
      <c r="B43" s="123" t="s">
        <v>206</v>
      </c>
      <c r="C43" s="124"/>
      <c r="D43" s="124"/>
      <c r="E43" s="84"/>
      <c r="F43" s="85"/>
      <c r="G43" s="86"/>
    </row>
    <row r="44" spans="1:7" ht="63.75" x14ac:dyDescent="0.25">
      <c r="A44" s="94">
        <v>2</v>
      </c>
      <c r="B44" s="129" t="s">
        <v>207</v>
      </c>
      <c r="C44" s="124"/>
      <c r="D44" s="124"/>
      <c r="E44" s="84"/>
      <c r="F44" s="85"/>
      <c r="G44" s="86"/>
    </row>
    <row r="45" spans="1:7" x14ac:dyDescent="0.25">
      <c r="A45" s="89"/>
      <c r="B45" s="130"/>
      <c r="C45" s="124"/>
      <c r="D45" s="124"/>
      <c r="E45" s="84"/>
      <c r="F45" s="85"/>
      <c r="G45" s="86"/>
    </row>
    <row r="46" spans="1:7" ht="76.5" x14ac:dyDescent="0.25">
      <c r="A46" s="89">
        <f>A44+0.1</f>
        <v>2.1</v>
      </c>
      <c r="B46" s="132" t="s">
        <v>208</v>
      </c>
      <c r="C46" s="124"/>
      <c r="D46" s="124"/>
      <c r="E46" s="136"/>
      <c r="F46" s="85"/>
      <c r="G46" s="86"/>
    </row>
    <row r="47" spans="1:7" x14ac:dyDescent="0.25">
      <c r="A47" s="89" t="s">
        <v>2</v>
      </c>
      <c r="B47" s="132" t="s">
        <v>209</v>
      </c>
      <c r="C47" s="124" t="s">
        <v>44</v>
      </c>
      <c r="D47" s="124">
        <v>20</v>
      </c>
      <c r="E47" s="136"/>
      <c r="F47" s="85">
        <f t="shared" ref="F47:F48" si="1">D47*E47</f>
        <v>0</v>
      </c>
      <c r="G47" s="86"/>
    </row>
    <row r="48" spans="1:7" x14ac:dyDescent="0.25">
      <c r="A48" s="89" t="s">
        <v>3</v>
      </c>
      <c r="B48" s="132" t="s">
        <v>210</v>
      </c>
      <c r="C48" s="124" t="s">
        <v>44</v>
      </c>
      <c r="D48" s="124">
        <v>8</v>
      </c>
      <c r="E48" s="136"/>
      <c r="F48" s="85">
        <f t="shared" si="1"/>
        <v>0</v>
      </c>
      <c r="G48" s="86"/>
    </row>
    <row r="49" spans="1:7" x14ac:dyDescent="0.25">
      <c r="A49" s="89"/>
      <c r="B49" s="130"/>
      <c r="C49" s="124"/>
      <c r="D49" s="124"/>
      <c r="E49" s="136"/>
      <c r="F49" s="85"/>
      <c r="G49" s="86"/>
    </row>
    <row r="50" spans="1:7" ht="25.5" x14ac:dyDescent="0.25">
      <c r="A50" s="89">
        <f>A46+0.1</f>
        <v>2.2000000000000002</v>
      </c>
      <c r="B50" s="132" t="s">
        <v>211</v>
      </c>
      <c r="C50" s="124"/>
      <c r="D50" s="124"/>
      <c r="E50" s="136"/>
      <c r="F50" s="85"/>
      <c r="G50" s="86"/>
    </row>
    <row r="51" spans="1:7" x14ac:dyDescent="0.25">
      <c r="A51" s="89" t="s">
        <v>2</v>
      </c>
      <c r="B51" s="132" t="s">
        <v>212</v>
      </c>
      <c r="C51" s="124" t="s">
        <v>44</v>
      </c>
      <c r="D51" s="124">
        <v>30</v>
      </c>
      <c r="E51" s="136"/>
      <c r="F51" s="85">
        <f t="shared" ref="F51:F54" si="2">D51*E51</f>
        <v>0</v>
      </c>
      <c r="G51" s="86"/>
    </row>
    <row r="52" spans="1:7" x14ac:dyDescent="0.25">
      <c r="A52" s="89" t="s">
        <v>3</v>
      </c>
      <c r="B52" s="132" t="s">
        <v>210</v>
      </c>
      <c r="C52" s="124" t="s">
        <v>44</v>
      </c>
      <c r="D52" s="124">
        <v>4</v>
      </c>
      <c r="E52" s="136"/>
      <c r="F52" s="85">
        <f t="shared" si="2"/>
        <v>0</v>
      </c>
      <c r="G52" s="86"/>
    </row>
    <row r="53" spans="1:7" x14ac:dyDescent="0.25">
      <c r="A53" s="89" t="s">
        <v>21</v>
      </c>
      <c r="B53" s="132" t="s">
        <v>213</v>
      </c>
      <c r="C53" s="124" t="s">
        <v>44</v>
      </c>
      <c r="D53" s="124">
        <v>4</v>
      </c>
      <c r="E53" s="136"/>
      <c r="F53" s="85">
        <f t="shared" si="2"/>
        <v>0</v>
      </c>
      <c r="G53" s="86"/>
    </row>
    <row r="54" spans="1:7" x14ac:dyDescent="0.25">
      <c r="A54" s="89" t="s">
        <v>27</v>
      </c>
      <c r="B54" s="132" t="s">
        <v>214</v>
      </c>
      <c r="C54" s="124" t="s">
        <v>44</v>
      </c>
      <c r="D54" s="124">
        <v>6</v>
      </c>
      <c r="E54" s="136"/>
      <c r="F54" s="85">
        <f t="shared" si="2"/>
        <v>0</v>
      </c>
      <c r="G54" s="86"/>
    </row>
    <row r="55" spans="1:7" x14ac:dyDescent="0.25">
      <c r="A55" s="89"/>
      <c r="B55" s="130"/>
      <c r="C55" s="124"/>
      <c r="D55" s="124"/>
      <c r="E55" s="136"/>
      <c r="F55" s="85"/>
      <c r="G55" s="86"/>
    </row>
    <row r="56" spans="1:7" ht="25.5" x14ac:dyDescent="0.25">
      <c r="A56" s="89">
        <f>A50+0.1</f>
        <v>2.3000000000000003</v>
      </c>
      <c r="B56" s="132" t="s">
        <v>215</v>
      </c>
      <c r="C56" s="124"/>
      <c r="D56" s="124"/>
      <c r="E56" s="136"/>
      <c r="F56" s="85"/>
      <c r="G56" s="86"/>
    </row>
    <row r="57" spans="1:7" x14ac:dyDescent="0.25">
      <c r="A57" s="89" t="s">
        <v>2</v>
      </c>
      <c r="B57" s="132" t="s">
        <v>216</v>
      </c>
      <c r="C57" s="124" t="s">
        <v>217</v>
      </c>
      <c r="D57" s="124">
        <v>20</v>
      </c>
      <c r="E57" s="136"/>
      <c r="F57" s="85">
        <f t="shared" ref="F57:F60" si="3">D57*E57</f>
        <v>0</v>
      </c>
      <c r="G57" s="86"/>
    </row>
    <row r="58" spans="1:7" x14ac:dyDescent="0.25">
      <c r="A58" s="89" t="s">
        <v>3</v>
      </c>
      <c r="B58" s="132" t="s">
        <v>218</v>
      </c>
      <c r="C58" s="124" t="s">
        <v>217</v>
      </c>
      <c r="D58" s="124">
        <v>4</v>
      </c>
      <c r="E58" s="136"/>
      <c r="F58" s="85">
        <f t="shared" si="3"/>
        <v>0</v>
      </c>
      <c r="G58" s="86"/>
    </row>
    <row r="59" spans="1:7" x14ac:dyDescent="0.25">
      <c r="A59" s="89" t="s">
        <v>21</v>
      </c>
      <c r="B59" s="132" t="s">
        <v>213</v>
      </c>
      <c r="C59" s="124" t="s">
        <v>217</v>
      </c>
      <c r="D59" s="124">
        <v>4</v>
      </c>
      <c r="E59" s="136"/>
      <c r="F59" s="85">
        <f t="shared" si="3"/>
        <v>0</v>
      </c>
      <c r="G59" s="86"/>
    </row>
    <row r="60" spans="1:7" x14ac:dyDescent="0.25">
      <c r="A60" s="89" t="s">
        <v>27</v>
      </c>
      <c r="B60" s="132" t="s">
        <v>214</v>
      </c>
      <c r="C60" s="124" t="s">
        <v>217</v>
      </c>
      <c r="D60" s="124">
        <v>6</v>
      </c>
      <c r="E60" s="136"/>
      <c r="F60" s="85">
        <f t="shared" si="3"/>
        <v>0</v>
      </c>
      <c r="G60" s="86"/>
    </row>
    <row r="61" spans="1:7" x14ac:dyDescent="0.25">
      <c r="A61" s="89"/>
      <c r="B61" s="130"/>
      <c r="C61" s="124"/>
      <c r="D61" s="124"/>
      <c r="E61" s="136"/>
      <c r="F61" s="85"/>
      <c r="G61" s="86"/>
    </row>
    <row r="62" spans="1:7" x14ac:dyDescent="0.25">
      <c r="A62" s="89">
        <f>A56+0.1</f>
        <v>2.4000000000000004</v>
      </c>
      <c r="B62" s="132" t="s">
        <v>219</v>
      </c>
      <c r="C62" s="124"/>
      <c r="D62" s="124"/>
      <c r="E62" s="136"/>
      <c r="F62" s="85"/>
      <c r="G62" s="86"/>
    </row>
    <row r="63" spans="1:7" x14ac:dyDescent="0.25">
      <c r="A63" s="89" t="s">
        <v>2</v>
      </c>
      <c r="B63" s="132" t="s">
        <v>220</v>
      </c>
      <c r="C63" s="124" t="s">
        <v>29</v>
      </c>
      <c r="D63" s="124">
        <v>1</v>
      </c>
      <c r="E63" s="136"/>
      <c r="F63" s="85">
        <f t="shared" ref="F63:F64" si="4">D63*E63</f>
        <v>0</v>
      </c>
      <c r="G63" s="86"/>
    </row>
    <row r="64" spans="1:7" x14ac:dyDescent="0.25">
      <c r="A64" s="89" t="s">
        <v>3</v>
      </c>
      <c r="B64" s="132" t="s">
        <v>221</v>
      </c>
      <c r="C64" s="124" t="s">
        <v>4</v>
      </c>
      <c r="D64" s="124">
        <v>4</v>
      </c>
      <c r="E64" s="136"/>
      <c r="F64" s="85">
        <f t="shared" si="4"/>
        <v>0</v>
      </c>
      <c r="G64" s="86"/>
    </row>
    <row r="65" spans="1:7" x14ac:dyDescent="0.25">
      <c r="A65" s="89"/>
      <c r="B65" s="130"/>
      <c r="C65" s="124"/>
      <c r="D65" s="124"/>
      <c r="E65" s="136"/>
      <c r="F65" s="85"/>
      <c r="G65" s="86"/>
    </row>
    <row r="66" spans="1:7" x14ac:dyDescent="0.25">
      <c r="A66" s="89">
        <f>A62+0.1</f>
        <v>2.5000000000000004</v>
      </c>
      <c r="B66" s="132" t="s">
        <v>222</v>
      </c>
      <c r="C66" s="124"/>
      <c r="D66" s="124"/>
      <c r="E66" s="136"/>
      <c r="F66" s="85"/>
      <c r="G66" s="86"/>
    </row>
    <row r="67" spans="1:7" x14ac:dyDescent="0.25">
      <c r="A67" s="89" t="s">
        <v>2</v>
      </c>
      <c r="B67" s="132" t="s">
        <v>223</v>
      </c>
      <c r="C67" s="124" t="s">
        <v>4</v>
      </c>
      <c r="D67" s="124">
        <v>2</v>
      </c>
      <c r="E67" s="136"/>
      <c r="F67" s="85">
        <f t="shared" ref="F67" si="5">D67*E67</f>
        <v>0</v>
      </c>
      <c r="G67" s="86"/>
    </row>
    <row r="68" spans="1:7" x14ac:dyDescent="0.25">
      <c r="A68" s="89"/>
      <c r="B68" s="130"/>
      <c r="C68" s="124"/>
      <c r="D68" s="124"/>
      <c r="E68" s="136"/>
      <c r="F68" s="85"/>
      <c r="G68" s="86"/>
    </row>
    <row r="69" spans="1:7" ht="38.25" x14ac:dyDescent="0.25">
      <c r="A69" s="89">
        <f>A66+0.1</f>
        <v>2.6000000000000005</v>
      </c>
      <c r="B69" s="132" t="s">
        <v>224</v>
      </c>
      <c r="C69" s="124"/>
      <c r="D69" s="124"/>
      <c r="E69" s="136"/>
      <c r="F69" s="85"/>
      <c r="G69" s="86"/>
    </row>
    <row r="70" spans="1:7" x14ac:dyDescent="0.25">
      <c r="A70" s="89" t="s">
        <v>2</v>
      </c>
      <c r="B70" s="132" t="s">
        <v>225</v>
      </c>
      <c r="C70" s="124" t="s">
        <v>4</v>
      </c>
      <c r="D70" s="124">
        <v>1</v>
      </c>
      <c r="E70" s="136"/>
      <c r="F70" s="85">
        <f t="shared" ref="F70" si="6">D70*E70</f>
        <v>0</v>
      </c>
      <c r="G70" s="86"/>
    </row>
    <row r="71" spans="1:7" x14ac:dyDescent="0.25">
      <c r="A71" s="89"/>
      <c r="B71" s="130"/>
      <c r="C71" s="124"/>
      <c r="D71" s="124"/>
      <c r="E71" s="84"/>
      <c r="F71" s="85"/>
      <c r="G71" s="86"/>
    </row>
    <row r="72" spans="1:7" ht="15.75" x14ac:dyDescent="0.25">
      <c r="A72" s="89"/>
      <c r="B72" s="63"/>
      <c r="C72" s="124"/>
      <c r="D72" s="124"/>
      <c r="E72" s="90" t="s">
        <v>31</v>
      </c>
      <c r="F72" s="91">
        <f>SUM(F46:F71)</f>
        <v>0</v>
      </c>
      <c r="G72" s="86"/>
    </row>
    <row r="73" spans="1:7" ht="15.75" x14ac:dyDescent="0.25">
      <c r="A73" s="89"/>
      <c r="B73" s="63"/>
      <c r="C73" s="124"/>
      <c r="D73" s="124"/>
      <c r="E73" s="95"/>
      <c r="F73" s="96"/>
      <c r="G73" s="86"/>
    </row>
    <row r="74" spans="1:7" ht="25.5" x14ac:dyDescent="0.25">
      <c r="A74" s="83"/>
      <c r="B74" s="123" t="s">
        <v>226</v>
      </c>
      <c r="C74" s="124"/>
      <c r="D74" s="124"/>
      <c r="E74" s="84"/>
      <c r="F74" s="85"/>
      <c r="G74" s="86"/>
    </row>
    <row r="75" spans="1:7" ht="63.75" x14ac:dyDescent="0.25">
      <c r="A75" s="94">
        <v>3</v>
      </c>
      <c r="B75" s="129" t="s">
        <v>227</v>
      </c>
      <c r="C75" s="124"/>
      <c r="D75" s="124"/>
      <c r="E75" s="84"/>
      <c r="F75" s="85"/>
      <c r="G75" s="86"/>
    </row>
    <row r="76" spans="1:7" x14ac:dyDescent="0.25">
      <c r="A76" s="89"/>
      <c r="B76" s="130"/>
      <c r="C76" s="124"/>
      <c r="D76" s="124"/>
      <c r="E76" s="84"/>
      <c r="F76" s="85"/>
      <c r="G76" s="86"/>
    </row>
    <row r="77" spans="1:7" ht="63.75" x14ac:dyDescent="0.25">
      <c r="A77" s="89">
        <f>A75+0.1</f>
        <v>3.1</v>
      </c>
      <c r="B77" s="132" t="s">
        <v>228</v>
      </c>
      <c r="C77" s="124"/>
      <c r="D77" s="124"/>
      <c r="E77" s="136"/>
      <c r="F77" s="85"/>
      <c r="G77" s="86"/>
    </row>
    <row r="78" spans="1:7" x14ac:dyDescent="0.25">
      <c r="A78" s="89" t="s">
        <v>2</v>
      </c>
      <c r="B78" s="132" t="s">
        <v>229</v>
      </c>
      <c r="C78" s="124" t="s">
        <v>44</v>
      </c>
      <c r="D78" s="124">
        <v>10</v>
      </c>
      <c r="E78" s="136"/>
      <c r="F78" s="85">
        <f t="shared" ref="F78:F81" si="7">D78*E78</f>
        <v>0</v>
      </c>
      <c r="G78" s="86"/>
    </row>
    <row r="79" spans="1:7" x14ac:dyDescent="0.25">
      <c r="A79" s="89" t="s">
        <v>3</v>
      </c>
      <c r="B79" s="132" t="s">
        <v>230</v>
      </c>
      <c r="C79" s="124" t="s">
        <v>44</v>
      </c>
      <c r="D79" s="124">
        <v>10</v>
      </c>
      <c r="E79" s="136"/>
      <c r="F79" s="85">
        <f t="shared" si="7"/>
        <v>0</v>
      </c>
      <c r="G79" s="86"/>
    </row>
    <row r="80" spans="1:7" x14ac:dyDescent="0.25">
      <c r="A80" s="89" t="s">
        <v>21</v>
      </c>
      <c r="B80" s="132" t="s">
        <v>231</v>
      </c>
      <c r="C80" s="124" t="s">
        <v>44</v>
      </c>
      <c r="D80" s="124">
        <v>10</v>
      </c>
      <c r="E80" s="136"/>
      <c r="F80" s="85">
        <f t="shared" si="7"/>
        <v>0</v>
      </c>
      <c r="G80" s="86"/>
    </row>
    <row r="81" spans="1:7" x14ac:dyDescent="0.25">
      <c r="A81" s="89" t="s">
        <v>27</v>
      </c>
      <c r="B81" s="132" t="s">
        <v>232</v>
      </c>
      <c r="C81" s="124" t="s">
        <v>44</v>
      </c>
      <c r="D81" s="124">
        <v>20</v>
      </c>
      <c r="E81" s="136"/>
      <c r="F81" s="85">
        <f t="shared" si="7"/>
        <v>0</v>
      </c>
      <c r="G81" s="86"/>
    </row>
    <row r="82" spans="1:7" x14ac:dyDescent="0.25">
      <c r="A82" s="89"/>
      <c r="B82" s="130"/>
      <c r="C82" s="124"/>
      <c r="D82" s="124"/>
      <c r="E82" s="136"/>
      <c r="F82" s="85"/>
      <c r="G82" s="86"/>
    </row>
    <row r="83" spans="1:7" ht="25.5" x14ac:dyDescent="0.25">
      <c r="A83" s="89">
        <f>A77+0.1</f>
        <v>3.2</v>
      </c>
      <c r="B83" s="132" t="s">
        <v>233</v>
      </c>
      <c r="C83" s="124"/>
      <c r="D83" s="124"/>
      <c r="E83" s="136"/>
      <c r="F83" s="85"/>
      <c r="G83" s="86"/>
    </row>
    <row r="84" spans="1:7" x14ac:dyDescent="0.25">
      <c r="A84" s="89" t="s">
        <v>2</v>
      </c>
      <c r="B84" s="132" t="s">
        <v>234</v>
      </c>
      <c r="C84" s="124" t="s">
        <v>4</v>
      </c>
      <c r="D84" s="124">
        <v>8</v>
      </c>
      <c r="E84" s="136"/>
      <c r="F84" s="85">
        <f t="shared" ref="F84" si="8">D84*E84</f>
        <v>0</v>
      </c>
      <c r="G84" s="86"/>
    </row>
    <row r="85" spans="1:7" x14ac:dyDescent="0.25">
      <c r="A85" s="89"/>
      <c r="B85" s="130"/>
      <c r="C85" s="124"/>
      <c r="D85" s="124"/>
      <c r="E85" s="136"/>
      <c r="F85" s="85"/>
      <c r="G85" s="86"/>
    </row>
    <row r="86" spans="1:7" x14ac:dyDescent="0.25">
      <c r="A86" s="89">
        <f>A83+0.1</f>
        <v>3.3000000000000003</v>
      </c>
      <c r="B86" s="132" t="s">
        <v>235</v>
      </c>
      <c r="C86" s="124"/>
      <c r="D86" s="124"/>
      <c r="E86" s="136"/>
      <c r="F86" s="85"/>
      <c r="G86" s="86"/>
    </row>
    <row r="87" spans="1:7" x14ac:dyDescent="0.25">
      <c r="A87" s="89" t="s">
        <v>2</v>
      </c>
      <c r="B87" s="132" t="s">
        <v>236</v>
      </c>
      <c r="C87" s="124" t="s">
        <v>4</v>
      </c>
      <c r="D87" s="124">
        <v>2</v>
      </c>
      <c r="E87" s="136"/>
      <c r="F87" s="85">
        <f t="shared" ref="F87:F88" si="9">D87*E87</f>
        <v>0</v>
      </c>
      <c r="G87" s="86"/>
    </row>
    <row r="88" spans="1:7" x14ac:dyDescent="0.25">
      <c r="A88" s="89" t="s">
        <v>3</v>
      </c>
      <c r="B88" s="132" t="s">
        <v>237</v>
      </c>
      <c r="C88" s="124" t="s">
        <v>4</v>
      </c>
      <c r="D88" s="124">
        <v>7</v>
      </c>
      <c r="E88" s="136"/>
      <c r="F88" s="85">
        <f t="shared" si="9"/>
        <v>0</v>
      </c>
      <c r="G88" s="86"/>
    </row>
    <row r="89" spans="1:7" x14ac:dyDescent="0.25">
      <c r="A89" s="89"/>
      <c r="B89" s="130"/>
      <c r="C89" s="124"/>
      <c r="D89" s="124"/>
      <c r="E89" s="136"/>
      <c r="F89" s="85"/>
      <c r="G89" s="86"/>
    </row>
    <row r="90" spans="1:7" ht="25.5" x14ac:dyDescent="0.25">
      <c r="A90" s="89">
        <f>A86+0.1</f>
        <v>3.4000000000000004</v>
      </c>
      <c r="B90" s="132" t="s">
        <v>238</v>
      </c>
      <c r="C90" s="124"/>
      <c r="D90" s="124"/>
      <c r="E90" s="136"/>
      <c r="F90" s="85"/>
      <c r="G90" s="86"/>
    </row>
    <row r="91" spans="1:7" x14ac:dyDescent="0.25">
      <c r="A91" s="89" t="s">
        <v>2</v>
      </c>
      <c r="B91" s="132" t="s">
        <v>239</v>
      </c>
      <c r="C91" s="124" t="s">
        <v>29</v>
      </c>
      <c r="D91" s="124">
        <v>1</v>
      </c>
      <c r="E91" s="136"/>
      <c r="F91" s="85">
        <f t="shared" ref="F91:F93" si="10">D91*E91</f>
        <v>0</v>
      </c>
      <c r="G91" s="86"/>
    </row>
    <row r="92" spans="1:7" x14ac:dyDescent="0.25">
      <c r="A92" s="89" t="s">
        <v>3</v>
      </c>
      <c r="B92" s="132" t="s">
        <v>240</v>
      </c>
      <c r="C92" s="124" t="s">
        <v>29</v>
      </c>
      <c r="D92" s="124">
        <v>1</v>
      </c>
      <c r="E92" s="136"/>
      <c r="F92" s="85">
        <f t="shared" si="10"/>
        <v>0</v>
      </c>
      <c r="G92" s="86"/>
    </row>
    <row r="93" spans="1:7" x14ac:dyDescent="0.25">
      <c r="A93" s="89" t="s">
        <v>21</v>
      </c>
      <c r="B93" s="132" t="s">
        <v>241</v>
      </c>
      <c r="C93" s="124" t="s">
        <v>29</v>
      </c>
      <c r="D93" s="124">
        <v>1</v>
      </c>
      <c r="E93" s="136"/>
      <c r="F93" s="85">
        <f t="shared" si="10"/>
        <v>0</v>
      </c>
      <c r="G93" s="86"/>
    </row>
    <row r="94" spans="1:7" x14ac:dyDescent="0.25">
      <c r="A94" s="89"/>
      <c r="B94" s="130"/>
      <c r="C94" s="124"/>
      <c r="D94" s="124"/>
      <c r="E94" s="84"/>
      <c r="F94" s="85"/>
      <c r="G94" s="86"/>
    </row>
    <row r="95" spans="1:7" ht="15.75" x14ac:dyDescent="0.25">
      <c r="A95" s="89"/>
      <c r="B95" s="63"/>
      <c r="C95" s="124"/>
      <c r="D95" s="124"/>
      <c r="E95" s="90" t="s">
        <v>32</v>
      </c>
      <c r="F95" s="91">
        <f>SUM(F77:F94)</f>
        <v>0</v>
      </c>
      <c r="G95" s="86"/>
    </row>
    <row r="96" spans="1:7" ht="15.75" x14ac:dyDescent="0.25">
      <c r="A96" s="89"/>
      <c r="B96" s="63"/>
      <c r="C96" s="124"/>
      <c r="D96" s="124"/>
      <c r="E96" s="95"/>
      <c r="F96" s="96"/>
      <c r="G96" s="86"/>
    </row>
    <row r="97" spans="1:8" x14ac:dyDescent="0.25">
      <c r="A97" s="83"/>
      <c r="B97" s="123" t="s">
        <v>242</v>
      </c>
      <c r="C97" s="124"/>
      <c r="D97" s="124"/>
      <c r="E97" s="84"/>
      <c r="F97" s="85"/>
      <c r="G97" s="86"/>
    </row>
    <row r="98" spans="1:8" ht="38.25" x14ac:dyDescent="0.25">
      <c r="A98" s="94">
        <v>4</v>
      </c>
      <c r="B98" s="129" t="s">
        <v>243</v>
      </c>
      <c r="C98" s="124"/>
      <c r="D98" s="124"/>
      <c r="E98" s="84"/>
      <c r="F98" s="85"/>
      <c r="G98" s="86"/>
    </row>
    <row r="99" spans="1:8" x14ac:dyDescent="0.25">
      <c r="A99" s="89"/>
      <c r="B99" s="130"/>
      <c r="C99" s="124"/>
      <c r="D99" s="124"/>
      <c r="E99" s="84"/>
      <c r="F99" s="85"/>
      <c r="G99" s="86"/>
    </row>
    <row r="100" spans="1:8" ht="38.25" x14ac:dyDescent="0.25">
      <c r="A100" s="89">
        <f>A98+0.1</f>
        <v>4.0999999999999996</v>
      </c>
      <c r="B100" s="132" t="s">
        <v>244</v>
      </c>
      <c r="C100" s="124" t="s">
        <v>30</v>
      </c>
      <c r="D100" s="124">
        <v>1</v>
      </c>
      <c r="E100" s="84"/>
      <c r="F100" s="85">
        <f t="shared" ref="F100" si="11">D100*E100</f>
        <v>0</v>
      </c>
      <c r="G100" s="86"/>
    </row>
    <row r="101" spans="1:8" x14ac:dyDescent="0.25">
      <c r="A101" s="89"/>
      <c r="B101" s="130"/>
      <c r="C101" s="124"/>
      <c r="D101" s="124"/>
      <c r="E101" s="84"/>
      <c r="F101" s="85"/>
      <c r="G101" s="86"/>
    </row>
    <row r="102" spans="1:8" ht="25.5" x14ac:dyDescent="0.25">
      <c r="A102" s="89">
        <f>A100+0.1</f>
        <v>4.1999999999999993</v>
      </c>
      <c r="B102" s="132" t="s">
        <v>245</v>
      </c>
      <c r="C102" s="124" t="s">
        <v>30</v>
      </c>
      <c r="D102" s="124">
        <v>1</v>
      </c>
      <c r="E102" s="84"/>
      <c r="F102" s="85">
        <f t="shared" ref="F102" si="12">D102*E102</f>
        <v>0</v>
      </c>
      <c r="G102" s="86"/>
    </row>
    <row r="103" spans="1:8" x14ac:dyDescent="0.25">
      <c r="A103" s="89"/>
      <c r="B103" s="130"/>
      <c r="C103" s="124"/>
      <c r="D103" s="124"/>
      <c r="E103" s="84"/>
      <c r="F103" s="85"/>
      <c r="G103" s="86"/>
    </row>
    <row r="104" spans="1:8" ht="15.75" x14ac:dyDescent="0.25">
      <c r="A104" s="89"/>
      <c r="B104" s="63"/>
      <c r="C104" s="124"/>
      <c r="D104" s="124"/>
      <c r="E104" s="90" t="s">
        <v>33</v>
      </c>
      <c r="F104" s="91">
        <f>SUM(F100:F103)</f>
        <v>0</v>
      </c>
      <c r="G104" s="86"/>
    </row>
    <row r="105" spans="1:8" ht="15.75" x14ac:dyDescent="0.25">
      <c r="A105" s="89"/>
      <c r="B105" s="63"/>
      <c r="C105" s="124"/>
      <c r="D105" s="124"/>
      <c r="E105" s="95"/>
      <c r="F105" s="96"/>
      <c r="G105" s="86"/>
    </row>
    <row r="106" spans="1:8" ht="17.25" customHeight="1" x14ac:dyDescent="0.25">
      <c r="A106" s="89"/>
      <c r="B106" s="62"/>
      <c r="C106" s="124"/>
      <c r="D106" s="124"/>
      <c r="E106" s="92"/>
      <c r="F106" s="85"/>
      <c r="G106" s="86"/>
    </row>
    <row r="107" spans="1:8" ht="24.75" customHeight="1" x14ac:dyDescent="0.25">
      <c r="A107" s="101"/>
      <c r="B107" s="178" t="s">
        <v>246</v>
      </c>
      <c r="C107" s="179"/>
      <c r="D107" s="179"/>
      <c r="E107" s="180"/>
      <c r="F107" s="102">
        <f>F104+F95+F72+F41</f>
        <v>0</v>
      </c>
      <c r="G107" s="103"/>
    </row>
    <row r="108" spans="1:8" x14ac:dyDescent="0.25">
      <c r="A108" s="110"/>
      <c r="B108" s="110"/>
      <c r="C108" s="110"/>
      <c r="D108" s="110"/>
      <c r="E108" s="110"/>
      <c r="F108" s="137"/>
      <c r="G108" s="110"/>
      <c r="H108" s="110"/>
    </row>
    <row r="109" spans="1:8" x14ac:dyDescent="0.25">
      <c r="A109" s="110"/>
      <c r="B109" s="110"/>
      <c r="C109" s="110"/>
      <c r="D109" s="110"/>
      <c r="E109" s="110"/>
      <c r="F109" s="137"/>
      <c r="G109" s="112"/>
      <c r="H109" s="110"/>
    </row>
    <row r="110" spans="1:8" x14ac:dyDescent="0.25">
      <c r="A110" s="110"/>
      <c r="B110" s="110"/>
      <c r="C110" s="110"/>
      <c r="D110" s="110"/>
      <c r="E110" s="110"/>
      <c r="F110" s="137"/>
      <c r="G110" s="110"/>
      <c r="H110" s="110"/>
    </row>
    <row r="111" spans="1:8" x14ac:dyDescent="0.25">
      <c r="A111" s="110"/>
      <c r="C111" s="110"/>
      <c r="D111" s="110"/>
      <c r="E111" s="110"/>
      <c r="F111" s="138"/>
      <c r="G111" s="112"/>
      <c r="H111" s="110"/>
    </row>
    <row r="116" spans="6:6" x14ac:dyDescent="0.25">
      <c r="F116" s="113"/>
    </row>
    <row r="124" spans="6:6" x14ac:dyDescent="0.25">
      <c r="F124" s="109"/>
    </row>
    <row r="130" spans="5:6" x14ac:dyDescent="0.25">
      <c r="F130" s="113"/>
    </row>
    <row r="131" spans="5:6" x14ac:dyDescent="0.25">
      <c r="E131" s="113"/>
      <c r="F131" s="113"/>
    </row>
    <row r="132" spans="5:6" x14ac:dyDescent="0.25">
      <c r="F132" s="109"/>
    </row>
  </sheetData>
  <sheetProtection algorithmName="SHA-512" hashValue="SeK8iKFdBDvCk+5l2U1PhWao+ohYWJ6Y6EkZi06A6r1tNadkPvVvMRED0a51WGejzw57IjBsFxstKP3cMzsycQ==" saltValue="8XKOZSPD6eay1ZGK22z5NA==" spinCount="100000" sheet="1" objects="1" scenarios="1"/>
  <mergeCells count="4">
    <mergeCell ref="A2:G2"/>
    <mergeCell ref="A3:G3"/>
    <mergeCell ref="A4:G4"/>
    <mergeCell ref="B107:E107"/>
  </mergeCells>
  <printOptions horizontalCentered="1"/>
  <pageMargins left="0.25" right="0.25" top="0.5" bottom="0" header="0.3" footer="0.3"/>
  <pageSetup paperSize="9" scale="75" orientation="portrait" r:id="rId1"/>
  <headerFooter>
    <oddHeader>&amp;LVISA FIT OUT PROJECT&amp;R&amp;G</oddHeader>
    <oddFooter xml:space="preserve">&amp;CPage &amp;P of &amp;N&amp;R
</oddFooter>
  </headerFooter>
  <rowBreaks count="2" manualBreakCount="2">
    <brk id="159" max="6" man="1"/>
    <brk id="198" max="6" man="1"/>
  </rowBreaks>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45"/>
  <sheetViews>
    <sheetView view="pageBreakPreview" topLeftCell="A22" zoomScale="85" zoomScaleNormal="100" zoomScaleSheetLayoutView="85" workbookViewId="0">
      <selection activeCell="C42" sqref="C42"/>
    </sheetView>
  </sheetViews>
  <sheetFormatPr defaultRowHeight="15" x14ac:dyDescent="0.25"/>
  <cols>
    <col min="1" max="1" width="17.42578125" style="21" customWidth="1"/>
    <col min="2" max="2" width="49.5703125" style="21" customWidth="1"/>
    <col min="3" max="3" width="8.7109375" style="21" customWidth="1"/>
    <col min="4" max="4" width="7.140625" style="21" customWidth="1"/>
    <col min="5" max="5" width="23.28515625" style="21" customWidth="1"/>
    <col min="6" max="6" width="18.7109375" style="21" customWidth="1"/>
    <col min="7" max="256" width="9.140625" style="21"/>
    <col min="257" max="257" width="17.42578125" style="21" customWidth="1"/>
    <col min="258" max="258" width="49.5703125" style="21" customWidth="1"/>
    <col min="259" max="259" width="8.7109375" style="21" customWidth="1"/>
    <col min="260" max="260" width="7.140625" style="21" customWidth="1"/>
    <col min="261" max="261" width="23.28515625" style="21" customWidth="1"/>
    <col min="262" max="262" width="18.7109375" style="21" customWidth="1"/>
    <col min="263" max="512" width="9.140625" style="21"/>
    <col min="513" max="513" width="17.42578125" style="21" customWidth="1"/>
    <col min="514" max="514" width="49.5703125" style="21" customWidth="1"/>
    <col min="515" max="515" width="8.7109375" style="21" customWidth="1"/>
    <col min="516" max="516" width="7.140625" style="21" customWidth="1"/>
    <col min="517" max="517" width="23.28515625" style="21" customWidth="1"/>
    <col min="518" max="518" width="18.7109375" style="21" customWidth="1"/>
    <col min="519" max="768" width="9.140625" style="21"/>
    <col min="769" max="769" width="17.42578125" style="21" customWidth="1"/>
    <col min="770" max="770" width="49.5703125" style="21" customWidth="1"/>
    <col min="771" max="771" width="8.7109375" style="21" customWidth="1"/>
    <col min="772" max="772" width="7.140625" style="21" customWidth="1"/>
    <col min="773" max="773" width="23.28515625" style="21" customWidth="1"/>
    <col min="774" max="774" width="18.7109375" style="21" customWidth="1"/>
    <col min="775" max="1024" width="9.140625" style="21"/>
    <col min="1025" max="1025" width="17.42578125" style="21" customWidth="1"/>
    <col min="1026" max="1026" width="49.5703125" style="21" customWidth="1"/>
    <col min="1027" max="1027" width="8.7109375" style="21" customWidth="1"/>
    <col min="1028" max="1028" width="7.140625" style="21" customWidth="1"/>
    <col min="1029" max="1029" width="23.28515625" style="21" customWidth="1"/>
    <col min="1030" max="1030" width="18.7109375" style="21" customWidth="1"/>
    <col min="1031" max="1280" width="9.140625" style="21"/>
    <col min="1281" max="1281" width="17.42578125" style="21" customWidth="1"/>
    <col min="1282" max="1282" width="49.5703125" style="21" customWidth="1"/>
    <col min="1283" max="1283" width="8.7109375" style="21" customWidth="1"/>
    <col min="1284" max="1284" width="7.140625" style="21" customWidth="1"/>
    <col min="1285" max="1285" width="23.28515625" style="21" customWidth="1"/>
    <col min="1286" max="1286" width="18.7109375" style="21" customWidth="1"/>
    <col min="1287" max="1536" width="9.140625" style="21"/>
    <col min="1537" max="1537" width="17.42578125" style="21" customWidth="1"/>
    <col min="1538" max="1538" width="49.5703125" style="21" customWidth="1"/>
    <col min="1539" max="1539" width="8.7109375" style="21" customWidth="1"/>
    <col min="1540" max="1540" width="7.140625" style="21" customWidth="1"/>
    <col min="1541" max="1541" width="23.28515625" style="21" customWidth="1"/>
    <col min="1542" max="1542" width="18.7109375" style="21" customWidth="1"/>
    <col min="1543" max="1792" width="9.140625" style="21"/>
    <col min="1793" max="1793" width="17.42578125" style="21" customWidth="1"/>
    <col min="1794" max="1794" width="49.5703125" style="21" customWidth="1"/>
    <col min="1795" max="1795" width="8.7109375" style="21" customWidth="1"/>
    <col min="1796" max="1796" width="7.140625" style="21" customWidth="1"/>
    <col min="1797" max="1797" width="23.28515625" style="21" customWidth="1"/>
    <col min="1798" max="1798" width="18.7109375" style="21" customWidth="1"/>
    <col min="1799" max="2048" width="9.140625" style="21"/>
    <col min="2049" max="2049" width="17.42578125" style="21" customWidth="1"/>
    <col min="2050" max="2050" width="49.5703125" style="21" customWidth="1"/>
    <col min="2051" max="2051" width="8.7109375" style="21" customWidth="1"/>
    <col min="2052" max="2052" width="7.140625" style="21" customWidth="1"/>
    <col min="2053" max="2053" width="23.28515625" style="21" customWidth="1"/>
    <col min="2054" max="2054" width="18.7109375" style="21" customWidth="1"/>
    <col min="2055" max="2304" width="9.140625" style="21"/>
    <col min="2305" max="2305" width="17.42578125" style="21" customWidth="1"/>
    <col min="2306" max="2306" width="49.5703125" style="21" customWidth="1"/>
    <col min="2307" max="2307" width="8.7109375" style="21" customWidth="1"/>
    <col min="2308" max="2308" width="7.140625" style="21" customWidth="1"/>
    <col min="2309" max="2309" width="23.28515625" style="21" customWidth="1"/>
    <col min="2310" max="2310" width="18.7109375" style="21" customWidth="1"/>
    <col min="2311" max="2560" width="9.140625" style="21"/>
    <col min="2561" max="2561" width="17.42578125" style="21" customWidth="1"/>
    <col min="2562" max="2562" width="49.5703125" style="21" customWidth="1"/>
    <col min="2563" max="2563" width="8.7109375" style="21" customWidth="1"/>
    <col min="2564" max="2564" width="7.140625" style="21" customWidth="1"/>
    <col min="2565" max="2565" width="23.28515625" style="21" customWidth="1"/>
    <col min="2566" max="2566" width="18.7109375" style="21" customWidth="1"/>
    <col min="2567" max="2816" width="9.140625" style="21"/>
    <col min="2817" max="2817" width="17.42578125" style="21" customWidth="1"/>
    <col min="2818" max="2818" width="49.5703125" style="21" customWidth="1"/>
    <col min="2819" max="2819" width="8.7109375" style="21" customWidth="1"/>
    <col min="2820" max="2820" width="7.140625" style="21" customWidth="1"/>
    <col min="2821" max="2821" width="23.28515625" style="21" customWidth="1"/>
    <col min="2822" max="2822" width="18.7109375" style="21" customWidth="1"/>
    <col min="2823" max="3072" width="9.140625" style="21"/>
    <col min="3073" max="3073" width="17.42578125" style="21" customWidth="1"/>
    <col min="3074" max="3074" width="49.5703125" style="21" customWidth="1"/>
    <col min="3075" max="3075" width="8.7109375" style="21" customWidth="1"/>
    <col min="3076" max="3076" width="7.140625" style="21" customWidth="1"/>
    <col min="3077" max="3077" width="23.28515625" style="21" customWidth="1"/>
    <col min="3078" max="3078" width="18.7109375" style="21" customWidth="1"/>
    <col min="3079" max="3328" width="9.140625" style="21"/>
    <col min="3329" max="3329" width="17.42578125" style="21" customWidth="1"/>
    <col min="3330" max="3330" width="49.5703125" style="21" customWidth="1"/>
    <col min="3331" max="3331" width="8.7109375" style="21" customWidth="1"/>
    <col min="3332" max="3332" width="7.140625" style="21" customWidth="1"/>
    <col min="3333" max="3333" width="23.28515625" style="21" customWidth="1"/>
    <col min="3334" max="3334" width="18.7109375" style="21" customWidth="1"/>
    <col min="3335" max="3584" width="9.140625" style="21"/>
    <col min="3585" max="3585" width="17.42578125" style="21" customWidth="1"/>
    <col min="3586" max="3586" width="49.5703125" style="21" customWidth="1"/>
    <col min="3587" max="3587" width="8.7109375" style="21" customWidth="1"/>
    <col min="3588" max="3588" width="7.140625" style="21" customWidth="1"/>
    <col min="3589" max="3589" width="23.28515625" style="21" customWidth="1"/>
    <col min="3590" max="3590" width="18.7109375" style="21" customWidth="1"/>
    <col min="3591" max="3840" width="9.140625" style="21"/>
    <col min="3841" max="3841" width="17.42578125" style="21" customWidth="1"/>
    <col min="3842" max="3842" width="49.5703125" style="21" customWidth="1"/>
    <col min="3843" max="3843" width="8.7109375" style="21" customWidth="1"/>
    <col min="3844" max="3844" width="7.140625" style="21" customWidth="1"/>
    <col min="3845" max="3845" width="23.28515625" style="21" customWidth="1"/>
    <col min="3846" max="3846" width="18.7109375" style="21" customWidth="1"/>
    <col min="3847" max="4096" width="9.140625" style="21"/>
    <col min="4097" max="4097" width="17.42578125" style="21" customWidth="1"/>
    <col min="4098" max="4098" width="49.5703125" style="21" customWidth="1"/>
    <col min="4099" max="4099" width="8.7109375" style="21" customWidth="1"/>
    <col min="4100" max="4100" width="7.140625" style="21" customWidth="1"/>
    <col min="4101" max="4101" width="23.28515625" style="21" customWidth="1"/>
    <col min="4102" max="4102" width="18.7109375" style="21" customWidth="1"/>
    <col min="4103" max="4352" width="9.140625" style="21"/>
    <col min="4353" max="4353" width="17.42578125" style="21" customWidth="1"/>
    <col min="4354" max="4354" width="49.5703125" style="21" customWidth="1"/>
    <col min="4355" max="4355" width="8.7109375" style="21" customWidth="1"/>
    <col min="4356" max="4356" width="7.140625" style="21" customWidth="1"/>
    <col min="4357" max="4357" width="23.28515625" style="21" customWidth="1"/>
    <col min="4358" max="4358" width="18.7109375" style="21" customWidth="1"/>
    <col min="4359" max="4608" width="9.140625" style="21"/>
    <col min="4609" max="4609" width="17.42578125" style="21" customWidth="1"/>
    <col min="4610" max="4610" width="49.5703125" style="21" customWidth="1"/>
    <col min="4611" max="4611" width="8.7109375" style="21" customWidth="1"/>
    <col min="4612" max="4612" width="7.140625" style="21" customWidth="1"/>
    <col min="4613" max="4613" width="23.28515625" style="21" customWidth="1"/>
    <col min="4614" max="4614" width="18.7109375" style="21" customWidth="1"/>
    <col min="4615" max="4864" width="9.140625" style="21"/>
    <col min="4865" max="4865" width="17.42578125" style="21" customWidth="1"/>
    <col min="4866" max="4866" width="49.5703125" style="21" customWidth="1"/>
    <col min="4867" max="4867" width="8.7109375" style="21" customWidth="1"/>
    <col min="4868" max="4868" width="7.140625" style="21" customWidth="1"/>
    <col min="4869" max="4869" width="23.28515625" style="21" customWidth="1"/>
    <col min="4870" max="4870" width="18.7109375" style="21" customWidth="1"/>
    <col min="4871" max="5120" width="9.140625" style="21"/>
    <col min="5121" max="5121" width="17.42578125" style="21" customWidth="1"/>
    <col min="5122" max="5122" width="49.5703125" style="21" customWidth="1"/>
    <col min="5123" max="5123" width="8.7109375" style="21" customWidth="1"/>
    <col min="5124" max="5124" width="7.140625" style="21" customWidth="1"/>
    <col min="5125" max="5125" width="23.28515625" style="21" customWidth="1"/>
    <col min="5126" max="5126" width="18.7109375" style="21" customWidth="1"/>
    <col min="5127" max="5376" width="9.140625" style="21"/>
    <col min="5377" max="5377" width="17.42578125" style="21" customWidth="1"/>
    <col min="5378" max="5378" width="49.5703125" style="21" customWidth="1"/>
    <col min="5379" max="5379" width="8.7109375" style="21" customWidth="1"/>
    <col min="5380" max="5380" width="7.140625" style="21" customWidth="1"/>
    <col min="5381" max="5381" width="23.28515625" style="21" customWidth="1"/>
    <col min="5382" max="5382" width="18.7109375" style="21" customWidth="1"/>
    <col min="5383" max="5632" width="9.140625" style="21"/>
    <col min="5633" max="5633" width="17.42578125" style="21" customWidth="1"/>
    <col min="5634" max="5634" width="49.5703125" style="21" customWidth="1"/>
    <col min="5635" max="5635" width="8.7109375" style="21" customWidth="1"/>
    <col min="5636" max="5636" width="7.140625" style="21" customWidth="1"/>
    <col min="5637" max="5637" width="23.28515625" style="21" customWidth="1"/>
    <col min="5638" max="5638" width="18.7109375" style="21" customWidth="1"/>
    <col min="5639" max="5888" width="9.140625" style="21"/>
    <col min="5889" max="5889" width="17.42578125" style="21" customWidth="1"/>
    <col min="5890" max="5890" width="49.5703125" style="21" customWidth="1"/>
    <col min="5891" max="5891" width="8.7109375" style="21" customWidth="1"/>
    <col min="5892" max="5892" width="7.140625" style="21" customWidth="1"/>
    <col min="5893" max="5893" width="23.28515625" style="21" customWidth="1"/>
    <col min="5894" max="5894" width="18.7109375" style="21" customWidth="1"/>
    <col min="5895" max="6144" width="9.140625" style="21"/>
    <col min="6145" max="6145" width="17.42578125" style="21" customWidth="1"/>
    <col min="6146" max="6146" width="49.5703125" style="21" customWidth="1"/>
    <col min="6147" max="6147" width="8.7109375" style="21" customWidth="1"/>
    <col min="6148" max="6148" width="7.140625" style="21" customWidth="1"/>
    <col min="6149" max="6149" width="23.28515625" style="21" customWidth="1"/>
    <col min="6150" max="6150" width="18.7109375" style="21" customWidth="1"/>
    <col min="6151" max="6400" width="9.140625" style="21"/>
    <col min="6401" max="6401" width="17.42578125" style="21" customWidth="1"/>
    <col min="6402" max="6402" width="49.5703125" style="21" customWidth="1"/>
    <col min="6403" max="6403" width="8.7109375" style="21" customWidth="1"/>
    <col min="6404" max="6404" width="7.140625" style="21" customWidth="1"/>
    <col min="6405" max="6405" width="23.28515625" style="21" customWidth="1"/>
    <col min="6406" max="6406" width="18.7109375" style="21" customWidth="1"/>
    <col min="6407" max="6656" width="9.140625" style="21"/>
    <col min="6657" max="6657" width="17.42578125" style="21" customWidth="1"/>
    <col min="6658" max="6658" width="49.5703125" style="21" customWidth="1"/>
    <col min="6659" max="6659" width="8.7109375" style="21" customWidth="1"/>
    <col min="6660" max="6660" width="7.140625" style="21" customWidth="1"/>
    <col min="6661" max="6661" width="23.28515625" style="21" customWidth="1"/>
    <col min="6662" max="6662" width="18.7109375" style="21" customWidth="1"/>
    <col min="6663" max="6912" width="9.140625" style="21"/>
    <col min="6913" max="6913" width="17.42578125" style="21" customWidth="1"/>
    <col min="6914" max="6914" width="49.5703125" style="21" customWidth="1"/>
    <col min="6915" max="6915" width="8.7109375" style="21" customWidth="1"/>
    <col min="6916" max="6916" width="7.140625" style="21" customWidth="1"/>
    <col min="6917" max="6917" width="23.28515625" style="21" customWidth="1"/>
    <col min="6918" max="6918" width="18.7109375" style="21" customWidth="1"/>
    <col min="6919" max="7168" width="9.140625" style="21"/>
    <col min="7169" max="7169" width="17.42578125" style="21" customWidth="1"/>
    <col min="7170" max="7170" width="49.5703125" style="21" customWidth="1"/>
    <col min="7171" max="7171" width="8.7109375" style="21" customWidth="1"/>
    <col min="7172" max="7172" width="7.140625" style="21" customWidth="1"/>
    <col min="7173" max="7173" width="23.28515625" style="21" customWidth="1"/>
    <col min="7174" max="7174" width="18.7109375" style="21" customWidth="1"/>
    <col min="7175" max="7424" width="9.140625" style="21"/>
    <col min="7425" max="7425" width="17.42578125" style="21" customWidth="1"/>
    <col min="7426" max="7426" width="49.5703125" style="21" customWidth="1"/>
    <col min="7427" max="7427" width="8.7109375" style="21" customWidth="1"/>
    <col min="7428" max="7428" width="7.140625" style="21" customWidth="1"/>
    <col min="7429" max="7429" width="23.28515625" style="21" customWidth="1"/>
    <col min="7430" max="7430" width="18.7109375" style="21" customWidth="1"/>
    <col min="7431" max="7680" width="9.140625" style="21"/>
    <col min="7681" max="7681" width="17.42578125" style="21" customWidth="1"/>
    <col min="7682" max="7682" width="49.5703125" style="21" customWidth="1"/>
    <col min="7683" max="7683" width="8.7109375" style="21" customWidth="1"/>
    <col min="7684" max="7684" width="7.140625" style="21" customWidth="1"/>
    <col min="7685" max="7685" width="23.28515625" style="21" customWidth="1"/>
    <col min="7686" max="7686" width="18.7109375" style="21" customWidth="1"/>
    <col min="7687" max="7936" width="9.140625" style="21"/>
    <col min="7937" max="7937" width="17.42578125" style="21" customWidth="1"/>
    <col min="7938" max="7938" width="49.5703125" style="21" customWidth="1"/>
    <col min="7939" max="7939" width="8.7109375" style="21" customWidth="1"/>
    <col min="7940" max="7940" width="7.140625" style="21" customWidth="1"/>
    <col min="7941" max="7941" width="23.28515625" style="21" customWidth="1"/>
    <col min="7942" max="7942" width="18.7109375" style="21" customWidth="1"/>
    <col min="7943" max="8192" width="9.140625" style="21"/>
    <col min="8193" max="8193" width="17.42578125" style="21" customWidth="1"/>
    <col min="8194" max="8194" width="49.5703125" style="21" customWidth="1"/>
    <col min="8195" max="8195" width="8.7109375" style="21" customWidth="1"/>
    <col min="8196" max="8196" width="7.140625" style="21" customWidth="1"/>
    <col min="8197" max="8197" width="23.28515625" style="21" customWidth="1"/>
    <col min="8198" max="8198" width="18.7109375" style="21" customWidth="1"/>
    <col min="8199" max="8448" width="9.140625" style="21"/>
    <col min="8449" max="8449" width="17.42578125" style="21" customWidth="1"/>
    <col min="8450" max="8450" width="49.5703125" style="21" customWidth="1"/>
    <col min="8451" max="8451" width="8.7109375" style="21" customWidth="1"/>
    <col min="8452" max="8452" width="7.140625" style="21" customWidth="1"/>
    <col min="8453" max="8453" width="23.28515625" style="21" customWidth="1"/>
    <col min="8454" max="8454" width="18.7109375" style="21" customWidth="1"/>
    <col min="8455" max="8704" width="9.140625" style="21"/>
    <col min="8705" max="8705" width="17.42578125" style="21" customWidth="1"/>
    <col min="8706" max="8706" width="49.5703125" style="21" customWidth="1"/>
    <col min="8707" max="8707" width="8.7109375" style="21" customWidth="1"/>
    <col min="8708" max="8708" width="7.140625" style="21" customWidth="1"/>
    <col min="8709" max="8709" width="23.28515625" style="21" customWidth="1"/>
    <col min="8710" max="8710" width="18.7109375" style="21" customWidth="1"/>
    <col min="8711" max="8960" width="9.140625" style="21"/>
    <col min="8961" max="8961" width="17.42578125" style="21" customWidth="1"/>
    <col min="8962" max="8962" width="49.5703125" style="21" customWidth="1"/>
    <col min="8963" max="8963" width="8.7109375" style="21" customWidth="1"/>
    <col min="8964" max="8964" width="7.140625" style="21" customWidth="1"/>
    <col min="8965" max="8965" width="23.28515625" style="21" customWidth="1"/>
    <col min="8966" max="8966" width="18.7109375" style="21" customWidth="1"/>
    <col min="8967" max="9216" width="9.140625" style="21"/>
    <col min="9217" max="9217" width="17.42578125" style="21" customWidth="1"/>
    <col min="9218" max="9218" width="49.5703125" style="21" customWidth="1"/>
    <col min="9219" max="9219" width="8.7109375" style="21" customWidth="1"/>
    <col min="9220" max="9220" width="7.140625" style="21" customWidth="1"/>
    <col min="9221" max="9221" width="23.28515625" style="21" customWidth="1"/>
    <col min="9222" max="9222" width="18.7109375" style="21" customWidth="1"/>
    <col min="9223" max="9472" width="9.140625" style="21"/>
    <col min="9473" max="9473" width="17.42578125" style="21" customWidth="1"/>
    <col min="9474" max="9474" width="49.5703125" style="21" customWidth="1"/>
    <col min="9475" max="9475" width="8.7109375" style="21" customWidth="1"/>
    <col min="9476" max="9476" width="7.140625" style="21" customWidth="1"/>
    <col min="9477" max="9477" width="23.28515625" style="21" customWidth="1"/>
    <col min="9478" max="9478" width="18.7109375" style="21" customWidth="1"/>
    <col min="9479" max="9728" width="9.140625" style="21"/>
    <col min="9729" max="9729" width="17.42578125" style="21" customWidth="1"/>
    <col min="9730" max="9730" width="49.5703125" style="21" customWidth="1"/>
    <col min="9731" max="9731" width="8.7109375" style="21" customWidth="1"/>
    <col min="9732" max="9732" width="7.140625" style="21" customWidth="1"/>
    <col min="9733" max="9733" width="23.28515625" style="21" customWidth="1"/>
    <col min="9734" max="9734" width="18.7109375" style="21" customWidth="1"/>
    <col min="9735" max="9984" width="9.140625" style="21"/>
    <col min="9985" max="9985" width="17.42578125" style="21" customWidth="1"/>
    <col min="9986" max="9986" width="49.5703125" style="21" customWidth="1"/>
    <col min="9987" max="9987" width="8.7109375" style="21" customWidth="1"/>
    <col min="9988" max="9988" width="7.140625" style="21" customWidth="1"/>
    <col min="9989" max="9989" width="23.28515625" style="21" customWidth="1"/>
    <col min="9990" max="9990" width="18.7109375" style="21" customWidth="1"/>
    <col min="9991" max="10240" width="9.140625" style="21"/>
    <col min="10241" max="10241" width="17.42578125" style="21" customWidth="1"/>
    <col min="10242" max="10242" width="49.5703125" style="21" customWidth="1"/>
    <col min="10243" max="10243" width="8.7109375" style="21" customWidth="1"/>
    <col min="10244" max="10244" width="7.140625" style="21" customWidth="1"/>
    <col min="10245" max="10245" width="23.28515625" style="21" customWidth="1"/>
    <col min="10246" max="10246" width="18.7109375" style="21" customWidth="1"/>
    <col min="10247" max="10496" width="9.140625" style="21"/>
    <col min="10497" max="10497" width="17.42578125" style="21" customWidth="1"/>
    <col min="10498" max="10498" width="49.5703125" style="21" customWidth="1"/>
    <col min="10499" max="10499" width="8.7109375" style="21" customWidth="1"/>
    <col min="10500" max="10500" width="7.140625" style="21" customWidth="1"/>
    <col min="10501" max="10501" width="23.28515625" style="21" customWidth="1"/>
    <col min="10502" max="10502" width="18.7109375" style="21" customWidth="1"/>
    <col min="10503" max="10752" width="9.140625" style="21"/>
    <col min="10753" max="10753" width="17.42578125" style="21" customWidth="1"/>
    <col min="10754" max="10754" width="49.5703125" style="21" customWidth="1"/>
    <col min="10755" max="10755" width="8.7109375" style="21" customWidth="1"/>
    <col min="10756" max="10756" width="7.140625" style="21" customWidth="1"/>
    <col min="10757" max="10757" width="23.28515625" style="21" customWidth="1"/>
    <col min="10758" max="10758" width="18.7109375" style="21" customWidth="1"/>
    <col min="10759" max="11008" width="9.140625" style="21"/>
    <col min="11009" max="11009" width="17.42578125" style="21" customWidth="1"/>
    <col min="11010" max="11010" width="49.5703125" style="21" customWidth="1"/>
    <col min="11011" max="11011" width="8.7109375" style="21" customWidth="1"/>
    <col min="11012" max="11012" width="7.140625" style="21" customWidth="1"/>
    <col min="11013" max="11013" width="23.28515625" style="21" customWidth="1"/>
    <col min="11014" max="11014" width="18.7109375" style="21" customWidth="1"/>
    <col min="11015" max="11264" width="9.140625" style="21"/>
    <col min="11265" max="11265" width="17.42578125" style="21" customWidth="1"/>
    <col min="11266" max="11266" width="49.5703125" style="21" customWidth="1"/>
    <col min="11267" max="11267" width="8.7109375" style="21" customWidth="1"/>
    <col min="11268" max="11268" width="7.140625" style="21" customWidth="1"/>
    <col min="11269" max="11269" width="23.28515625" style="21" customWidth="1"/>
    <col min="11270" max="11270" width="18.7109375" style="21" customWidth="1"/>
    <col min="11271" max="11520" width="9.140625" style="21"/>
    <col min="11521" max="11521" width="17.42578125" style="21" customWidth="1"/>
    <col min="11522" max="11522" width="49.5703125" style="21" customWidth="1"/>
    <col min="11523" max="11523" width="8.7109375" style="21" customWidth="1"/>
    <col min="11524" max="11524" width="7.140625" style="21" customWidth="1"/>
    <col min="11525" max="11525" width="23.28515625" style="21" customWidth="1"/>
    <col min="11526" max="11526" width="18.7109375" style="21" customWidth="1"/>
    <col min="11527" max="11776" width="9.140625" style="21"/>
    <col min="11777" max="11777" width="17.42578125" style="21" customWidth="1"/>
    <col min="11778" max="11778" width="49.5703125" style="21" customWidth="1"/>
    <col min="11779" max="11779" width="8.7109375" style="21" customWidth="1"/>
    <col min="11780" max="11780" width="7.140625" style="21" customWidth="1"/>
    <col min="11781" max="11781" width="23.28515625" style="21" customWidth="1"/>
    <col min="11782" max="11782" width="18.7109375" style="21" customWidth="1"/>
    <col min="11783" max="12032" width="9.140625" style="21"/>
    <col min="12033" max="12033" width="17.42578125" style="21" customWidth="1"/>
    <col min="12034" max="12034" width="49.5703125" style="21" customWidth="1"/>
    <col min="12035" max="12035" width="8.7109375" style="21" customWidth="1"/>
    <col min="12036" max="12036" width="7.140625" style="21" customWidth="1"/>
    <col min="12037" max="12037" width="23.28515625" style="21" customWidth="1"/>
    <col min="12038" max="12038" width="18.7109375" style="21" customWidth="1"/>
    <col min="12039" max="12288" width="9.140625" style="21"/>
    <col min="12289" max="12289" width="17.42578125" style="21" customWidth="1"/>
    <col min="12290" max="12290" width="49.5703125" style="21" customWidth="1"/>
    <col min="12291" max="12291" width="8.7109375" style="21" customWidth="1"/>
    <col min="12292" max="12292" width="7.140625" style="21" customWidth="1"/>
    <col min="12293" max="12293" width="23.28515625" style="21" customWidth="1"/>
    <col min="12294" max="12294" width="18.7109375" style="21" customWidth="1"/>
    <col min="12295" max="12544" width="9.140625" style="21"/>
    <col min="12545" max="12545" width="17.42578125" style="21" customWidth="1"/>
    <col min="12546" max="12546" width="49.5703125" style="21" customWidth="1"/>
    <col min="12547" max="12547" width="8.7109375" style="21" customWidth="1"/>
    <col min="12548" max="12548" width="7.140625" style="21" customWidth="1"/>
    <col min="12549" max="12549" width="23.28515625" style="21" customWidth="1"/>
    <col min="12550" max="12550" width="18.7109375" style="21" customWidth="1"/>
    <col min="12551" max="12800" width="9.140625" style="21"/>
    <col min="12801" max="12801" width="17.42578125" style="21" customWidth="1"/>
    <col min="12802" max="12802" width="49.5703125" style="21" customWidth="1"/>
    <col min="12803" max="12803" width="8.7109375" style="21" customWidth="1"/>
    <col min="12804" max="12804" width="7.140625" style="21" customWidth="1"/>
    <col min="12805" max="12805" width="23.28515625" style="21" customWidth="1"/>
    <col min="12806" max="12806" width="18.7109375" style="21" customWidth="1"/>
    <col min="12807" max="13056" width="9.140625" style="21"/>
    <col min="13057" max="13057" width="17.42578125" style="21" customWidth="1"/>
    <col min="13058" max="13058" width="49.5703125" style="21" customWidth="1"/>
    <col min="13059" max="13059" width="8.7109375" style="21" customWidth="1"/>
    <col min="13060" max="13060" width="7.140625" style="21" customWidth="1"/>
    <col min="13061" max="13061" width="23.28515625" style="21" customWidth="1"/>
    <col min="13062" max="13062" width="18.7109375" style="21" customWidth="1"/>
    <col min="13063" max="13312" width="9.140625" style="21"/>
    <col min="13313" max="13313" width="17.42578125" style="21" customWidth="1"/>
    <col min="13314" max="13314" width="49.5703125" style="21" customWidth="1"/>
    <col min="13315" max="13315" width="8.7109375" style="21" customWidth="1"/>
    <col min="13316" max="13316" width="7.140625" style="21" customWidth="1"/>
    <col min="13317" max="13317" width="23.28515625" style="21" customWidth="1"/>
    <col min="13318" max="13318" width="18.7109375" style="21" customWidth="1"/>
    <col min="13319" max="13568" width="9.140625" style="21"/>
    <col min="13569" max="13569" width="17.42578125" style="21" customWidth="1"/>
    <col min="13570" max="13570" width="49.5703125" style="21" customWidth="1"/>
    <col min="13571" max="13571" width="8.7109375" style="21" customWidth="1"/>
    <col min="13572" max="13572" width="7.140625" style="21" customWidth="1"/>
    <col min="13573" max="13573" width="23.28515625" style="21" customWidth="1"/>
    <col min="13574" max="13574" width="18.7109375" style="21" customWidth="1"/>
    <col min="13575" max="13824" width="9.140625" style="21"/>
    <col min="13825" max="13825" width="17.42578125" style="21" customWidth="1"/>
    <col min="13826" max="13826" width="49.5703125" style="21" customWidth="1"/>
    <col min="13827" max="13827" width="8.7109375" style="21" customWidth="1"/>
    <col min="13828" max="13828" width="7.140625" style="21" customWidth="1"/>
    <col min="13829" max="13829" width="23.28515625" style="21" customWidth="1"/>
    <col min="13830" max="13830" width="18.7109375" style="21" customWidth="1"/>
    <col min="13831" max="14080" width="9.140625" style="21"/>
    <col min="14081" max="14081" width="17.42578125" style="21" customWidth="1"/>
    <col min="14082" max="14082" width="49.5703125" style="21" customWidth="1"/>
    <col min="14083" max="14083" width="8.7109375" style="21" customWidth="1"/>
    <col min="14084" max="14084" width="7.140625" style="21" customWidth="1"/>
    <col min="14085" max="14085" width="23.28515625" style="21" customWidth="1"/>
    <col min="14086" max="14086" width="18.7109375" style="21" customWidth="1"/>
    <col min="14087" max="14336" width="9.140625" style="21"/>
    <col min="14337" max="14337" width="17.42578125" style="21" customWidth="1"/>
    <col min="14338" max="14338" width="49.5703125" style="21" customWidth="1"/>
    <col min="14339" max="14339" width="8.7109375" style="21" customWidth="1"/>
    <col min="14340" max="14340" width="7.140625" style="21" customWidth="1"/>
    <col min="14341" max="14341" width="23.28515625" style="21" customWidth="1"/>
    <col min="14342" max="14342" width="18.7109375" style="21" customWidth="1"/>
    <col min="14343" max="14592" width="9.140625" style="21"/>
    <col min="14593" max="14593" width="17.42578125" style="21" customWidth="1"/>
    <col min="14594" max="14594" width="49.5703125" style="21" customWidth="1"/>
    <col min="14595" max="14595" width="8.7109375" style="21" customWidth="1"/>
    <col min="14596" max="14596" width="7.140625" style="21" customWidth="1"/>
    <col min="14597" max="14597" width="23.28515625" style="21" customWidth="1"/>
    <col min="14598" max="14598" width="18.7109375" style="21" customWidth="1"/>
    <col min="14599" max="14848" width="9.140625" style="21"/>
    <col min="14849" max="14849" width="17.42578125" style="21" customWidth="1"/>
    <col min="14850" max="14850" width="49.5703125" style="21" customWidth="1"/>
    <col min="14851" max="14851" width="8.7109375" style="21" customWidth="1"/>
    <col min="14852" max="14852" width="7.140625" style="21" customWidth="1"/>
    <col min="14853" max="14853" width="23.28515625" style="21" customWidth="1"/>
    <col min="14854" max="14854" width="18.7109375" style="21" customWidth="1"/>
    <col min="14855" max="15104" width="9.140625" style="21"/>
    <col min="15105" max="15105" width="17.42578125" style="21" customWidth="1"/>
    <col min="15106" max="15106" width="49.5703125" style="21" customWidth="1"/>
    <col min="15107" max="15107" width="8.7109375" style="21" customWidth="1"/>
    <col min="15108" max="15108" width="7.140625" style="21" customWidth="1"/>
    <col min="15109" max="15109" width="23.28515625" style="21" customWidth="1"/>
    <col min="15110" max="15110" width="18.7109375" style="21" customWidth="1"/>
    <col min="15111" max="15360" width="9.140625" style="21"/>
    <col min="15361" max="15361" width="17.42578125" style="21" customWidth="1"/>
    <col min="15362" max="15362" width="49.5703125" style="21" customWidth="1"/>
    <col min="15363" max="15363" width="8.7109375" style="21" customWidth="1"/>
    <col min="15364" max="15364" width="7.140625" style="21" customWidth="1"/>
    <col min="15365" max="15365" width="23.28515625" style="21" customWidth="1"/>
    <col min="15366" max="15366" width="18.7109375" style="21" customWidth="1"/>
    <col min="15367" max="15616" width="9.140625" style="21"/>
    <col min="15617" max="15617" width="17.42578125" style="21" customWidth="1"/>
    <col min="15618" max="15618" width="49.5703125" style="21" customWidth="1"/>
    <col min="15619" max="15619" width="8.7109375" style="21" customWidth="1"/>
    <col min="15620" max="15620" width="7.140625" style="21" customWidth="1"/>
    <col min="15621" max="15621" width="23.28515625" style="21" customWidth="1"/>
    <col min="15622" max="15622" width="18.7109375" style="21" customWidth="1"/>
    <col min="15623" max="15872" width="9.140625" style="21"/>
    <col min="15873" max="15873" width="17.42578125" style="21" customWidth="1"/>
    <col min="15874" max="15874" width="49.5703125" style="21" customWidth="1"/>
    <col min="15875" max="15875" width="8.7109375" style="21" customWidth="1"/>
    <col min="15876" max="15876" width="7.140625" style="21" customWidth="1"/>
    <col min="15877" max="15877" width="23.28515625" style="21" customWidth="1"/>
    <col min="15878" max="15878" width="18.7109375" style="21" customWidth="1"/>
    <col min="15879" max="16128" width="9.140625" style="21"/>
    <col min="16129" max="16129" width="17.42578125" style="21" customWidth="1"/>
    <col min="16130" max="16130" width="49.5703125" style="21" customWidth="1"/>
    <col min="16131" max="16131" width="8.7109375" style="21" customWidth="1"/>
    <col min="16132" max="16132" width="7.140625" style="21" customWidth="1"/>
    <col min="16133" max="16133" width="23.28515625" style="21" customWidth="1"/>
    <col min="16134" max="16134" width="18.7109375" style="21" customWidth="1"/>
    <col min="16135" max="16384" width="9.140625" style="21"/>
  </cols>
  <sheetData>
    <row r="2" spans="1:6" ht="18" x14ac:dyDescent="0.25">
      <c r="A2" s="155" t="s">
        <v>22</v>
      </c>
      <c r="B2" s="155"/>
      <c r="C2" s="155"/>
      <c r="D2" s="155"/>
      <c r="E2" s="155"/>
      <c r="F2" s="155"/>
    </row>
    <row r="3" spans="1:6" x14ac:dyDescent="0.25">
      <c r="A3" s="156" t="s">
        <v>24</v>
      </c>
      <c r="B3" s="156"/>
      <c r="C3" s="156"/>
      <c r="D3" s="156"/>
      <c r="E3" s="156"/>
      <c r="F3" s="156"/>
    </row>
    <row r="4" spans="1:6" ht="20.25" customHeight="1" x14ac:dyDescent="0.25">
      <c r="A4" s="157" t="s">
        <v>247</v>
      </c>
      <c r="B4" s="157"/>
      <c r="C4" s="157"/>
      <c r="D4" s="157"/>
      <c r="E4" s="157"/>
      <c r="F4" s="157"/>
    </row>
    <row r="5" spans="1:6" ht="22.5" customHeight="1" x14ac:dyDescent="0.25">
      <c r="A5" s="173" t="s">
        <v>19</v>
      </c>
      <c r="B5" s="173"/>
      <c r="C5" s="173"/>
      <c r="D5" s="173"/>
      <c r="E5" s="173"/>
      <c r="F5" s="173"/>
    </row>
    <row r="6" spans="1:6" ht="10.5" customHeight="1" thickBot="1" x14ac:dyDescent="0.3">
      <c r="A6" s="22"/>
      <c r="B6" s="23"/>
      <c r="C6" s="24"/>
      <c r="D6" s="24"/>
      <c r="E6" s="24"/>
    </row>
    <row r="7" spans="1:6" ht="32.25" thickBot="1" x14ac:dyDescent="0.3">
      <c r="A7" s="25" t="s">
        <v>6</v>
      </c>
      <c r="B7" s="174" t="s">
        <v>7</v>
      </c>
      <c r="C7" s="175"/>
      <c r="D7" s="26"/>
      <c r="E7" s="27" t="s">
        <v>8</v>
      </c>
      <c r="F7" s="28" t="s">
        <v>13</v>
      </c>
    </row>
    <row r="8" spans="1:6" ht="20.100000000000001" customHeight="1" x14ac:dyDescent="0.25">
      <c r="A8" s="4">
        <v>1</v>
      </c>
      <c r="B8" s="171" t="s">
        <v>248</v>
      </c>
      <c r="C8" s="172"/>
      <c r="D8" s="4" t="s">
        <v>5</v>
      </c>
      <c r="E8" s="29">
        <f>'FSS BOQ'!F19</f>
        <v>818564</v>
      </c>
      <c r="F8" s="30"/>
    </row>
    <row r="9" spans="1:6" ht="20.100000000000001" customHeight="1" x14ac:dyDescent="0.25">
      <c r="A9" s="5"/>
      <c r="B9" s="165"/>
      <c r="C9" s="166"/>
      <c r="D9" s="5"/>
      <c r="E9" s="8"/>
      <c r="F9" s="31"/>
    </row>
    <row r="10" spans="1:6" ht="20.100000000000001" customHeight="1" x14ac:dyDescent="0.25">
      <c r="A10" s="5">
        <f>A8+1</f>
        <v>2</v>
      </c>
      <c r="B10" s="165" t="s">
        <v>249</v>
      </c>
      <c r="C10" s="166"/>
      <c r="D10" s="5" t="s">
        <v>5</v>
      </c>
      <c r="E10" s="32">
        <f>'FSS BOQ'!F27</f>
        <v>113400</v>
      </c>
      <c r="F10" s="31"/>
    </row>
    <row r="11" spans="1:6" ht="20.100000000000001" customHeight="1" x14ac:dyDescent="0.25">
      <c r="A11" s="5"/>
      <c r="B11" s="163"/>
      <c r="C11" s="164"/>
      <c r="D11" s="5"/>
      <c r="E11" s="8"/>
      <c r="F11" s="31"/>
    </row>
    <row r="12" spans="1:6" ht="20.100000000000001" customHeight="1" x14ac:dyDescent="0.25">
      <c r="A12" s="5">
        <f>A10+1</f>
        <v>3</v>
      </c>
      <c r="B12" s="165" t="s">
        <v>250</v>
      </c>
      <c r="C12" s="166"/>
      <c r="D12" s="5" t="s">
        <v>5</v>
      </c>
      <c r="E12" s="8">
        <f>'FSS BOQ'!F35</f>
        <v>53800</v>
      </c>
      <c r="F12" s="31"/>
    </row>
    <row r="13" spans="1:6" ht="20.100000000000001" customHeight="1" x14ac:dyDescent="0.25">
      <c r="A13" s="5"/>
      <c r="B13" s="163"/>
      <c r="C13" s="164"/>
      <c r="D13" s="5"/>
      <c r="E13" s="8"/>
      <c r="F13" s="31"/>
    </row>
    <row r="14" spans="1:6" ht="20.100000000000001" customHeight="1" x14ac:dyDescent="0.25">
      <c r="A14" s="5">
        <f>A12+1</f>
        <v>4</v>
      </c>
      <c r="B14" s="165" t="s">
        <v>251</v>
      </c>
      <c r="C14" s="166"/>
      <c r="D14" s="5" t="s">
        <v>5</v>
      </c>
      <c r="E14" s="32">
        <f>'FSS BOQ'!F41</f>
        <v>35000</v>
      </c>
      <c r="F14" s="33"/>
    </row>
    <row r="15" spans="1:6" ht="20.100000000000001" customHeight="1" x14ac:dyDescent="0.25">
      <c r="A15" s="5"/>
      <c r="B15" s="165"/>
      <c r="C15" s="166"/>
      <c r="D15" s="5"/>
      <c r="E15" s="8"/>
      <c r="F15" s="31"/>
    </row>
    <row r="16" spans="1:6" ht="20.100000000000001" customHeight="1" x14ac:dyDescent="0.25">
      <c r="A16" s="5">
        <f>A14+1</f>
        <v>5</v>
      </c>
      <c r="B16" s="165" t="s">
        <v>252</v>
      </c>
      <c r="C16" s="166"/>
      <c r="D16" s="5" t="s">
        <v>5</v>
      </c>
      <c r="E16" s="32">
        <f>'FSS BOQ'!F46</f>
        <v>75000</v>
      </c>
      <c r="F16" s="31"/>
    </row>
    <row r="17" spans="1:6" ht="20.100000000000001" customHeight="1" x14ac:dyDescent="0.25">
      <c r="A17" s="5"/>
      <c r="B17" s="165"/>
      <c r="C17" s="166"/>
      <c r="D17" s="5"/>
      <c r="E17" s="8"/>
      <c r="F17" s="31"/>
    </row>
    <row r="18" spans="1:6" ht="20.100000000000001" customHeight="1" x14ac:dyDescent="0.25">
      <c r="A18" s="5">
        <f>A16+1</f>
        <v>6</v>
      </c>
      <c r="B18" s="165" t="s">
        <v>253</v>
      </c>
      <c r="C18" s="166"/>
      <c r="D18" s="5" t="s">
        <v>5</v>
      </c>
      <c r="E18" s="8">
        <f>'FSS BOQ'!F52</f>
        <v>8820</v>
      </c>
      <c r="F18" s="31"/>
    </row>
    <row r="19" spans="1:6" ht="20.100000000000001" customHeight="1" x14ac:dyDescent="0.25">
      <c r="A19" s="5"/>
      <c r="B19" s="165"/>
      <c r="C19" s="166"/>
      <c r="D19" s="5"/>
      <c r="E19" s="8"/>
      <c r="F19" s="31"/>
    </row>
    <row r="20" spans="1:6" ht="30" customHeight="1" x14ac:dyDescent="0.25">
      <c r="A20" s="5">
        <f>A18+1</f>
        <v>7</v>
      </c>
      <c r="B20" s="189" t="s">
        <v>254</v>
      </c>
      <c r="C20" s="190"/>
      <c r="D20" s="5" t="s">
        <v>5</v>
      </c>
      <c r="E20" s="8">
        <f>'FSS BOQ'!F60</f>
        <v>0</v>
      </c>
      <c r="F20" s="31"/>
    </row>
    <row r="21" spans="1:6" ht="20.100000000000001" customHeight="1" x14ac:dyDescent="0.25">
      <c r="A21" s="5"/>
      <c r="B21" s="165"/>
      <c r="C21" s="166"/>
      <c r="D21" s="5"/>
      <c r="E21" s="8"/>
      <c r="F21" s="31"/>
    </row>
    <row r="22" spans="1:6" ht="20.100000000000001" customHeight="1" x14ac:dyDescent="0.25">
      <c r="A22" s="5">
        <f>A20+1</f>
        <v>8</v>
      </c>
      <c r="B22" s="165" t="s">
        <v>249</v>
      </c>
      <c r="C22" s="166"/>
      <c r="D22" s="5" t="s">
        <v>5</v>
      </c>
      <c r="E22" s="34">
        <f>'FSS BOQ'!F68</f>
        <v>0</v>
      </c>
      <c r="F22" s="33"/>
    </row>
    <row r="23" spans="1:6" ht="20.100000000000001" customHeight="1" x14ac:dyDescent="0.25">
      <c r="A23" s="17"/>
      <c r="B23" s="169"/>
      <c r="C23" s="170"/>
      <c r="D23" s="20"/>
      <c r="E23" s="35"/>
      <c r="F23" s="36"/>
    </row>
    <row r="24" spans="1:6" ht="20.100000000000001" customHeight="1" x14ac:dyDescent="0.25">
      <c r="A24" s="5">
        <f>A22+1</f>
        <v>9</v>
      </c>
      <c r="B24" s="165" t="s">
        <v>255</v>
      </c>
      <c r="C24" s="166"/>
      <c r="D24" s="5" t="s">
        <v>5</v>
      </c>
      <c r="E24" s="32">
        <f>'FSS BOQ'!F80</f>
        <v>0</v>
      </c>
      <c r="F24" s="31"/>
    </row>
    <row r="25" spans="1:6" ht="20.100000000000001" customHeight="1" x14ac:dyDescent="0.25">
      <c r="A25" s="5"/>
      <c r="B25" s="163"/>
      <c r="C25" s="164"/>
      <c r="D25" s="5"/>
      <c r="E25" s="8"/>
      <c r="F25" s="31"/>
    </row>
    <row r="26" spans="1:6" ht="20.100000000000001" customHeight="1" x14ac:dyDescent="0.25">
      <c r="A26" s="5">
        <f>A24+1</f>
        <v>10</v>
      </c>
      <c r="B26" s="165" t="s">
        <v>256</v>
      </c>
      <c r="C26" s="166"/>
      <c r="D26" s="5" t="s">
        <v>5</v>
      </c>
      <c r="E26" s="8">
        <f>'FSS BOQ'!F89</f>
        <v>0</v>
      </c>
      <c r="F26" s="31"/>
    </row>
    <row r="27" spans="1:6" ht="20.100000000000001" customHeight="1" x14ac:dyDescent="0.25">
      <c r="A27" s="5"/>
      <c r="B27" s="163"/>
      <c r="C27" s="164"/>
      <c r="D27" s="5"/>
      <c r="E27" s="8"/>
      <c r="F27" s="31"/>
    </row>
    <row r="28" spans="1:6" ht="20.100000000000001" customHeight="1" x14ac:dyDescent="0.25">
      <c r="A28" s="5">
        <f>A26+1</f>
        <v>11</v>
      </c>
      <c r="B28" s="165" t="s">
        <v>257</v>
      </c>
      <c r="C28" s="166"/>
      <c r="D28" s="5" t="s">
        <v>5</v>
      </c>
      <c r="E28" s="32">
        <f>'FSS BOQ'!F94</f>
        <v>0</v>
      </c>
      <c r="F28" s="33"/>
    </row>
    <row r="29" spans="1:6" ht="20.100000000000001" customHeight="1" x14ac:dyDescent="0.25">
      <c r="A29" s="5"/>
      <c r="B29" s="165"/>
      <c r="C29" s="166"/>
      <c r="D29" s="5"/>
      <c r="E29" s="8"/>
      <c r="F29" s="31"/>
    </row>
    <row r="30" spans="1:6" ht="20.100000000000001" customHeight="1" x14ac:dyDescent="0.25">
      <c r="A30" s="5">
        <f>A28+1</f>
        <v>12</v>
      </c>
      <c r="B30" s="165" t="s">
        <v>166</v>
      </c>
      <c r="C30" s="166"/>
      <c r="D30" s="5" t="s">
        <v>5</v>
      </c>
      <c r="E30" s="32">
        <f>'FSS BOQ'!F99</f>
        <v>25000</v>
      </c>
      <c r="F30" s="31"/>
    </row>
    <row r="31" spans="1:6" ht="20.100000000000001" customHeight="1" x14ac:dyDescent="0.25">
      <c r="A31" s="5"/>
      <c r="B31" s="165"/>
      <c r="C31" s="166"/>
      <c r="D31" s="5"/>
      <c r="E31" s="8"/>
      <c r="F31" s="31"/>
    </row>
    <row r="32" spans="1:6" ht="20.100000000000001" customHeight="1" x14ac:dyDescent="0.25">
      <c r="A32" s="5">
        <f>A30+1</f>
        <v>13</v>
      </c>
      <c r="B32" s="165" t="s">
        <v>160</v>
      </c>
      <c r="C32" s="166"/>
      <c r="D32" s="5" t="s">
        <v>5</v>
      </c>
      <c r="E32" s="8">
        <f>'FSS BOQ'!F104</f>
        <v>25000</v>
      </c>
      <c r="F32" s="31"/>
    </row>
    <row r="33" spans="1:6" ht="20.100000000000001" customHeight="1" x14ac:dyDescent="0.25">
      <c r="A33" s="5"/>
      <c r="B33" s="165"/>
      <c r="C33" s="166"/>
      <c r="D33" s="5"/>
      <c r="E33" s="8"/>
      <c r="F33" s="31"/>
    </row>
    <row r="34" spans="1:6" ht="20.100000000000001" customHeight="1" x14ac:dyDescent="0.25">
      <c r="A34" s="5">
        <f>A32+1</f>
        <v>14</v>
      </c>
      <c r="B34" s="165" t="s">
        <v>258</v>
      </c>
      <c r="C34" s="166"/>
      <c r="D34" s="5" t="s">
        <v>5</v>
      </c>
      <c r="E34" s="8">
        <f>'FSS BOQ'!F109</f>
        <v>25000</v>
      </c>
      <c r="F34" s="31"/>
    </row>
    <row r="35" spans="1:6" ht="20.100000000000001" customHeight="1" x14ac:dyDescent="0.25">
      <c r="A35" s="5"/>
      <c r="B35" s="165"/>
      <c r="C35" s="166"/>
      <c r="D35" s="5"/>
      <c r="E35" s="8"/>
      <c r="F35" s="31"/>
    </row>
    <row r="36" spans="1:6" ht="20.100000000000001" customHeight="1" x14ac:dyDescent="0.25">
      <c r="A36" s="5">
        <f>A34+1</f>
        <v>15</v>
      </c>
      <c r="B36" s="165" t="s">
        <v>259</v>
      </c>
      <c r="C36" s="166"/>
      <c r="D36" s="5" t="s">
        <v>5</v>
      </c>
      <c r="E36" s="34">
        <f>'FSS BOQ'!F114</f>
        <v>150000</v>
      </c>
      <c r="F36" s="33"/>
    </row>
    <row r="37" spans="1:6" ht="20.100000000000001" customHeight="1" thickBot="1" x14ac:dyDescent="0.3">
      <c r="A37" s="17"/>
      <c r="B37" s="169"/>
      <c r="C37" s="170"/>
      <c r="D37" s="20"/>
      <c r="E37" s="35"/>
      <c r="F37" s="36"/>
    </row>
    <row r="38" spans="1:6" ht="21.75" customHeight="1" thickBot="1" x14ac:dyDescent="0.3">
      <c r="A38" s="13"/>
      <c r="B38" s="160" t="s">
        <v>260</v>
      </c>
      <c r="C38" s="161"/>
      <c r="D38" s="14"/>
      <c r="E38" s="15">
        <f>SUM(E8:E37)</f>
        <v>1329584</v>
      </c>
      <c r="F38" s="37"/>
    </row>
    <row r="41" spans="1:6" x14ac:dyDescent="0.25">
      <c r="E41" s="57"/>
    </row>
    <row r="42" spans="1:6" x14ac:dyDescent="0.25">
      <c r="E42" s="57"/>
    </row>
    <row r="43" spans="1:6" x14ac:dyDescent="0.25">
      <c r="E43" s="58"/>
    </row>
    <row r="44" spans="1:6" x14ac:dyDescent="0.25">
      <c r="E44" s="58"/>
    </row>
    <row r="45" spans="1:6" x14ac:dyDescent="0.25">
      <c r="E45" s="59"/>
    </row>
  </sheetData>
  <mergeCells count="36">
    <mergeCell ref="B8:C8"/>
    <mergeCell ref="A2:F2"/>
    <mergeCell ref="A3:F3"/>
    <mergeCell ref="A4:F4"/>
    <mergeCell ref="A5:F5"/>
    <mergeCell ref="B7:C7"/>
    <mergeCell ref="B34:C34"/>
    <mergeCell ref="B35:C35"/>
    <mergeCell ref="B20:C20"/>
    <mergeCell ref="B9:C9"/>
    <mergeCell ref="B10:C10"/>
    <mergeCell ref="B11:C11"/>
    <mergeCell ref="B12:C12"/>
    <mergeCell ref="B13:C13"/>
    <mergeCell ref="B14:C14"/>
    <mergeCell ref="B15:C15"/>
    <mergeCell ref="B16:C16"/>
    <mergeCell ref="B17:C17"/>
    <mergeCell ref="B18:C18"/>
    <mergeCell ref="B19:C19"/>
    <mergeCell ref="B36:C36"/>
    <mergeCell ref="B37:C37"/>
    <mergeCell ref="B38:C38"/>
    <mergeCell ref="B32:C32"/>
    <mergeCell ref="B21:C21"/>
    <mergeCell ref="B22:C22"/>
    <mergeCell ref="B23:C23"/>
    <mergeCell ref="B24:C24"/>
    <mergeCell ref="B25:C25"/>
    <mergeCell ref="B26:C26"/>
    <mergeCell ref="B27:C27"/>
    <mergeCell ref="B28:C28"/>
    <mergeCell ref="B29:C29"/>
    <mergeCell ref="B30:C30"/>
    <mergeCell ref="B31:C31"/>
    <mergeCell ref="B33:C33"/>
  </mergeCells>
  <printOptions horizontalCentered="1"/>
  <pageMargins left="0.25" right="0.25" top="0.5" bottom="0.5" header="0.3" footer="0.3"/>
  <pageSetup paperSize="9" scale="75" orientation="portrait" r:id="rId1"/>
  <headerFooter>
    <oddHeader>&amp;LVISA FIT OUT PROJECT&amp;R&amp;G</oddHeader>
    <oddFooter>&amp;C&amp;P</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2"/>
  <sheetViews>
    <sheetView view="pageBreakPreview" topLeftCell="A98" zoomScaleNormal="100" zoomScaleSheetLayoutView="100" workbookViewId="0">
      <selection activeCell="I116" sqref="I116"/>
    </sheetView>
  </sheetViews>
  <sheetFormatPr defaultColWidth="8.85546875" defaultRowHeight="15" x14ac:dyDescent="0.25"/>
  <cols>
    <col min="1" max="1" width="7.42578125" style="66" customWidth="1"/>
    <col min="2" max="2" width="51.85546875" style="66" customWidth="1"/>
    <col min="3" max="4" width="8" style="66" customWidth="1"/>
    <col min="5" max="5" width="13.42578125" style="66" customWidth="1"/>
    <col min="6" max="6" width="17.42578125" style="66" customWidth="1"/>
    <col min="7" max="7" width="19.42578125" style="66" customWidth="1"/>
    <col min="8" max="8" width="14" style="66" customWidth="1"/>
    <col min="9" max="256" width="8.85546875" style="66"/>
    <col min="257" max="257" width="7.42578125" style="66" customWidth="1"/>
    <col min="258" max="258" width="51.85546875" style="66" customWidth="1"/>
    <col min="259" max="260" width="8" style="66" customWidth="1"/>
    <col min="261" max="261" width="13.42578125" style="66" customWidth="1"/>
    <col min="262" max="262" width="17.42578125" style="66" customWidth="1"/>
    <col min="263" max="263" width="19.42578125" style="66" customWidth="1"/>
    <col min="264" max="264" width="14" style="66" customWidth="1"/>
    <col min="265" max="512" width="8.85546875" style="66"/>
    <col min="513" max="513" width="7.42578125" style="66" customWidth="1"/>
    <col min="514" max="514" width="51.85546875" style="66" customWidth="1"/>
    <col min="515" max="516" width="8" style="66" customWidth="1"/>
    <col min="517" max="517" width="13.42578125" style="66" customWidth="1"/>
    <col min="518" max="518" width="17.42578125" style="66" customWidth="1"/>
    <col min="519" max="519" width="19.42578125" style="66" customWidth="1"/>
    <col min="520" max="520" width="14" style="66" customWidth="1"/>
    <col min="521" max="768" width="8.85546875" style="66"/>
    <col min="769" max="769" width="7.42578125" style="66" customWidth="1"/>
    <col min="770" max="770" width="51.85546875" style="66" customWidth="1"/>
    <col min="771" max="772" width="8" style="66" customWidth="1"/>
    <col min="773" max="773" width="13.42578125" style="66" customWidth="1"/>
    <col min="774" max="774" width="17.42578125" style="66" customWidth="1"/>
    <col min="775" max="775" width="19.42578125" style="66" customWidth="1"/>
    <col min="776" max="776" width="14" style="66" customWidth="1"/>
    <col min="777" max="1024" width="8.85546875" style="66"/>
    <col min="1025" max="1025" width="7.42578125" style="66" customWidth="1"/>
    <col min="1026" max="1026" width="51.85546875" style="66" customWidth="1"/>
    <col min="1027" max="1028" width="8" style="66" customWidth="1"/>
    <col min="1029" max="1029" width="13.42578125" style="66" customWidth="1"/>
    <col min="1030" max="1030" width="17.42578125" style="66" customWidth="1"/>
    <col min="1031" max="1031" width="19.42578125" style="66" customWidth="1"/>
    <col min="1032" max="1032" width="14" style="66" customWidth="1"/>
    <col min="1033" max="1280" width="8.85546875" style="66"/>
    <col min="1281" max="1281" width="7.42578125" style="66" customWidth="1"/>
    <col min="1282" max="1282" width="51.85546875" style="66" customWidth="1"/>
    <col min="1283" max="1284" width="8" style="66" customWidth="1"/>
    <col min="1285" max="1285" width="13.42578125" style="66" customWidth="1"/>
    <col min="1286" max="1286" width="17.42578125" style="66" customWidth="1"/>
    <col min="1287" max="1287" width="19.42578125" style="66" customWidth="1"/>
    <col min="1288" max="1288" width="14" style="66" customWidth="1"/>
    <col min="1289" max="1536" width="8.85546875" style="66"/>
    <col min="1537" max="1537" width="7.42578125" style="66" customWidth="1"/>
    <col min="1538" max="1538" width="51.85546875" style="66" customWidth="1"/>
    <col min="1539" max="1540" width="8" style="66" customWidth="1"/>
    <col min="1541" max="1541" width="13.42578125" style="66" customWidth="1"/>
    <col min="1542" max="1542" width="17.42578125" style="66" customWidth="1"/>
    <col min="1543" max="1543" width="19.42578125" style="66" customWidth="1"/>
    <col min="1544" max="1544" width="14" style="66" customWidth="1"/>
    <col min="1545" max="1792" width="8.85546875" style="66"/>
    <col min="1793" max="1793" width="7.42578125" style="66" customWidth="1"/>
    <col min="1794" max="1794" width="51.85546875" style="66" customWidth="1"/>
    <col min="1795" max="1796" width="8" style="66" customWidth="1"/>
    <col min="1797" max="1797" width="13.42578125" style="66" customWidth="1"/>
    <col min="1798" max="1798" width="17.42578125" style="66" customWidth="1"/>
    <col min="1799" max="1799" width="19.42578125" style="66" customWidth="1"/>
    <col min="1800" max="1800" width="14" style="66" customWidth="1"/>
    <col min="1801" max="2048" width="8.85546875" style="66"/>
    <col min="2049" max="2049" width="7.42578125" style="66" customWidth="1"/>
    <col min="2050" max="2050" width="51.85546875" style="66" customWidth="1"/>
    <col min="2051" max="2052" width="8" style="66" customWidth="1"/>
    <col min="2053" max="2053" width="13.42578125" style="66" customWidth="1"/>
    <col min="2054" max="2054" width="17.42578125" style="66" customWidth="1"/>
    <col min="2055" max="2055" width="19.42578125" style="66" customWidth="1"/>
    <col min="2056" max="2056" width="14" style="66" customWidth="1"/>
    <col min="2057" max="2304" width="8.85546875" style="66"/>
    <col min="2305" max="2305" width="7.42578125" style="66" customWidth="1"/>
    <col min="2306" max="2306" width="51.85546875" style="66" customWidth="1"/>
    <col min="2307" max="2308" width="8" style="66" customWidth="1"/>
    <col min="2309" max="2309" width="13.42578125" style="66" customWidth="1"/>
    <col min="2310" max="2310" width="17.42578125" style="66" customWidth="1"/>
    <col min="2311" max="2311" width="19.42578125" style="66" customWidth="1"/>
    <col min="2312" max="2312" width="14" style="66" customWidth="1"/>
    <col min="2313" max="2560" width="8.85546875" style="66"/>
    <col min="2561" max="2561" width="7.42578125" style="66" customWidth="1"/>
    <col min="2562" max="2562" width="51.85546875" style="66" customWidth="1"/>
    <col min="2563" max="2564" width="8" style="66" customWidth="1"/>
    <col min="2565" max="2565" width="13.42578125" style="66" customWidth="1"/>
    <col min="2566" max="2566" width="17.42578125" style="66" customWidth="1"/>
    <col min="2567" max="2567" width="19.42578125" style="66" customWidth="1"/>
    <col min="2568" max="2568" width="14" style="66" customWidth="1"/>
    <col min="2569" max="2816" width="8.85546875" style="66"/>
    <col min="2817" max="2817" width="7.42578125" style="66" customWidth="1"/>
    <col min="2818" max="2818" width="51.85546875" style="66" customWidth="1"/>
    <col min="2819" max="2820" width="8" style="66" customWidth="1"/>
    <col min="2821" max="2821" width="13.42578125" style="66" customWidth="1"/>
    <col min="2822" max="2822" width="17.42578125" style="66" customWidth="1"/>
    <col min="2823" max="2823" width="19.42578125" style="66" customWidth="1"/>
    <col min="2824" max="2824" width="14" style="66" customWidth="1"/>
    <col min="2825" max="3072" width="8.85546875" style="66"/>
    <col min="3073" max="3073" width="7.42578125" style="66" customWidth="1"/>
    <col min="3074" max="3074" width="51.85546875" style="66" customWidth="1"/>
    <col min="3075" max="3076" width="8" style="66" customWidth="1"/>
    <col min="3077" max="3077" width="13.42578125" style="66" customWidth="1"/>
    <col min="3078" max="3078" width="17.42578125" style="66" customWidth="1"/>
    <col min="3079" max="3079" width="19.42578125" style="66" customWidth="1"/>
    <col min="3080" max="3080" width="14" style="66" customWidth="1"/>
    <col min="3081" max="3328" width="8.85546875" style="66"/>
    <col min="3329" max="3329" width="7.42578125" style="66" customWidth="1"/>
    <col min="3330" max="3330" width="51.85546875" style="66" customWidth="1"/>
    <col min="3331" max="3332" width="8" style="66" customWidth="1"/>
    <col min="3333" max="3333" width="13.42578125" style="66" customWidth="1"/>
    <col min="3334" max="3334" width="17.42578125" style="66" customWidth="1"/>
    <col min="3335" max="3335" width="19.42578125" style="66" customWidth="1"/>
    <col min="3336" max="3336" width="14" style="66" customWidth="1"/>
    <col min="3337" max="3584" width="8.85546875" style="66"/>
    <col min="3585" max="3585" width="7.42578125" style="66" customWidth="1"/>
    <col min="3586" max="3586" width="51.85546875" style="66" customWidth="1"/>
    <col min="3587" max="3588" width="8" style="66" customWidth="1"/>
    <col min="3589" max="3589" width="13.42578125" style="66" customWidth="1"/>
    <col min="3590" max="3590" width="17.42578125" style="66" customWidth="1"/>
    <col min="3591" max="3591" width="19.42578125" style="66" customWidth="1"/>
    <col min="3592" max="3592" width="14" style="66" customWidth="1"/>
    <col min="3593" max="3840" width="8.85546875" style="66"/>
    <col min="3841" max="3841" width="7.42578125" style="66" customWidth="1"/>
    <col min="3842" max="3842" width="51.85546875" style="66" customWidth="1"/>
    <col min="3843" max="3844" width="8" style="66" customWidth="1"/>
    <col min="3845" max="3845" width="13.42578125" style="66" customWidth="1"/>
    <col min="3846" max="3846" width="17.42578125" style="66" customWidth="1"/>
    <col min="3847" max="3847" width="19.42578125" style="66" customWidth="1"/>
    <col min="3848" max="3848" width="14" style="66" customWidth="1"/>
    <col min="3849" max="4096" width="8.85546875" style="66"/>
    <col min="4097" max="4097" width="7.42578125" style="66" customWidth="1"/>
    <col min="4098" max="4098" width="51.85546875" style="66" customWidth="1"/>
    <col min="4099" max="4100" width="8" style="66" customWidth="1"/>
    <col min="4101" max="4101" width="13.42578125" style="66" customWidth="1"/>
    <col min="4102" max="4102" width="17.42578125" style="66" customWidth="1"/>
    <col min="4103" max="4103" width="19.42578125" style="66" customWidth="1"/>
    <col min="4104" max="4104" width="14" style="66" customWidth="1"/>
    <col min="4105" max="4352" width="8.85546875" style="66"/>
    <col min="4353" max="4353" width="7.42578125" style="66" customWidth="1"/>
    <col min="4354" max="4354" width="51.85546875" style="66" customWidth="1"/>
    <col min="4355" max="4356" width="8" style="66" customWidth="1"/>
    <col min="4357" max="4357" width="13.42578125" style="66" customWidth="1"/>
    <col min="4358" max="4358" width="17.42578125" style="66" customWidth="1"/>
    <col min="4359" max="4359" width="19.42578125" style="66" customWidth="1"/>
    <col min="4360" max="4360" width="14" style="66" customWidth="1"/>
    <col min="4361" max="4608" width="8.85546875" style="66"/>
    <col min="4609" max="4609" width="7.42578125" style="66" customWidth="1"/>
    <col min="4610" max="4610" width="51.85546875" style="66" customWidth="1"/>
    <col min="4611" max="4612" width="8" style="66" customWidth="1"/>
    <col min="4613" max="4613" width="13.42578125" style="66" customWidth="1"/>
    <col min="4614" max="4614" width="17.42578125" style="66" customWidth="1"/>
    <col min="4615" max="4615" width="19.42578125" style="66" customWidth="1"/>
    <col min="4616" max="4616" width="14" style="66" customWidth="1"/>
    <col min="4617" max="4864" width="8.85546875" style="66"/>
    <col min="4865" max="4865" width="7.42578125" style="66" customWidth="1"/>
    <col min="4866" max="4866" width="51.85546875" style="66" customWidth="1"/>
    <col min="4867" max="4868" width="8" style="66" customWidth="1"/>
    <col min="4869" max="4869" width="13.42578125" style="66" customWidth="1"/>
    <col min="4870" max="4870" width="17.42578125" style="66" customWidth="1"/>
    <col min="4871" max="4871" width="19.42578125" style="66" customWidth="1"/>
    <col min="4872" max="4872" width="14" style="66" customWidth="1"/>
    <col min="4873" max="5120" width="8.85546875" style="66"/>
    <col min="5121" max="5121" width="7.42578125" style="66" customWidth="1"/>
    <col min="5122" max="5122" width="51.85546875" style="66" customWidth="1"/>
    <col min="5123" max="5124" width="8" style="66" customWidth="1"/>
    <col min="5125" max="5125" width="13.42578125" style="66" customWidth="1"/>
    <col min="5126" max="5126" width="17.42578125" style="66" customWidth="1"/>
    <col min="5127" max="5127" width="19.42578125" style="66" customWidth="1"/>
    <col min="5128" max="5128" width="14" style="66" customWidth="1"/>
    <col min="5129" max="5376" width="8.85546875" style="66"/>
    <col min="5377" max="5377" width="7.42578125" style="66" customWidth="1"/>
    <col min="5378" max="5378" width="51.85546875" style="66" customWidth="1"/>
    <col min="5379" max="5380" width="8" style="66" customWidth="1"/>
    <col min="5381" max="5381" width="13.42578125" style="66" customWidth="1"/>
    <col min="5382" max="5382" width="17.42578125" style="66" customWidth="1"/>
    <col min="5383" max="5383" width="19.42578125" style="66" customWidth="1"/>
    <col min="5384" max="5384" width="14" style="66" customWidth="1"/>
    <col min="5385" max="5632" width="8.85546875" style="66"/>
    <col min="5633" max="5633" width="7.42578125" style="66" customWidth="1"/>
    <col min="5634" max="5634" width="51.85546875" style="66" customWidth="1"/>
    <col min="5635" max="5636" width="8" style="66" customWidth="1"/>
    <col min="5637" max="5637" width="13.42578125" style="66" customWidth="1"/>
    <col min="5638" max="5638" width="17.42578125" style="66" customWidth="1"/>
    <col min="5639" max="5639" width="19.42578125" style="66" customWidth="1"/>
    <col min="5640" max="5640" width="14" style="66" customWidth="1"/>
    <col min="5641" max="5888" width="8.85546875" style="66"/>
    <col min="5889" max="5889" width="7.42578125" style="66" customWidth="1"/>
    <col min="5890" max="5890" width="51.85546875" style="66" customWidth="1"/>
    <col min="5891" max="5892" width="8" style="66" customWidth="1"/>
    <col min="5893" max="5893" width="13.42578125" style="66" customWidth="1"/>
    <col min="5894" max="5894" width="17.42578125" style="66" customWidth="1"/>
    <col min="5895" max="5895" width="19.42578125" style="66" customWidth="1"/>
    <col min="5896" max="5896" width="14" style="66" customWidth="1"/>
    <col min="5897" max="6144" width="8.85546875" style="66"/>
    <col min="6145" max="6145" width="7.42578125" style="66" customWidth="1"/>
    <col min="6146" max="6146" width="51.85546875" style="66" customWidth="1"/>
    <col min="6147" max="6148" width="8" style="66" customWidth="1"/>
    <col min="6149" max="6149" width="13.42578125" style="66" customWidth="1"/>
    <col min="6150" max="6150" width="17.42578125" style="66" customWidth="1"/>
    <col min="6151" max="6151" width="19.42578125" style="66" customWidth="1"/>
    <col min="6152" max="6152" width="14" style="66" customWidth="1"/>
    <col min="6153" max="6400" width="8.85546875" style="66"/>
    <col min="6401" max="6401" width="7.42578125" style="66" customWidth="1"/>
    <col min="6402" max="6402" width="51.85546875" style="66" customWidth="1"/>
    <col min="6403" max="6404" width="8" style="66" customWidth="1"/>
    <col min="6405" max="6405" width="13.42578125" style="66" customWidth="1"/>
    <col min="6406" max="6406" width="17.42578125" style="66" customWidth="1"/>
    <col min="6407" max="6407" width="19.42578125" style="66" customWidth="1"/>
    <col min="6408" max="6408" width="14" style="66" customWidth="1"/>
    <col min="6409" max="6656" width="8.85546875" style="66"/>
    <col min="6657" max="6657" width="7.42578125" style="66" customWidth="1"/>
    <col min="6658" max="6658" width="51.85546875" style="66" customWidth="1"/>
    <col min="6659" max="6660" width="8" style="66" customWidth="1"/>
    <col min="6661" max="6661" width="13.42578125" style="66" customWidth="1"/>
    <col min="6662" max="6662" width="17.42578125" style="66" customWidth="1"/>
    <col min="6663" max="6663" width="19.42578125" style="66" customWidth="1"/>
    <col min="6664" max="6664" width="14" style="66" customWidth="1"/>
    <col min="6665" max="6912" width="8.85546875" style="66"/>
    <col min="6913" max="6913" width="7.42578125" style="66" customWidth="1"/>
    <col min="6914" max="6914" width="51.85546875" style="66" customWidth="1"/>
    <col min="6915" max="6916" width="8" style="66" customWidth="1"/>
    <col min="6917" max="6917" width="13.42578125" style="66" customWidth="1"/>
    <col min="6918" max="6918" width="17.42578125" style="66" customWidth="1"/>
    <col min="6919" max="6919" width="19.42578125" style="66" customWidth="1"/>
    <col min="6920" max="6920" width="14" style="66" customWidth="1"/>
    <col min="6921" max="7168" width="8.85546875" style="66"/>
    <col min="7169" max="7169" width="7.42578125" style="66" customWidth="1"/>
    <col min="7170" max="7170" width="51.85546875" style="66" customWidth="1"/>
    <col min="7171" max="7172" width="8" style="66" customWidth="1"/>
    <col min="7173" max="7173" width="13.42578125" style="66" customWidth="1"/>
    <col min="7174" max="7174" width="17.42578125" style="66" customWidth="1"/>
    <col min="7175" max="7175" width="19.42578125" style="66" customWidth="1"/>
    <col min="7176" max="7176" width="14" style="66" customWidth="1"/>
    <col min="7177" max="7424" width="8.85546875" style="66"/>
    <col min="7425" max="7425" width="7.42578125" style="66" customWidth="1"/>
    <col min="7426" max="7426" width="51.85546875" style="66" customWidth="1"/>
    <col min="7427" max="7428" width="8" style="66" customWidth="1"/>
    <col min="7429" max="7429" width="13.42578125" style="66" customWidth="1"/>
    <col min="7430" max="7430" width="17.42578125" style="66" customWidth="1"/>
    <col min="7431" max="7431" width="19.42578125" style="66" customWidth="1"/>
    <col min="7432" max="7432" width="14" style="66" customWidth="1"/>
    <col min="7433" max="7680" width="8.85546875" style="66"/>
    <col min="7681" max="7681" width="7.42578125" style="66" customWidth="1"/>
    <col min="7682" max="7682" width="51.85546875" style="66" customWidth="1"/>
    <col min="7683" max="7684" width="8" style="66" customWidth="1"/>
    <col min="7685" max="7685" width="13.42578125" style="66" customWidth="1"/>
    <col min="7686" max="7686" width="17.42578125" style="66" customWidth="1"/>
    <col min="7687" max="7687" width="19.42578125" style="66" customWidth="1"/>
    <col min="7688" max="7688" width="14" style="66" customWidth="1"/>
    <col min="7689" max="7936" width="8.85546875" style="66"/>
    <col min="7937" max="7937" width="7.42578125" style="66" customWidth="1"/>
    <col min="7938" max="7938" width="51.85546875" style="66" customWidth="1"/>
    <col min="7939" max="7940" width="8" style="66" customWidth="1"/>
    <col min="7941" max="7941" width="13.42578125" style="66" customWidth="1"/>
    <col min="7942" max="7942" width="17.42578125" style="66" customWidth="1"/>
    <col min="7943" max="7943" width="19.42578125" style="66" customWidth="1"/>
    <col min="7944" max="7944" width="14" style="66" customWidth="1"/>
    <col min="7945" max="8192" width="8.85546875" style="66"/>
    <col min="8193" max="8193" width="7.42578125" style="66" customWidth="1"/>
    <col min="8194" max="8194" width="51.85546875" style="66" customWidth="1"/>
    <col min="8195" max="8196" width="8" style="66" customWidth="1"/>
    <col min="8197" max="8197" width="13.42578125" style="66" customWidth="1"/>
    <col min="8198" max="8198" width="17.42578125" style="66" customWidth="1"/>
    <col min="8199" max="8199" width="19.42578125" style="66" customWidth="1"/>
    <col min="8200" max="8200" width="14" style="66" customWidth="1"/>
    <col min="8201" max="8448" width="8.85546875" style="66"/>
    <col min="8449" max="8449" width="7.42578125" style="66" customWidth="1"/>
    <col min="8450" max="8450" width="51.85546875" style="66" customWidth="1"/>
    <col min="8451" max="8452" width="8" style="66" customWidth="1"/>
    <col min="8453" max="8453" width="13.42578125" style="66" customWidth="1"/>
    <col min="8454" max="8454" width="17.42578125" style="66" customWidth="1"/>
    <col min="8455" max="8455" width="19.42578125" style="66" customWidth="1"/>
    <col min="8456" max="8456" width="14" style="66" customWidth="1"/>
    <col min="8457" max="8704" width="8.85546875" style="66"/>
    <col min="8705" max="8705" width="7.42578125" style="66" customWidth="1"/>
    <col min="8706" max="8706" width="51.85546875" style="66" customWidth="1"/>
    <col min="8707" max="8708" width="8" style="66" customWidth="1"/>
    <col min="8709" max="8709" width="13.42578125" style="66" customWidth="1"/>
    <col min="8710" max="8710" width="17.42578125" style="66" customWidth="1"/>
    <col min="8711" max="8711" width="19.42578125" style="66" customWidth="1"/>
    <col min="8712" max="8712" width="14" style="66" customWidth="1"/>
    <col min="8713" max="8960" width="8.85546875" style="66"/>
    <col min="8961" max="8961" width="7.42578125" style="66" customWidth="1"/>
    <col min="8962" max="8962" width="51.85546875" style="66" customWidth="1"/>
    <col min="8963" max="8964" width="8" style="66" customWidth="1"/>
    <col min="8965" max="8965" width="13.42578125" style="66" customWidth="1"/>
    <col min="8966" max="8966" width="17.42578125" style="66" customWidth="1"/>
    <col min="8967" max="8967" width="19.42578125" style="66" customWidth="1"/>
    <col min="8968" max="8968" width="14" style="66" customWidth="1"/>
    <col min="8969" max="9216" width="8.85546875" style="66"/>
    <col min="9217" max="9217" width="7.42578125" style="66" customWidth="1"/>
    <col min="9218" max="9218" width="51.85546875" style="66" customWidth="1"/>
    <col min="9219" max="9220" width="8" style="66" customWidth="1"/>
    <col min="9221" max="9221" width="13.42578125" style="66" customWidth="1"/>
    <col min="9222" max="9222" width="17.42578125" style="66" customWidth="1"/>
    <col min="9223" max="9223" width="19.42578125" style="66" customWidth="1"/>
    <col min="9224" max="9224" width="14" style="66" customWidth="1"/>
    <col min="9225" max="9472" width="8.85546875" style="66"/>
    <col min="9473" max="9473" width="7.42578125" style="66" customWidth="1"/>
    <col min="9474" max="9474" width="51.85546875" style="66" customWidth="1"/>
    <col min="9475" max="9476" width="8" style="66" customWidth="1"/>
    <col min="9477" max="9477" width="13.42578125" style="66" customWidth="1"/>
    <col min="9478" max="9478" width="17.42578125" style="66" customWidth="1"/>
    <col min="9479" max="9479" width="19.42578125" style="66" customWidth="1"/>
    <col min="9480" max="9480" width="14" style="66" customWidth="1"/>
    <col min="9481" max="9728" width="8.85546875" style="66"/>
    <col min="9729" max="9729" width="7.42578125" style="66" customWidth="1"/>
    <col min="9730" max="9730" width="51.85546875" style="66" customWidth="1"/>
    <col min="9731" max="9732" width="8" style="66" customWidth="1"/>
    <col min="9733" max="9733" width="13.42578125" style="66" customWidth="1"/>
    <col min="9734" max="9734" width="17.42578125" style="66" customWidth="1"/>
    <col min="9735" max="9735" width="19.42578125" style="66" customWidth="1"/>
    <col min="9736" max="9736" width="14" style="66" customWidth="1"/>
    <col min="9737" max="9984" width="8.85546875" style="66"/>
    <col min="9985" max="9985" width="7.42578125" style="66" customWidth="1"/>
    <col min="9986" max="9986" width="51.85546875" style="66" customWidth="1"/>
    <col min="9987" max="9988" width="8" style="66" customWidth="1"/>
    <col min="9989" max="9989" width="13.42578125" style="66" customWidth="1"/>
    <col min="9990" max="9990" width="17.42578125" style="66" customWidth="1"/>
    <col min="9991" max="9991" width="19.42578125" style="66" customWidth="1"/>
    <col min="9992" max="9992" width="14" style="66" customWidth="1"/>
    <col min="9993" max="10240" width="8.85546875" style="66"/>
    <col min="10241" max="10241" width="7.42578125" style="66" customWidth="1"/>
    <col min="10242" max="10242" width="51.85546875" style="66" customWidth="1"/>
    <col min="10243" max="10244" width="8" style="66" customWidth="1"/>
    <col min="10245" max="10245" width="13.42578125" style="66" customWidth="1"/>
    <col min="10246" max="10246" width="17.42578125" style="66" customWidth="1"/>
    <col min="10247" max="10247" width="19.42578125" style="66" customWidth="1"/>
    <col min="10248" max="10248" width="14" style="66" customWidth="1"/>
    <col min="10249" max="10496" width="8.85546875" style="66"/>
    <col min="10497" max="10497" width="7.42578125" style="66" customWidth="1"/>
    <col min="10498" max="10498" width="51.85546875" style="66" customWidth="1"/>
    <col min="10499" max="10500" width="8" style="66" customWidth="1"/>
    <col min="10501" max="10501" width="13.42578125" style="66" customWidth="1"/>
    <col min="10502" max="10502" width="17.42578125" style="66" customWidth="1"/>
    <col min="10503" max="10503" width="19.42578125" style="66" customWidth="1"/>
    <col min="10504" max="10504" width="14" style="66" customWidth="1"/>
    <col min="10505" max="10752" width="8.85546875" style="66"/>
    <col min="10753" max="10753" width="7.42578125" style="66" customWidth="1"/>
    <col min="10754" max="10754" width="51.85546875" style="66" customWidth="1"/>
    <col min="10755" max="10756" width="8" style="66" customWidth="1"/>
    <col min="10757" max="10757" width="13.42578125" style="66" customWidth="1"/>
    <col min="10758" max="10758" width="17.42578125" style="66" customWidth="1"/>
    <col min="10759" max="10759" width="19.42578125" style="66" customWidth="1"/>
    <col min="10760" max="10760" width="14" style="66" customWidth="1"/>
    <col min="10761" max="11008" width="8.85546875" style="66"/>
    <col min="11009" max="11009" width="7.42578125" style="66" customWidth="1"/>
    <col min="11010" max="11010" width="51.85546875" style="66" customWidth="1"/>
    <col min="11011" max="11012" width="8" style="66" customWidth="1"/>
    <col min="11013" max="11013" width="13.42578125" style="66" customWidth="1"/>
    <col min="11014" max="11014" width="17.42578125" style="66" customWidth="1"/>
    <col min="11015" max="11015" width="19.42578125" style="66" customWidth="1"/>
    <col min="11016" max="11016" width="14" style="66" customWidth="1"/>
    <col min="11017" max="11264" width="8.85546875" style="66"/>
    <col min="11265" max="11265" width="7.42578125" style="66" customWidth="1"/>
    <col min="11266" max="11266" width="51.85546875" style="66" customWidth="1"/>
    <col min="11267" max="11268" width="8" style="66" customWidth="1"/>
    <col min="11269" max="11269" width="13.42578125" style="66" customWidth="1"/>
    <col min="11270" max="11270" width="17.42578125" style="66" customWidth="1"/>
    <col min="11271" max="11271" width="19.42578125" style="66" customWidth="1"/>
    <col min="11272" max="11272" width="14" style="66" customWidth="1"/>
    <col min="11273" max="11520" width="8.85546875" style="66"/>
    <col min="11521" max="11521" width="7.42578125" style="66" customWidth="1"/>
    <col min="11522" max="11522" width="51.85546875" style="66" customWidth="1"/>
    <col min="11523" max="11524" width="8" style="66" customWidth="1"/>
    <col min="11525" max="11525" width="13.42578125" style="66" customWidth="1"/>
    <col min="11526" max="11526" width="17.42578125" style="66" customWidth="1"/>
    <col min="11527" max="11527" width="19.42578125" style="66" customWidth="1"/>
    <col min="11528" max="11528" width="14" style="66" customWidth="1"/>
    <col min="11529" max="11776" width="8.85546875" style="66"/>
    <col min="11777" max="11777" width="7.42578125" style="66" customWidth="1"/>
    <col min="11778" max="11778" width="51.85546875" style="66" customWidth="1"/>
    <col min="11779" max="11780" width="8" style="66" customWidth="1"/>
    <col min="11781" max="11781" width="13.42578125" style="66" customWidth="1"/>
    <col min="11782" max="11782" width="17.42578125" style="66" customWidth="1"/>
    <col min="11783" max="11783" width="19.42578125" style="66" customWidth="1"/>
    <col min="11784" max="11784" width="14" style="66" customWidth="1"/>
    <col min="11785" max="12032" width="8.85546875" style="66"/>
    <col min="12033" max="12033" width="7.42578125" style="66" customWidth="1"/>
    <col min="12034" max="12034" width="51.85546875" style="66" customWidth="1"/>
    <col min="12035" max="12036" width="8" style="66" customWidth="1"/>
    <col min="12037" max="12037" width="13.42578125" style="66" customWidth="1"/>
    <col min="12038" max="12038" width="17.42578125" style="66" customWidth="1"/>
    <col min="12039" max="12039" width="19.42578125" style="66" customWidth="1"/>
    <col min="12040" max="12040" width="14" style="66" customWidth="1"/>
    <col min="12041" max="12288" width="8.85546875" style="66"/>
    <col min="12289" max="12289" width="7.42578125" style="66" customWidth="1"/>
    <col min="12290" max="12290" width="51.85546875" style="66" customWidth="1"/>
    <col min="12291" max="12292" width="8" style="66" customWidth="1"/>
    <col min="12293" max="12293" width="13.42578125" style="66" customWidth="1"/>
    <col min="12294" max="12294" width="17.42578125" style="66" customWidth="1"/>
    <col min="12295" max="12295" width="19.42578125" style="66" customWidth="1"/>
    <col min="12296" max="12296" width="14" style="66" customWidth="1"/>
    <col min="12297" max="12544" width="8.85546875" style="66"/>
    <col min="12545" max="12545" width="7.42578125" style="66" customWidth="1"/>
    <col min="12546" max="12546" width="51.85546875" style="66" customWidth="1"/>
    <col min="12547" max="12548" width="8" style="66" customWidth="1"/>
    <col min="12549" max="12549" width="13.42578125" style="66" customWidth="1"/>
    <col min="12550" max="12550" width="17.42578125" style="66" customWidth="1"/>
    <col min="12551" max="12551" width="19.42578125" style="66" customWidth="1"/>
    <col min="12552" max="12552" width="14" style="66" customWidth="1"/>
    <col min="12553" max="12800" width="8.85546875" style="66"/>
    <col min="12801" max="12801" width="7.42578125" style="66" customWidth="1"/>
    <col min="12802" max="12802" width="51.85546875" style="66" customWidth="1"/>
    <col min="12803" max="12804" width="8" style="66" customWidth="1"/>
    <col min="12805" max="12805" width="13.42578125" style="66" customWidth="1"/>
    <col min="12806" max="12806" width="17.42578125" style="66" customWidth="1"/>
    <col min="12807" max="12807" width="19.42578125" style="66" customWidth="1"/>
    <col min="12808" max="12808" width="14" style="66" customWidth="1"/>
    <col min="12809" max="13056" width="8.85546875" style="66"/>
    <col min="13057" max="13057" width="7.42578125" style="66" customWidth="1"/>
    <col min="13058" max="13058" width="51.85546875" style="66" customWidth="1"/>
    <col min="13059" max="13060" width="8" style="66" customWidth="1"/>
    <col min="13061" max="13061" width="13.42578125" style="66" customWidth="1"/>
    <col min="13062" max="13062" width="17.42578125" style="66" customWidth="1"/>
    <col min="13063" max="13063" width="19.42578125" style="66" customWidth="1"/>
    <col min="13064" max="13064" width="14" style="66" customWidth="1"/>
    <col min="13065" max="13312" width="8.85546875" style="66"/>
    <col min="13313" max="13313" width="7.42578125" style="66" customWidth="1"/>
    <col min="13314" max="13314" width="51.85546875" style="66" customWidth="1"/>
    <col min="13315" max="13316" width="8" style="66" customWidth="1"/>
    <col min="13317" max="13317" width="13.42578125" style="66" customWidth="1"/>
    <col min="13318" max="13318" width="17.42578125" style="66" customWidth="1"/>
    <col min="13319" max="13319" width="19.42578125" style="66" customWidth="1"/>
    <col min="13320" max="13320" width="14" style="66" customWidth="1"/>
    <col min="13321" max="13568" width="8.85546875" style="66"/>
    <col min="13569" max="13569" width="7.42578125" style="66" customWidth="1"/>
    <col min="13570" max="13570" width="51.85546875" style="66" customWidth="1"/>
    <col min="13571" max="13572" width="8" style="66" customWidth="1"/>
    <col min="13573" max="13573" width="13.42578125" style="66" customWidth="1"/>
    <col min="13574" max="13574" width="17.42578125" style="66" customWidth="1"/>
    <col min="13575" max="13575" width="19.42578125" style="66" customWidth="1"/>
    <col min="13576" max="13576" width="14" style="66" customWidth="1"/>
    <col min="13577" max="13824" width="8.85546875" style="66"/>
    <col min="13825" max="13825" width="7.42578125" style="66" customWidth="1"/>
    <col min="13826" max="13826" width="51.85546875" style="66" customWidth="1"/>
    <col min="13827" max="13828" width="8" style="66" customWidth="1"/>
    <col min="13829" max="13829" width="13.42578125" style="66" customWidth="1"/>
    <col min="13830" max="13830" width="17.42578125" style="66" customWidth="1"/>
    <col min="13831" max="13831" width="19.42578125" style="66" customWidth="1"/>
    <col min="13832" max="13832" width="14" style="66" customWidth="1"/>
    <col min="13833" max="14080" width="8.85546875" style="66"/>
    <col min="14081" max="14081" width="7.42578125" style="66" customWidth="1"/>
    <col min="14082" max="14082" width="51.85546875" style="66" customWidth="1"/>
    <col min="14083" max="14084" width="8" style="66" customWidth="1"/>
    <col min="14085" max="14085" width="13.42578125" style="66" customWidth="1"/>
    <col min="14086" max="14086" width="17.42578125" style="66" customWidth="1"/>
    <col min="14087" max="14087" width="19.42578125" style="66" customWidth="1"/>
    <col min="14088" max="14088" width="14" style="66" customWidth="1"/>
    <col min="14089" max="14336" width="8.85546875" style="66"/>
    <col min="14337" max="14337" width="7.42578125" style="66" customWidth="1"/>
    <col min="14338" max="14338" width="51.85546875" style="66" customWidth="1"/>
    <col min="14339" max="14340" width="8" style="66" customWidth="1"/>
    <col min="14341" max="14341" width="13.42578125" style="66" customWidth="1"/>
    <col min="14342" max="14342" width="17.42578125" style="66" customWidth="1"/>
    <col min="14343" max="14343" width="19.42578125" style="66" customWidth="1"/>
    <col min="14344" max="14344" width="14" style="66" customWidth="1"/>
    <col min="14345" max="14592" width="8.85546875" style="66"/>
    <col min="14593" max="14593" width="7.42578125" style="66" customWidth="1"/>
    <col min="14594" max="14594" width="51.85546875" style="66" customWidth="1"/>
    <col min="14595" max="14596" width="8" style="66" customWidth="1"/>
    <col min="14597" max="14597" width="13.42578125" style="66" customWidth="1"/>
    <col min="14598" max="14598" width="17.42578125" style="66" customWidth="1"/>
    <col min="14599" max="14599" width="19.42578125" style="66" customWidth="1"/>
    <col min="14600" max="14600" width="14" style="66" customWidth="1"/>
    <col min="14601" max="14848" width="8.85546875" style="66"/>
    <col min="14849" max="14849" width="7.42578125" style="66" customWidth="1"/>
    <col min="14850" max="14850" width="51.85546875" style="66" customWidth="1"/>
    <col min="14851" max="14852" width="8" style="66" customWidth="1"/>
    <col min="14853" max="14853" width="13.42578125" style="66" customWidth="1"/>
    <col min="14854" max="14854" width="17.42578125" style="66" customWidth="1"/>
    <col min="14855" max="14855" width="19.42578125" style="66" customWidth="1"/>
    <col min="14856" max="14856" width="14" style="66" customWidth="1"/>
    <col min="14857" max="15104" width="8.85546875" style="66"/>
    <col min="15105" max="15105" width="7.42578125" style="66" customWidth="1"/>
    <col min="15106" max="15106" width="51.85546875" style="66" customWidth="1"/>
    <col min="15107" max="15108" width="8" style="66" customWidth="1"/>
    <col min="15109" max="15109" width="13.42578125" style="66" customWidth="1"/>
    <col min="15110" max="15110" width="17.42578125" style="66" customWidth="1"/>
    <col min="15111" max="15111" width="19.42578125" style="66" customWidth="1"/>
    <col min="15112" max="15112" width="14" style="66" customWidth="1"/>
    <col min="15113" max="15360" width="8.85546875" style="66"/>
    <col min="15361" max="15361" width="7.42578125" style="66" customWidth="1"/>
    <col min="15362" max="15362" width="51.85546875" style="66" customWidth="1"/>
    <col min="15363" max="15364" width="8" style="66" customWidth="1"/>
    <col min="15365" max="15365" width="13.42578125" style="66" customWidth="1"/>
    <col min="15366" max="15366" width="17.42578125" style="66" customWidth="1"/>
    <col min="15367" max="15367" width="19.42578125" style="66" customWidth="1"/>
    <col min="15368" max="15368" width="14" style="66" customWidth="1"/>
    <col min="15369" max="15616" width="8.85546875" style="66"/>
    <col min="15617" max="15617" width="7.42578125" style="66" customWidth="1"/>
    <col min="15618" max="15618" width="51.85546875" style="66" customWidth="1"/>
    <col min="15619" max="15620" width="8" style="66" customWidth="1"/>
    <col min="15621" max="15621" width="13.42578125" style="66" customWidth="1"/>
    <col min="15622" max="15622" width="17.42578125" style="66" customWidth="1"/>
    <col min="15623" max="15623" width="19.42578125" style="66" customWidth="1"/>
    <col min="15624" max="15624" width="14" style="66" customWidth="1"/>
    <col min="15625" max="15872" width="8.85546875" style="66"/>
    <col min="15873" max="15873" width="7.42578125" style="66" customWidth="1"/>
    <col min="15874" max="15874" width="51.85546875" style="66" customWidth="1"/>
    <col min="15875" max="15876" width="8" style="66" customWidth="1"/>
    <col min="15877" max="15877" width="13.42578125" style="66" customWidth="1"/>
    <col min="15878" max="15878" width="17.42578125" style="66" customWidth="1"/>
    <col min="15879" max="15879" width="19.42578125" style="66" customWidth="1"/>
    <col min="15880" max="15880" width="14" style="66" customWidth="1"/>
    <col min="15881" max="16128" width="8.85546875" style="66"/>
    <col min="16129" max="16129" width="7.42578125" style="66" customWidth="1"/>
    <col min="16130" max="16130" width="51.85546875" style="66" customWidth="1"/>
    <col min="16131" max="16132" width="8" style="66" customWidth="1"/>
    <col min="16133" max="16133" width="13.42578125" style="66" customWidth="1"/>
    <col min="16134" max="16134" width="17.42578125" style="66" customWidth="1"/>
    <col min="16135" max="16135" width="19.42578125" style="66" customWidth="1"/>
    <col min="16136" max="16136" width="14" style="66" customWidth="1"/>
    <col min="16137" max="16384" width="8.85546875" style="66"/>
  </cols>
  <sheetData>
    <row r="1" spans="1:7" ht="15.75" x14ac:dyDescent="0.25">
      <c r="A1" s="60"/>
      <c r="B1" s="61"/>
      <c r="C1" s="134"/>
      <c r="D1" s="134" t="s">
        <v>20</v>
      </c>
      <c r="E1" s="134"/>
      <c r="F1" s="134"/>
      <c r="G1" s="134"/>
    </row>
    <row r="2" spans="1:7" ht="18.75" customHeight="1" x14ac:dyDescent="0.25">
      <c r="A2" s="187" t="s">
        <v>22</v>
      </c>
      <c r="B2" s="187"/>
      <c r="C2" s="187"/>
      <c r="D2" s="187"/>
      <c r="E2" s="187"/>
      <c r="F2" s="187"/>
      <c r="G2" s="187"/>
    </row>
    <row r="3" spans="1:7" ht="18.75" customHeight="1" x14ac:dyDescent="0.25">
      <c r="A3" s="187" t="s">
        <v>24</v>
      </c>
      <c r="B3" s="187"/>
      <c r="C3" s="187"/>
      <c r="D3" s="187"/>
      <c r="E3" s="187"/>
      <c r="F3" s="187"/>
      <c r="G3" s="187"/>
    </row>
    <row r="4" spans="1:7" ht="18.75" customHeight="1" x14ac:dyDescent="0.25">
      <c r="A4" s="188" t="s">
        <v>261</v>
      </c>
      <c r="B4" s="188"/>
      <c r="C4" s="188"/>
      <c r="D4" s="188"/>
      <c r="E4" s="188"/>
      <c r="F4" s="188"/>
      <c r="G4" s="188"/>
    </row>
    <row r="5" spans="1:7" ht="20.25" customHeight="1" x14ac:dyDescent="0.25">
      <c r="A5" s="67"/>
      <c r="B5" s="67"/>
      <c r="C5" s="67"/>
      <c r="D5" s="67"/>
      <c r="E5" s="134"/>
      <c r="F5" s="134"/>
      <c r="G5" s="135" t="s">
        <v>68</v>
      </c>
    </row>
    <row r="6" spans="1:7" ht="20.25" customHeight="1" thickBot="1" x14ac:dyDescent="0.3">
      <c r="A6" s="67"/>
      <c r="B6" s="67"/>
      <c r="C6" s="67"/>
      <c r="D6" s="67"/>
      <c r="E6" s="134"/>
      <c r="F6" s="134"/>
      <c r="G6" s="135" t="s">
        <v>36</v>
      </c>
    </row>
    <row r="7" spans="1:7" ht="30.75" customHeight="1" x14ac:dyDescent="0.25">
      <c r="A7" s="139" t="s">
        <v>9</v>
      </c>
      <c r="B7" s="148" t="s">
        <v>0</v>
      </c>
      <c r="C7" s="149" t="s">
        <v>1</v>
      </c>
      <c r="D7" s="150" t="s">
        <v>17</v>
      </c>
      <c r="E7" s="140" t="s">
        <v>25</v>
      </c>
      <c r="F7" s="140" t="s">
        <v>18</v>
      </c>
      <c r="G7" s="141" t="s">
        <v>10</v>
      </c>
    </row>
    <row r="8" spans="1:7" ht="33" customHeight="1" thickBot="1" x14ac:dyDescent="0.3">
      <c r="A8" s="142"/>
      <c r="B8" s="151"/>
      <c r="C8" s="152"/>
      <c r="D8" s="153" t="s">
        <v>15</v>
      </c>
      <c r="E8" s="143" t="s">
        <v>16</v>
      </c>
      <c r="F8" s="144" t="s">
        <v>26</v>
      </c>
      <c r="G8" s="145"/>
    </row>
    <row r="9" spans="1:7" ht="23.25" customHeight="1" x14ac:dyDescent="0.25">
      <c r="A9" s="79"/>
      <c r="B9" s="120" t="s">
        <v>43</v>
      </c>
      <c r="C9" s="121"/>
      <c r="D9" s="122"/>
      <c r="E9" s="80"/>
      <c r="F9" s="81"/>
      <c r="G9" s="82"/>
    </row>
    <row r="10" spans="1:7" ht="17.25" customHeight="1" x14ac:dyDescent="0.25">
      <c r="A10" s="83">
        <v>1</v>
      </c>
      <c r="B10" s="123" t="s">
        <v>248</v>
      </c>
      <c r="C10" s="124"/>
      <c r="D10" s="124"/>
      <c r="E10" s="84"/>
      <c r="F10" s="85"/>
      <c r="G10" s="86"/>
    </row>
    <row r="11" spans="1:7" ht="76.5" x14ac:dyDescent="0.25">
      <c r="A11" s="87">
        <v>1.1000000000000001</v>
      </c>
      <c r="B11" s="125" t="s">
        <v>262</v>
      </c>
      <c r="C11" s="124"/>
      <c r="D11" s="124"/>
      <c r="E11" s="84"/>
      <c r="F11" s="85"/>
      <c r="G11" s="86"/>
    </row>
    <row r="12" spans="1:7" ht="20.100000000000001" customHeight="1" x14ac:dyDescent="0.25">
      <c r="A12" s="88">
        <v>1.1000000000000001</v>
      </c>
      <c r="B12" s="126" t="s">
        <v>263</v>
      </c>
      <c r="C12" s="124" t="s">
        <v>44</v>
      </c>
      <c r="D12" s="124">
        <v>110</v>
      </c>
      <c r="E12" s="136">
        <v>2750</v>
      </c>
      <c r="F12" s="146">
        <f>D12*E12</f>
        <v>302500</v>
      </c>
      <c r="G12" s="86"/>
    </row>
    <row r="13" spans="1:7" ht="20.100000000000001" customHeight="1" x14ac:dyDescent="0.25">
      <c r="A13" s="88">
        <v>1.2</v>
      </c>
      <c r="B13" s="126" t="s">
        <v>264</v>
      </c>
      <c r="C13" s="124" t="s">
        <v>44</v>
      </c>
      <c r="D13" s="124">
        <v>20</v>
      </c>
      <c r="E13" s="136">
        <v>3500</v>
      </c>
      <c r="F13" s="146">
        <f t="shared" ref="F13:F17" si="0">D13*E13</f>
        <v>70000</v>
      </c>
      <c r="G13" s="86"/>
    </row>
    <row r="14" spans="1:7" ht="20.100000000000001" customHeight="1" x14ac:dyDescent="0.25">
      <c r="A14" s="88">
        <f>A13+0.1</f>
        <v>1.3</v>
      </c>
      <c r="B14" s="126" t="s">
        <v>265</v>
      </c>
      <c r="C14" s="124" t="s">
        <v>44</v>
      </c>
      <c r="D14" s="124">
        <v>20</v>
      </c>
      <c r="E14" s="136">
        <v>3990</v>
      </c>
      <c r="F14" s="146">
        <f t="shared" si="0"/>
        <v>79800</v>
      </c>
      <c r="G14" s="86"/>
    </row>
    <row r="15" spans="1:7" ht="20.100000000000001" customHeight="1" x14ac:dyDescent="0.25">
      <c r="A15" s="88">
        <f>A14+0.1</f>
        <v>1.4000000000000001</v>
      </c>
      <c r="B15" s="126" t="s">
        <v>266</v>
      </c>
      <c r="C15" s="124" t="s">
        <v>44</v>
      </c>
      <c r="D15" s="124">
        <v>30</v>
      </c>
      <c r="E15" s="136">
        <v>5390</v>
      </c>
      <c r="F15" s="146">
        <f t="shared" si="0"/>
        <v>161700</v>
      </c>
      <c r="G15" s="86"/>
    </row>
    <row r="16" spans="1:7" ht="20.100000000000001" customHeight="1" x14ac:dyDescent="0.25">
      <c r="A16" s="88">
        <f>A15+0.1</f>
        <v>1.5000000000000002</v>
      </c>
      <c r="B16" s="126" t="s">
        <v>267</v>
      </c>
      <c r="C16" s="124" t="s">
        <v>44</v>
      </c>
      <c r="D16" s="124">
        <v>6</v>
      </c>
      <c r="E16" s="136">
        <v>8094</v>
      </c>
      <c r="F16" s="146">
        <f t="shared" si="0"/>
        <v>48564</v>
      </c>
      <c r="G16" s="86"/>
    </row>
    <row r="17" spans="1:7" ht="20.100000000000001" customHeight="1" x14ac:dyDescent="0.25">
      <c r="A17" s="88">
        <f>A16+0.1</f>
        <v>1.6000000000000003</v>
      </c>
      <c r="B17" s="126" t="s">
        <v>268</v>
      </c>
      <c r="C17" s="124" t="s">
        <v>44</v>
      </c>
      <c r="D17" s="124">
        <v>15</v>
      </c>
      <c r="E17" s="136">
        <v>10400</v>
      </c>
      <c r="F17" s="146">
        <f t="shared" si="0"/>
        <v>156000</v>
      </c>
      <c r="G17" s="86"/>
    </row>
    <row r="18" spans="1:7" ht="17.25" customHeight="1" x14ac:dyDescent="0.25">
      <c r="A18" s="88"/>
      <c r="B18" s="125"/>
      <c r="C18" s="124"/>
      <c r="D18" s="124"/>
      <c r="E18" s="84"/>
      <c r="F18" s="146"/>
      <c r="G18" s="86"/>
    </row>
    <row r="19" spans="1:7" ht="17.25" customHeight="1" x14ac:dyDescent="0.25">
      <c r="A19" s="89"/>
      <c r="B19" s="62"/>
      <c r="C19" s="124"/>
      <c r="D19" s="124"/>
      <c r="E19" s="90" t="s">
        <v>37</v>
      </c>
      <c r="F19" s="91">
        <f>SUM(F12:F18)</f>
        <v>818564</v>
      </c>
      <c r="G19" s="86"/>
    </row>
    <row r="20" spans="1:7" ht="17.25" customHeight="1" x14ac:dyDescent="0.25">
      <c r="A20" s="89"/>
      <c r="B20" s="62"/>
      <c r="C20" s="124"/>
      <c r="D20" s="124"/>
      <c r="E20" s="92"/>
      <c r="F20" s="85"/>
      <c r="G20" s="86"/>
    </row>
    <row r="21" spans="1:7" ht="17.25" customHeight="1" x14ac:dyDescent="0.25">
      <c r="A21" s="93">
        <v>2</v>
      </c>
      <c r="B21" s="127" t="s">
        <v>249</v>
      </c>
      <c r="C21" s="128"/>
      <c r="D21" s="124"/>
      <c r="E21" s="84"/>
      <c r="F21" s="85"/>
      <c r="G21" s="86"/>
    </row>
    <row r="22" spans="1:7" ht="17.25" customHeight="1" x14ac:dyDescent="0.25">
      <c r="A22" s="89"/>
      <c r="B22" s="130"/>
      <c r="C22" s="124"/>
      <c r="D22" s="124"/>
      <c r="E22" s="84"/>
      <c r="F22" s="85"/>
      <c r="G22" s="86"/>
    </row>
    <row r="23" spans="1:7" ht="30" customHeight="1" x14ac:dyDescent="0.25">
      <c r="A23" s="89">
        <f>A21+0.1</f>
        <v>2.1</v>
      </c>
      <c r="B23" s="132" t="s">
        <v>269</v>
      </c>
      <c r="C23" s="124" t="s">
        <v>4</v>
      </c>
      <c r="D23" s="124">
        <v>2</v>
      </c>
      <c r="E23" s="136">
        <v>2800</v>
      </c>
      <c r="F23" s="146">
        <f t="shared" ref="F23" si="1">D23*E23</f>
        <v>5600</v>
      </c>
      <c r="G23" s="86"/>
    </row>
    <row r="24" spans="1:7" ht="18" customHeight="1" x14ac:dyDescent="0.25">
      <c r="A24" s="89"/>
      <c r="B24" s="130"/>
      <c r="C24" s="124"/>
      <c r="D24" s="124"/>
      <c r="E24" s="136"/>
      <c r="F24" s="85"/>
      <c r="G24" s="86"/>
    </row>
    <row r="25" spans="1:7" ht="30" customHeight="1" x14ac:dyDescent="0.25">
      <c r="A25" s="89">
        <f>A23+0.1</f>
        <v>2.2000000000000002</v>
      </c>
      <c r="B25" s="132" t="s">
        <v>270</v>
      </c>
      <c r="C25" s="124" t="s">
        <v>4</v>
      </c>
      <c r="D25" s="124">
        <v>49</v>
      </c>
      <c r="E25" s="136">
        <v>2200</v>
      </c>
      <c r="F25" s="146">
        <f t="shared" ref="F25" si="2">D25*E25</f>
        <v>107800</v>
      </c>
      <c r="G25" s="86"/>
    </row>
    <row r="26" spans="1:7" ht="18" customHeight="1" x14ac:dyDescent="0.25">
      <c r="A26" s="89"/>
      <c r="B26" s="130"/>
      <c r="C26" s="124"/>
      <c r="D26" s="124"/>
      <c r="E26" s="84"/>
      <c r="F26" s="85"/>
      <c r="G26" s="86"/>
    </row>
    <row r="27" spans="1:7" ht="17.25" customHeight="1" x14ac:dyDescent="0.25">
      <c r="A27" s="89"/>
      <c r="B27" s="63"/>
      <c r="C27" s="124"/>
      <c r="D27" s="124"/>
      <c r="E27" s="90" t="s">
        <v>31</v>
      </c>
      <c r="F27" s="91">
        <f>SUM(F23:F26)</f>
        <v>113400</v>
      </c>
      <c r="G27" s="86"/>
    </row>
    <row r="28" spans="1:7" ht="17.25" customHeight="1" x14ac:dyDescent="0.25">
      <c r="A28" s="89"/>
      <c r="B28" s="63"/>
      <c r="C28" s="124"/>
      <c r="D28" s="124"/>
      <c r="E28" s="95"/>
      <c r="F28" s="96"/>
      <c r="G28" s="86"/>
    </row>
    <row r="29" spans="1:7" ht="18" customHeight="1" x14ac:dyDescent="0.25">
      <c r="A29" s="93">
        <f>A21+1</f>
        <v>3</v>
      </c>
      <c r="B29" s="127" t="s">
        <v>250</v>
      </c>
      <c r="C29" s="128"/>
      <c r="D29" s="124"/>
      <c r="E29" s="84"/>
      <c r="F29" s="85"/>
      <c r="G29" s="86"/>
    </row>
    <row r="30" spans="1:7" ht="18" customHeight="1" x14ac:dyDescent="0.25">
      <c r="A30" s="89"/>
      <c r="B30" s="130"/>
      <c r="C30" s="124"/>
      <c r="D30" s="124"/>
      <c r="E30" s="84"/>
      <c r="F30" s="85"/>
      <c r="G30" s="86"/>
    </row>
    <row r="31" spans="1:7" ht="18" customHeight="1" x14ac:dyDescent="0.25">
      <c r="A31" s="89">
        <f>A29+0.1</f>
        <v>3.1</v>
      </c>
      <c r="B31" s="132" t="s">
        <v>271</v>
      </c>
      <c r="C31" s="124" t="s">
        <v>4</v>
      </c>
      <c r="D31" s="124">
        <v>2</v>
      </c>
      <c r="E31" s="136">
        <v>17000</v>
      </c>
      <c r="F31" s="146">
        <f t="shared" ref="F31" si="3">D31*E31</f>
        <v>34000</v>
      </c>
      <c r="G31" s="86"/>
    </row>
    <row r="32" spans="1:7" ht="18" customHeight="1" x14ac:dyDescent="0.25">
      <c r="A32" s="89"/>
      <c r="B32" s="130"/>
      <c r="C32" s="124"/>
      <c r="D32" s="124"/>
      <c r="E32" s="136"/>
      <c r="F32" s="85"/>
      <c r="G32" s="86"/>
    </row>
    <row r="33" spans="1:7" ht="18" customHeight="1" x14ac:dyDescent="0.25">
      <c r="A33" s="89">
        <f>A31+0.1</f>
        <v>3.2</v>
      </c>
      <c r="B33" s="132" t="s">
        <v>272</v>
      </c>
      <c r="C33" s="124" t="s">
        <v>4</v>
      </c>
      <c r="D33" s="124">
        <v>2</v>
      </c>
      <c r="E33" s="136">
        <v>9900</v>
      </c>
      <c r="F33" s="146">
        <f t="shared" ref="F33" si="4">D33*E33</f>
        <v>19800</v>
      </c>
      <c r="G33" s="86"/>
    </row>
    <row r="34" spans="1:7" ht="18" customHeight="1" x14ac:dyDescent="0.25">
      <c r="A34" s="89"/>
      <c r="B34" s="130"/>
      <c r="C34" s="124"/>
      <c r="D34" s="124"/>
      <c r="E34" s="84"/>
      <c r="F34" s="85"/>
      <c r="G34" s="86"/>
    </row>
    <row r="35" spans="1:7" ht="18" customHeight="1" x14ac:dyDescent="0.25">
      <c r="A35" s="89"/>
      <c r="B35" s="63"/>
      <c r="C35" s="124"/>
      <c r="D35" s="124"/>
      <c r="E35" s="90" t="s">
        <v>32</v>
      </c>
      <c r="F35" s="91">
        <f>SUM(F31:F34)</f>
        <v>53800</v>
      </c>
      <c r="G35" s="86"/>
    </row>
    <row r="36" spans="1:7" ht="18" customHeight="1" x14ac:dyDescent="0.25">
      <c r="A36" s="89"/>
      <c r="B36" s="63"/>
      <c r="C36" s="124"/>
      <c r="D36" s="124"/>
      <c r="E36" s="95"/>
      <c r="F36" s="96"/>
      <c r="G36" s="86"/>
    </row>
    <row r="37" spans="1:7" ht="18" customHeight="1" x14ac:dyDescent="0.25">
      <c r="A37" s="83">
        <f>A29+1</f>
        <v>4</v>
      </c>
      <c r="B37" s="123" t="s">
        <v>251</v>
      </c>
      <c r="C37" s="124"/>
      <c r="D37" s="124"/>
      <c r="E37" s="84"/>
      <c r="F37" s="85"/>
      <c r="G37" s="86"/>
    </row>
    <row r="38" spans="1:7" ht="18" customHeight="1" x14ac:dyDescent="0.25">
      <c r="A38" s="87">
        <f>A37</f>
        <v>4</v>
      </c>
      <c r="B38" s="125" t="s">
        <v>273</v>
      </c>
      <c r="C38" s="124"/>
      <c r="D38" s="124"/>
      <c r="E38" s="84"/>
      <c r="F38" s="85"/>
      <c r="G38" s="86"/>
    </row>
    <row r="39" spans="1:7" ht="18" customHeight="1" x14ac:dyDescent="0.25">
      <c r="A39" s="88">
        <f>A38+0.1</f>
        <v>4.0999999999999996</v>
      </c>
      <c r="B39" s="126" t="s">
        <v>274</v>
      </c>
      <c r="C39" s="124" t="s">
        <v>29</v>
      </c>
      <c r="D39" s="124">
        <v>1</v>
      </c>
      <c r="E39" s="136">
        <v>35000</v>
      </c>
      <c r="F39" s="146">
        <f t="shared" ref="F39" si="5">D39*E39</f>
        <v>35000</v>
      </c>
      <c r="G39" s="86"/>
    </row>
    <row r="40" spans="1:7" ht="18" customHeight="1" x14ac:dyDescent="0.25">
      <c r="A40" s="88"/>
      <c r="B40" s="125"/>
      <c r="C40" s="124"/>
      <c r="D40" s="124"/>
      <c r="E40" s="84"/>
      <c r="F40" s="85"/>
      <c r="G40" s="86"/>
    </row>
    <row r="41" spans="1:7" ht="18" customHeight="1" x14ac:dyDescent="0.25">
      <c r="A41" s="89"/>
      <c r="B41" s="62"/>
      <c r="C41" s="124"/>
      <c r="D41" s="124"/>
      <c r="E41" s="90" t="s">
        <v>92</v>
      </c>
      <c r="F41" s="91">
        <f>SUM(F39:F40)</f>
        <v>35000</v>
      </c>
      <c r="G41" s="86"/>
    </row>
    <row r="42" spans="1:7" ht="18" customHeight="1" x14ac:dyDescent="0.25">
      <c r="A42" s="89"/>
      <c r="B42" s="62"/>
      <c r="C42" s="124"/>
      <c r="D42" s="124"/>
      <c r="E42" s="92"/>
      <c r="F42" s="85"/>
      <c r="G42" s="86"/>
    </row>
    <row r="43" spans="1:7" ht="17.25" customHeight="1" x14ac:dyDescent="0.25">
      <c r="A43" s="83">
        <f>A37+1</f>
        <v>5</v>
      </c>
      <c r="B43" s="123" t="s">
        <v>252</v>
      </c>
      <c r="C43" s="124"/>
      <c r="D43" s="124"/>
      <c r="E43" s="84"/>
      <c r="F43" s="85"/>
      <c r="G43" s="86"/>
    </row>
    <row r="44" spans="1:7" ht="63.75" x14ac:dyDescent="0.25">
      <c r="A44" s="87">
        <f>A43</f>
        <v>5</v>
      </c>
      <c r="B44" s="125" t="s">
        <v>275</v>
      </c>
      <c r="C44" s="133" t="s">
        <v>30</v>
      </c>
      <c r="D44" s="133">
        <v>1</v>
      </c>
      <c r="E44" s="147">
        <v>75000</v>
      </c>
      <c r="F44" s="146">
        <f t="shared" ref="F44" si="6">D44*E44</f>
        <v>75000</v>
      </c>
      <c r="G44" s="98"/>
    </row>
    <row r="45" spans="1:7" ht="17.25" customHeight="1" x14ac:dyDescent="0.25">
      <c r="A45" s="88"/>
      <c r="B45" s="125"/>
      <c r="C45" s="124"/>
      <c r="D45" s="124"/>
      <c r="E45" s="84"/>
      <c r="F45" s="85"/>
      <c r="G45" s="86"/>
    </row>
    <row r="46" spans="1:7" ht="17.25" customHeight="1" x14ac:dyDescent="0.25">
      <c r="A46" s="89"/>
      <c r="B46" s="62"/>
      <c r="C46" s="124"/>
      <c r="D46" s="124"/>
      <c r="E46" s="90" t="s">
        <v>95</v>
      </c>
      <c r="F46" s="91">
        <f>SUM(F44:F45)</f>
        <v>75000</v>
      </c>
      <c r="G46" s="86"/>
    </row>
    <row r="47" spans="1:7" ht="17.25" customHeight="1" x14ac:dyDescent="0.25">
      <c r="A47" s="89"/>
      <c r="B47" s="62"/>
      <c r="C47" s="124"/>
      <c r="D47" s="124"/>
      <c r="E47" s="92"/>
      <c r="F47" s="85"/>
      <c r="G47" s="86"/>
    </row>
    <row r="48" spans="1:7" ht="17.25" customHeight="1" x14ac:dyDescent="0.25">
      <c r="A48" s="83">
        <f>A43+1</f>
        <v>6</v>
      </c>
      <c r="B48" s="123" t="s">
        <v>253</v>
      </c>
      <c r="C48" s="124"/>
      <c r="D48" s="124"/>
      <c r="E48" s="84"/>
      <c r="F48" s="85"/>
      <c r="G48" s="86"/>
    </row>
    <row r="49" spans="1:7" ht="114.75" x14ac:dyDescent="0.25">
      <c r="A49" s="87">
        <f>A48</f>
        <v>6</v>
      </c>
      <c r="B49" s="125" t="s">
        <v>276</v>
      </c>
      <c r="C49" s="124"/>
      <c r="D49" s="124"/>
      <c r="E49" s="84"/>
      <c r="F49" s="85"/>
      <c r="G49" s="86"/>
    </row>
    <row r="50" spans="1:7" ht="20.100000000000001" customHeight="1" x14ac:dyDescent="0.25">
      <c r="A50" s="88">
        <f>A49+0.1</f>
        <v>6.1</v>
      </c>
      <c r="B50" s="126" t="s">
        <v>277</v>
      </c>
      <c r="C50" s="124" t="s">
        <v>44</v>
      </c>
      <c r="D50" s="124">
        <v>6</v>
      </c>
      <c r="E50" s="136">
        <v>1470</v>
      </c>
      <c r="F50" s="146">
        <f t="shared" ref="F50" si="7">D50*E50</f>
        <v>8820</v>
      </c>
      <c r="G50" s="86"/>
    </row>
    <row r="51" spans="1:7" ht="17.25" customHeight="1" x14ac:dyDescent="0.25">
      <c r="A51" s="88"/>
      <c r="B51" s="125"/>
      <c r="C51" s="124"/>
      <c r="D51" s="124"/>
      <c r="E51" s="84"/>
      <c r="F51" s="85"/>
      <c r="G51" s="86"/>
    </row>
    <row r="52" spans="1:7" ht="17.25" customHeight="1" x14ac:dyDescent="0.25">
      <c r="A52" s="89"/>
      <c r="B52" s="62"/>
      <c r="C52" s="124"/>
      <c r="D52" s="124"/>
      <c r="E52" s="90" t="s">
        <v>109</v>
      </c>
      <c r="F52" s="91">
        <f>SUM(F49:F51)</f>
        <v>8820</v>
      </c>
      <c r="G52" s="86"/>
    </row>
    <row r="53" spans="1:7" ht="17.25" customHeight="1" x14ac:dyDescent="0.25">
      <c r="A53" s="89"/>
      <c r="B53" s="62"/>
      <c r="C53" s="124"/>
      <c r="D53" s="124"/>
      <c r="E53" s="92"/>
      <c r="F53" s="85"/>
      <c r="G53" s="86"/>
    </row>
    <row r="54" spans="1:7" ht="30" customHeight="1" x14ac:dyDescent="0.25">
      <c r="A54" s="83">
        <f>A48+1</f>
        <v>7</v>
      </c>
      <c r="B54" s="123" t="s">
        <v>254</v>
      </c>
      <c r="C54" s="124"/>
      <c r="D54" s="124"/>
      <c r="E54" s="84"/>
      <c r="F54" s="85"/>
      <c r="G54" s="86"/>
    </row>
    <row r="55" spans="1:7" ht="51" x14ac:dyDescent="0.25">
      <c r="A55" s="87">
        <f>A54</f>
        <v>7</v>
      </c>
      <c r="B55" s="125" t="s">
        <v>278</v>
      </c>
      <c r="C55" s="124"/>
      <c r="D55" s="124"/>
      <c r="E55" s="84"/>
      <c r="F55" s="85"/>
      <c r="G55" s="86"/>
    </row>
    <row r="56" spans="1:7" ht="20.100000000000001" customHeight="1" x14ac:dyDescent="0.25">
      <c r="A56" s="88">
        <f>A55+0.1</f>
        <v>7.1</v>
      </c>
      <c r="B56" s="126" t="s">
        <v>279</v>
      </c>
      <c r="C56" s="124" t="s">
        <v>280</v>
      </c>
      <c r="D56" s="124">
        <v>32</v>
      </c>
      <c r="E56" s="136">
        <v>0</v>
      </c>
      <c r="F56" s="146">
        <f t="shared" ref="F56" si="8">D56*E56</f>
        <v>0</v>
      </c>
      <c r="G56" s="86"/>
    </row>
    <row r="57" spans="1:7" ht="17.25" customHeight="1" x14ac:dyDescent="0.25">
      <c r="A57" s="88"/>
      <c r="B57" s="125"/>
      <c r="C57" s="124"/>
      <c r="D57" s="124"/>
      <c r="E57" s="136"/>
      <c r="F57" s="85"/>
      <c r="G57" s="86"/>
    </row>
    <row r="58" spans="1:7" ht="45" customHeight="1" x14ac:dyDescent="0.25">
      <c r="A58" s="88">
        <f>A56+0.1</f>
        <v>7.1999999999999993</v>
      </c>
      <c r="B58" s="126" t="s">
        <v>281</v>
      </c>
      <c r="C58" s="124" t="s">
        <v>29</v>
      </c>
      <c r="D58" s="124">
        <v>1</v>
      </c>
      <c r="E58" s="136">
        <v>0</v>
      </c>
      <c r="F58" s="146">
        <f t="shared" ref="F58" si="9">D58*E58</f>
        <v>0</v>
      </c>
      <c r="G58" s="86"/>
    </row>
    <row r="59" spans="1:7" ht="15" customHeight="1" x14ac:dyDescent="0.25">
      <c r="A59" s="88"/>
      <c r="B59" s="125"/>
      <c r="C59" s="124"/>
      <c r="D59" s="124"/>
      <c r="E59" s="84"/>
      <c r="F59" s="85"/>
      <c r="G59" s="86"/>
    </row>
    <row r="60" spans="1:7" ht="17.25" customHeight="1" x14ac:dyDescent="0.25">
      <c r="A60" s="89"/>
      <c r="B60" s="62"/>
      <c r="C60" s="124"/>
      <c r="D60" s="124"/>
      <c r="E60" s="90" t="s">
        <v>34</v>
      </c>
      <c r="F60" s="91">
        <f>SUM(F55:F59)</f>
        <v>0</v>
      </c>
      <c r="G60" s="86"/>
    </row>
    <row r="61" spans="1:7" ht="15" customHeight="1" x14ac:dyDescent="0.25">
      <c r="A61" s="89"/>
      <c r="B61" s="62"/>
      <c r="C61" s="124"/>
      <c r="D61" s="124"/>
      <c r="E61" s="92"/>
      <c r="F61" s="85"/>
      <c r="G61" s="86"/>
    </row>
    <row r="62" spans="1:7" ht="17.25" customHeight="1" x14ac:dyDescent="0.25">
      <c r="A62" s="93">
        <f>A54+1</f>
        <v>8</v>
      </c>
      <c r="B62" s="127" t="s">
        <v>249</v>
      </c>
      <c r="C62" s="128"/>
      <c r="D62" s="124"/>
      <c r="E62" s="84"/>
      <c r="F62" s="85"/>
      <c r="G62" s="86"/>
    </row>
    <row r="63" spans="1:7" ht="38.25" x14ac:dyDescent="0.25">
      <c r="A63" s="94">
        <f>A62</f>
        <v>8</v>
      </c>
      <c r="B63" s="129" t="s">
        <v>282</v>
      </c>
      <c r="C63" s="124"/>
      <c r="D63" s="124"/>
      <c r="E63" s="84"/>
      <c r="F63" s="85"/>
      <c r="G63" s="86"/>
    </row>
    <row r="64" spans="1:7" ht="17.25" customHeight="1" x14ac:dyDescent="0.25">
      <c r="A64" s="89"/>
      <c r="B64" s="130"/>
      <c r="C64" s="124"/>
      <c r="D64" s="124"/>
      <c r="E64" s="84"/>
      <c r="F64" s="85"/>
      <c r="G64" s="86"/>
    </row>
    <row r="65" spans="1:7" ht="18" customHeight="1" x14ac:dyDescent="0.25">
      <c r="A65" s="89">
        <f>A63+0.1</f>
        <v>8.1</v>
      </c>
      <c r="B65" s="132" t="s">
        <v>283</v>
      </c>
      <c r="C65" s="124"/>
      <c r="D65" s="124"/>
      <c r="E65" s="84"/>
      <c r="F65" s="85"/>
      <c r="G65" s="86"/>
    </row>
    <row r="66" spans="1:7" ht="18" customHeight="1" x14ac:dyDescent="0.25">
      <c r="A66" s="89" t="s">
        <v>2</v>
      </c>
      <c r="B66" s="132" t="s">
        <v>284</v>
      </c>
      <c r="C66" s="124" t="s">
        <v>29</v>
      </c>
      <c r="D66" s="124">
        <v>1</v>
      </c>
      <c r="E66" s="136">
        <v>0</v>
      </c>
      <c r="F66" s="146">
        <f t="shared" ref="F66" si="10">D66*E66</f>
        <v>0</v>
      </c>
      <c r="G66" s="86"/>
    </row>
    <row r="67" spans="1:7" ht="18" customHeight="1" x14ac:dyDescent="0.25">
      <c r="A67" s="89"/>
      <c r="B67" s="130"/>
      <c r="C67" s="124"/>
      <c r="D67" s="124"/>
      <c r="E67" s="84"/>
      <c r="F67" s="85"/>
      <c r="G67" s="86"/>
    </row>
    <row r="68" spans="1:7" ht="17.25" customHeight="1" x14ac:dyDescent="0.25">
      <c r="A68" s="89"/>
      <c r="B68" s="63"/>
      <c r="C68" s="124"/>
      <c r="D68" s="124"/>
      <c r="E68" s="90" t="s">
        <v>285</v>
      </c>
      <c r="F68" s="91">
        <f>SUM(F66:F67)</f>
        <v>0</v>
      </c>
      <c r="G68" s="86"/>
    </row>
    <row r="69" spans="1:7" ht="15" customHeight="1" x14ac:dyDescent="0.25">
      <c r="A69" s="89"/>
      <c r="B69" s="63"/>
      <c r="C69" s="124"/>
      <c r="D69" s="124"/>
      <c r="E69" s="95"/>
      <c r="F69" s="96"/>
      <c r="G69" s="86"/>
    </row>
    <row r="70" spans="1:7" ht="17.25" customHeight="1" x14ac:dyDescent="0.25">
      <c r="A70" s="83">
        <f>A63+1</f>
        <v>9</v>
      </c>
      <c r="B70" s="123" t="s">
        <v>255</v>
      </c>
      <c r="C70" s="124"/>
      <c r="D70" s="124"/>
      <c r="E70" s="84"/>
      <c r="F70" s="85"/>
      <c r="G70" s="86"/>
    </row>
    <row r="71" spans="1:7" ht="63.75" x14ac:dyDescent="0.25">
      <c r="A71" s="87">
        <f>A70</f>
        <v>9</v>
      </c>
      <c r="B71" s="125" t="s">
        <v>286</v>
      </c>
      <c r="C71" s="124"/>
      <c r="D71" s="124"/>
      <c r="E71" s="84"/>
      <c r="F71" s="85"/>
      <c r="G71" s="86"/>
    </row>
    <row r="72" spans="1:7" ht="30" customHeight="1" x14ac:dyDescent="0.25">
      <c r="A72" s="88">
        <f t="shared" ref="A72:A78" si="11">A71+0.1</f>
        <v>9.1</v>
      </c>
      <c r="B72" s="126" t="s">
        <v>287</v>
      </c>
      <c r="C72" s="124" t="s">
        <v>29</v>
      </c>
      <c r="D72" s="124">
        <v>1</v>
      </c>
      <c r="E72" s="136">
        <v>0</v>
      </c>
      <c r="F72" s="146">
        <f t="shared" ref="F72:F78" si="12">D72*E72</f>
        <v>0</v>
      </c>
      <c r="G72" s="86"/>
    </row>
    <row r="73" spans="1:7" ht="18" customHeight="1" x14ac:dyDescent="0.25">
      <c r="A73" s="88">
        <f t="shared" si="11"/>
        <v>9.1999999999999993</v>
      </c>
      <c r="B73" s="126" t="s">
        <v>288</v>
      </c>
      <c r="C73" s="124" t="s">
        <v>4</v>
      </c>
      <c r="D73" s="124">
        <v>2</v>
      </c>
      <c r="E73" s="136">
        <v>0</v>
      </c>
      <c r="F73" s="146">
        <f t="shared" si="12"/>
        <v>0</v>
      </c>
      <c r="G73" s="86"/>
    </row>
    <row r="74" spans="1:7" ht="18" customHeight="1" x14ac:dyDescent="0.25">
      <c r="A74" s="88">
        <f t="shared" si="11"/>
        <v>9.2999999999999989</v>
      </c>
      <c r="B74" s="126" t="s">
        <v>289</v>
      </c>
      <c r="C74" s="124" t="s">
        <v>4</v>
      </c>
      <c r="D74" s="124">
        <v>2</v>
      </c>
      <c r="E74" s="136">
        <v>0</v>
      </c>
      <c r="F74" s="146">
        <f t="shared" si="12"/>
        <v>0</v>
      </c>
      <c r="G74" s="86"/>
    </row>
    <row r="75" spans="1:7" ht="18" customHeight="1" x14ac:dyDescent="0.25">
      <c r="A75" s="88">
        <f t="shared" si="11"/>
        <v>9.3999999999999986</v>
      </c>
      <c r="B75" s="126" t="s">
        <v>290</v>
      </c>
      <c r="C75" s="124" t="s">
        <v>29</v>
      </c>
      <c r="D75" s="124">
        <v>1</v>
      </c>
      <c r="E75" s="136">
        <v>0</v>
      </c>
      <c r="F75" s="146">
        <f t="shared" si="12"/>
        <v>0</v>
      </c>
      <c r="G75" s="86"/>
    </row>
    <row r="76" spans="1:7" ht="18" customHeight="1" x14ac:dyDescent="0.25">
      <c r="A76" s="88">
        <f t="shared" si="11"/>
        <v>9.4999999999999982</v>
      </c>
      <c r="B76" s="126" t="s">
        <v>291</v>
      </c>
      <c r="C76" s="124" t="s">
        <v>29</v>
      </c>
      <c r="D76" s="124">
        <v>1</v>
      </c>
      <c r="E76" s="136">
        <v>0</v>
      </c>
      <c r="F76" s="146">
        <f t="shared" si="12"/>
        <v>0</v>
      </c>
      <c r="G76" s="86"/>
    </row>
    <row r="77" spans="1:7" ht="18" customHeight="1" x14ac:dyDescent="0.25">
      <c r="A77" s="88">
        <f t="shared" si="11"/>
        <v>9.5999999999999979</v>
      </c>
      <c r="B77" s="126" t="s">
        <v>292</v>
      </c>
      <c r="C77" s="124" t="s">
        <v>29</v>
      </c>
      <c r="D77" s="124">
        <v>1</v>
      </c>
      <c r="E77" s="136">
        <v>0</v>
      </c>
      <c r="F77" s="146">
        <f t="shared" si="12"/>
        <v>0</v>
      </c>
      <c r="G77" s="86"/>
    </row>
    <row r="78" spans="1:7" ht="18" customHeight="1" x14ac:dyDescent="0.25">
      <c r="A78" s="88">
        <f t="shared" si="11"/>
        <v>9.6999999999999975</v>
      </c>
      <c r="B78" s="126" t="s">
        <v>293</v>
      </c>
      <c r="C78" s="124" t="s">
        <v>29</v>
      </c>
      <c r="D78" s="124">
        <v>1</v>
      </c>
      <c r="E78" s="136">
        <v>0</v>
      </c>
      <c r="F78" s="146">
        <f t="shared" si="12"/>
        <v>0</v>
      </c>
      <c r="G78" s="86"/>
    </row>
    <row r="79" spans="1:7" ht="15" customHeight="1" x14ac:dyDescent="0.25">
      <c r="A79" s="88"/>
      <c r="B79" s="125"/>
      <c r="C79" s="124"/>
      <c r="D79" s="124"/>
      <c r="E79" s="84"/>
      <c r="F79" s="85"/>
      <c r="G79" s="86"/>
    </row>
    <row r="80" spans="1:7" ht="17.25" customHeight="1" x14ac:dyDescent="0.25">
      <c r="A80" s="89"/>
      <c r="B80" s="62"/>
      <c r="C80" s="124"/>
      <c r="D80" s="124"/>
      <c r="E80" s="90" t="s">
        <v>41</v>
      </c>
      <c r="F80" s="91">
        <f>SUM(F72:F79)</f>
        <v>0</v>
      </c>
      <c r="G80" s="86"/>
    </row>
    <row r="81" spans="1:7" ht="15" customHeight="1" x14ac:dyDescent="0.25">
      <c r="A81" s="89"/>
      <c r="B81" s="62"/>
      <c r="C81" s="124"/>
      <c r="D81" s="124"/>
      <c r="E81" s="92"/>
      <c r="F81" s="85"/>
      <c r="G81" s="86"/>
    </row>
    <row r="82" spans="1:7" ht="17.25" customHeight="1" x14ac:dyDescent="0.25">
      <c r="A82" s="83">
        <f>A70+1</f>
        <v>10</v>
      </c>
      <c r="B82" s="123" t="s">
        <v>256</v>
      </c>
      <c r="C82" s="124"/>
      <c r="D82" s="124"/>
      <c r="E82" s="84"/>
      <c r="F82" s="85"/>
      <c r="G82" s="86"/>
    </row>
    <row r="83" spans="1:7" ht="38.25" x14ac:dyDescent="0.25">
      <c r="A83" s="87">
        <f>A82</f>
        <v>10</v>
      </c>
      <c r="B83" s="125" t="s">
        <v>294</v>
      </c>
      <c r="C83" s="124"/>
      <c r="D83" s="124"/>
      <c r="E83" s="84"/>
      <c r="F83" s="85"/>
      <c r="G83" s="86"/>
    </row>
    <row r="84" spans="1:7" ht="18" customHeight="1" x14ac:dyDescent="0.25">
      <c r="A84" s="88">
        <f>A83+0.1</f>
        <v>10.1</v>
      </c>
      <c r="B84" s="126" t="s">
        <v>295</v>
      </c>
      <c r="C84" s="124" t="s">
        <v>29</v>
      </c>
      <c r="D84" s="124">
        <v>1</v>
      </c>
      <c r="E84" s="136">
        <v>0</v>
      </c>
      <c r="F84" s="146">
        <f t="shared" ref="F84:F87" si="13">D84*E84</f>
        <v>0</v>
      </c>
      <c r="G84" s="86"/>
    </row>
    <row r="85" spans="1:7" ht="30" customHeight="1" x14ac:dyDescent="0.25">
      <c r="A85" s="88">
        <f>A84+0.1</f>
        <v>10.199999999999999</v>
      </c>
      <c r="B85" s="126" t="s">
        <v>296</v>
      </c>
      <c r="C85" s="124" t="s">
        <v>29</v>
      </c>
      <c r="D85" s="124">
        <v>1</v>
      </c>
      <c r="E85" s="136">
        <v>0</v>
      </c>
      <c r="F85" s="146">
        <f t="shared" si="13"/>
        <v>0</v>
      </c>
      <c r="G85" s="86"/>
    </row>
    <row r="86" spans="1:7" ht="30" customHeight="1" x14ac:dyDescent="0.25">
      <c r="A86" s="88">
        <f>A85+0.1</f>
        <v>10.299999999999999</v>
      </c>
      <c r="B86" s="126" t="s">
        <v>297</v>
      </c>
      <c r="C86" s="124" t="s">
        <v>29</v>
      </c>
      <c r="D86" s="124">
        <v>1</v>
      </c>
      <c r="E86" s="136">
        <v>0</v>
      </c>
      <c r="F86" s="146">
        <f t="shared" si="13"/>
        <v>0</v>
      </c>
      <c r="G86" s="86"/>
    </row>
    <row r="87" spans="1:7" ht="30" customHeight="1" x14ac:dyDescent="0.25">
      <c r="A87" s="88">
        <f>A86+0.1</f>
        <v>10.399999999999999</v>
      </c>
      <c r="B87" s="126" t="s">
        <v>298</v>
      </c>
      <c r="C87" s="124" t="s">
        <v>29</v>
      </c>
      <c r="D87" s="124">
        <v>1</v>
      </c>
      <c r="E87" s="136">
        <v>0</v>
      </c>
      <c r="F87" s="146">
        <f t="shared" si="13"/>
        <v>0</v>
      </c>
      <c r="G87" s="86"/>
    </row>
    <row r="88" spans="1:7" ht="15" customHeight="1" x14ac:dyDescent="0.25">
      <c r="A88" s="88"/>
      <c r="B88" s="125"/>
      <c r="C88" s="124"/>
      <c r="D88" s="124"/>
      <c r="E88" s="84"/>
      <c r="F88" s="85"/>
      <c r="G88" s="86"/>
    </row>
    <row r="89" spans="1:7" ht="17.25" customHeight="1" x14ac:dyDescent="0.25">
      <c r="A89" s="89"/>
      <c r="B89" s="62"/>
      <c r="C89" s="124"/>
      <c r="D89" s="124"/>
      <c r="E89" s="90" t="s">
        <v>42</v>
      </c>
      <c r="F89" s="91">
        <f>SUM(F84:F88)</f>
        <v>0</v>
      </c>
      <c r="G89" s="86"/>
    </row>
    <row r="90" spans="1:7" ht="17.25" customHeight="1" x14ac:dyDescent="0.25">
      <c r="A90" s="89"/>
      <c r="B90" s="62"/>
      <c r="C90" s="124"/>
      <c r="D90" s="124"/>
      <c r="E90" s="92"/>
      <c r="F90" s="85"/>
      <c r="G90" s="86"/>
    </row>
    <row r="91" spans="1:7" ht="17.25" customHeight="1" x14ac:dyDescent="0.25">
      <c r="A91" s="83">
        <f>A82:B82+1</f>
        <v>11</v>
      </c>
      <c r="B91" s="123" t="s">
        <v>257</v>
      </c>
      <c r="C91" s="124"/>
      <c r="D91" s="124"/>
      <c r="E91" s="84"/>
      <c r="F91" s="85"/>
      <c r="G91" s="86"/>
    </row>
    <row r="92" spans="1:7" ht="76.5" x14ac:dyDescent="0.25">
      <c r="A92" s="87">
        <f>A91</f>
        <v>11</v>
      </c>
      <c r="B92" s="125" t="s">
        <v>299</v>
      </c>
      <c r="C92" s="133" t="s">
        <v>30</v>
      </c>
      <c r="D92" s="133">
        <v>1</v>
      </c>
      <c r="E92" s="147">
        <v>0</v>
      </c>
      <c r="F92" s="146">
        <f t="shared" ref="F92" si="14">D92*E92</f>
        <v>0</v>
      </c>
      <c r="G92" s="98"/>
    </row>
    <row r="93" spans="1:7" ht="17.25" customHeight="1" x14ac:dyDescent="0.25">
      <c r="A93" s="88"/>
      <c r="B93" s="125"/>
      <c r="C93" s="124"/>
      <c r="D93" s="124"/>
      <c r="E93" s="84"/>
      <c r="F93" s="85"/>
      <c r="G93" s="86"/>
    </row>
    <row r="94" spans="1:7" ht="17.25" customHeight="1" x14ac:dyDescent="0.25">
      <c r="A94" s="89"/>
      <c r="B94" s="62"/>
      <c r="C94" s="124"/>
      <c r="D94" s="124"/>
      <c r="E94" s="90" t="s">
        <v>122</v>
      </c>
      <c r="F94" s="91">
        <f>SUM(F92:F93)</f>
        <v>0</v>
      </c>
      <c r="G94" s="86"/>
    </row>
    <row r="95" spans="1:7" ht="17.25" customHeight="1" x14ac:dyDescent="0.25">
      <c r="A95" s="89"/>
      <c r="B95" s="62"/>
      <c r="C95" s="124"/>
      <c r="D95" s="124"/>
      <c r="E95" s="92"/>
      <c r="F95" s="85"/>
      <c r="G95" s="86"/>
    </row>
    <row r="96" spans="1:7" ht="17.25" customHeight="1" x14ac:dyDescent="0.25">
      <c r="A96" s="83">
        <f>A91+1</f>
        <v>12</v>
      </c>
      <c r="B96" s="123" t="s">
        <v>166</v>
      </c>
      <c r="C96" s="124"/>
      <c r="D96" s="124"/>
      <c r="E96" s="84"/>
      <c r="F96" s="85"/>
      <c r="G96" s="86"/>
    </row>
    <row r="97" spans="1:7" ht="63.75" x14ac:dyDescent="0.25">
      <c r="A97" s="87">
        <f>A96</f>
        <v>12</v>
      </c>
      <c r="B97" s="125" t="s">
        <v>300</v>
      </c>
      <c r="C97" s="133" t="s">
        <v>30</v>
      </c>
      <c r="D97" s="133">
        <v>1</v>
      </c>
      <c r="E97" s="147">
        <v>25000</v>
      </c>
      <c r="F97" s="146">
        <f t="shared" ref="F97" si="15">D97*E97</f>
        <v>25000</v>
      </c>
      <c r="G97" s="98"/>
    </row>
    <row r="98" spans="1:7" ht="17.25" customHeight="1" x14ac:dyDescent="0.25">
      <c r="A98" s="88"/>
      <c r="B98" s="125"/>
      <c r="C98" s="124"/>
      <c r="D98" s="124"/>
      <c r="E98" s="84"/>
      <c r="F98" s="85"/>
      <c r="G98" s="86"/>
    </row>
    <row r="99" spans="1:7" ht="17.25" customHeight="1" x14ac:dyDescent="0.25">
      <c r="A99" s="89"/>
      <c r="B99" s="62"/>
      <c r="C99" s="124"/>
      <c r="D99" s="124"/>
      <c r="E99" s="90" t="s">
        <v>301</v>
      </c>
      <c r="F99" s="91">
        <f>SUM(F97:F98)</f>
        <v>25000</v>
      </c>
      <c r="G99" s="86"/>
    </row>
    <row r="100" spans="1:7" ht="17.25" customHeight="1" x14ac:dyDescent="0.25">
      <c r="A100" s="89"/>
      <c r="B100" s="62"/>
      <c r="C100" s="124"/>
      <c r="D100" s="124"/>
      <c r="E100" s="92"/>
      <c r="F100" s="85"/>
      <c r="G100" s="86"/>
    </row>
    <row r="101" spans="1:7" ht="17.25" customHeight="1" x14ac:dyDescent="0.25">
      <c r="A101" s="83">
        <f>A96+1</f>
        <v>13</v>
      </c>
      <c r="B101" s="123" t="s">
        <v>160</v>
      </c>
      <c r="C101" s="124"/>
      <c r="D101" s="124"/>
      <c r="E101" s="84"/>
      <c r="F101" s="85"/>
      <c r="G101" s="86"/>
    </row>
    <row r="102" spans="1:7" ht="38.25" x14ac:dyDescent="0.25">
      <c r="A102" s="87">
        <f>A101</f>
        <v>13</v>
      </c>
      <c r="B102" s="125" t="s">
        <v>302</v>
      </c>
      <c r="C102" s="133" t="s">
        <v>30</v>
      </c>
      <c r="D102" s="133">
        <v>1</v>
      </c>
      <c r="E102" s="147">
        <v>25000</v>
      </c>
      <c r="F102" s="146">
        <f t="shared" ref="F102" si="16">D102*E102</f>
        <v>25000</v>
      </c>
      <c r="G102" s="98"/>
    </row>
    <row r="103" spans="1:7" ht="17.25" customHeight="1" x14ac:dyDescent="0.25">
      <c r="A103" s="88"/>
      <c r="B103" s="125"/>
      <c r="C103" s="124"/>
      <c r="D103" s="124"/>
      <c r="E103" s="84"/>
      <c r="F103" s="85"/>
      <c r="G103" s="86"/>
    </row>
    <row r="104" spans="1:7" ht="17.25" customHeight="1" x14ac:dyDescent="0.25">
      <c r="A104" s="89"/>
      <c r="B104" s="62"/>
      <c r="C104" s="124"/>
      <c r="D104" s="124"/>
      <c r="E104" s="90" t="s">
        <v>145</v>
      </c>
      <c r="F104" s="91">
        <f>SUM(F102:F103)</f>
        <v>25000</v>
      </c>
      <c r="G104" s="86"/>
    </row>
    <row r="105" spans="1:7" ht="17.25" customHeight="1" x14ac:dyDescent="0.25">
      <c r="A105" s="89"/>
      <c r="B105" s="62"/>
      <c r="C105" s="124"/>
      <c r="D105" s="124"/>
      <c r="E105" s="92"/>
      <c r="F105" s="85"/>
      <c r="G105" s="86"/>
    </row>
    <row r="106" spans="1:7" ht="17.25" customHeight="1" x14ac:dyDescent="0.25">
      <c r="A106" s="83">
        <f>A101+1</f>
        <v>14</v>
      </c>
      <c r="B106" s="123" t="s">
        <v>258</v>
      </c>
      <c r="C106" s="124"/>
      <c r="D106" s="124"/>
      <c r="E106" s="84"/>
      <c r="F106" s="85"/>
      <c r="G106" s="86"/>
    </row>
    <row r="107" spans="1:7" ht="25.5" x14ac:dyDescent="0.25">
      <c r="A107" s="87">
        <f>A106</f>
        <v>14</v>
      </c>
      <c r="B107" s="125" t="s">
        <v>303</v>
      </c>
      <c r="C107" s="133" t="s">
        <v>30</v>
      </c>
      <c r="D107" s="133">
        <v>1</v>
      </c>
      <c r="E107" s="147">
        <v>25000</v>
      </c>
      <c r="F107" s="146">
        <f t="shared" ref="F107" si="17">D107*E107</f>
        <v>25000</v>
      </c>
      <c r="G107" s="98"/>
    </row>
    <row r="108" spans="1:7" ht="17.25" customHeight="1" x14ac:dyDescent="0.25">
      <c r="A108" s="88"/>
      <c r="B108" s="125"/>
      <c r="C108" s="124"/>
      <c r="D108" s="124"/>
      <c r="E108" s="84"/>
      <c r="F108" s="85"/>
      <c r="G108" s="86"/>
    </row>
    <row r="109" spans="1:7" ht="17.25" customHeight="1" x14ac:dyDescent="0.25">
      <c r="A109" s="89"/>
      <c r="B109" s="62"/>
      <c r="C109" s="124"/>
      <c r="D109" s="124"/>
      <c r="E109" s="90" t="s">
        <v>148</v>
      </c>
      <c r="F109" s="91">
        <f>SUM(F107:F108)</f>
        <v>25000</v>
      </c>
      <c r="G109" s="86"/>
    </row>
    <row r="110" spans="1:7" ht="17.25" customHeight="1" x14ac:dyDescent="0.25">
      <c r="A110" s="89"/>
      <c r="B110" s="62"/>
      <c r="C110" s="124"/>
      <c r="D110" s="124"/>
      <c r="E110" s="92"/>
      <c r="F110" s="85"/>
      <c r="G110" s="86"/>
    </row>
    <row r="111" spans="1:7" ht="17.25" customHeight="1" x14ac:dyDescent="0.25">
      <c r="A111" s="83">
        <f>A107+1</f>
        <v>15</v>
      </c>
      <c r="B111" s="123" t="s">
        <v>259</v>
      </c>
      <c r="C111" s="124"/>
      <c r="D111" s="124"/>
      <c r="E111" s="84"/>
      <c r="F111" s="85"/>
      <c r="G111" s="86"/>
    </row>
    <row r="112" spans="1:7" ht="38.25" x14ac:dyDescent="0.25">
      <c r="A112" s="87">
        <f>A111</f>
        <v>15</v>
      </c>
      <c r="B112" s="125" t="s">
        <v>304</v>
      </c>
      <c r="C112" s="133" t="s">
        <v>30</v>
      </c>
      <c r="D112" s="133">
        <v>1</v>
      </c>
      <c r="E112" s="147">
        <v>150000</v>
      </c>
      <c r="F112" s="146">
        <f t="shared" ref="F112" si="18">D112*E112</f>
        <v>150000</v>
      </c>
      <c r="G112" s="98"/>
    </row>
    <row r="113" spans="1:8" ht="17.25" customHeight="1" x14ac:dyDescent="0.25">
      <c r="A113" s="88"/>
      <c r="B113" s="125"/>
      <c r="C113" s="124"/>
      <c r="D113" s="124"/>
      <c r="E113" s="84"/>
      <c r="F113" s="85"/>
      <c r="G113" s="86"/>
    </row>
    <row r="114" spans="1:8" ht="17.25" customHeight="1" x14ac:dyDescent="0.25">
      <c r="A114" s="89"/>
      <c r="B114" s="62"/>
      <c r="C114" s="124"/>
      <c r="D114" s="124"/>
      <c r="E114" s="90" t="s">
        <v>152</v>
      </c>
      <c r="F114" s="91">
        <f>SUM(F112:F113)</f>
        <v>150000</v>
      </c>
      <c r="G114" s="86"/>
    </row>
    <row r="115" spans="1:8" ht="17.25" customHeight="1" x14ac:dyDescent="0.25">
      <c r="A115" s="89"/>
      <c r="B115" s="62"/>
      <c r="C115" s="124"/>
      <c r="D115" s="124"/>
      <c r="E115" s="92"/>
      <c r="F115" s="85"/>
      <c r="G115" s="86"/>
    </row>
    <row r="116" spans="1:8" ht="24.75" customHeight="1" x14ac:dyDescent="0.25">
      <c r="A116" s="101"/>
      <c r="B116" s="178" t="s">
        <v>12</v>
      </c>
      <c r="C116" s="179"/>
      <c r="D116" s="179"/>
      <c r="E116" s="180"/>
      <c r="F116" s="102">
        <f>F114+F109+F104+F99+F94+F89+F80+F68+F60+F52+F46+F41+F35+F27+F19</f>
        <v>1329584</v>
      </c>
      <c r="G116" s="103"/>
    </row>
    <row r="117" spans="1:8" ht="26.25" customHeight="1" x14ac:dyDescent="0.3">
      <c r="A117" s="104"/>
      <c r="B117" s="105"/>
      <c r="C117" s="106"/>
      <c r="D117" s="106"/>
      <c r="E117" s="107"/>
      <c r="F117" s="108"/>
      <c r="G117" s="109"/>
      <c r="H117" s="109"/>
    </row>
    <row r="118" spans="1:8" ht="24.75" customHeight="1" x14ac:dyDescent="0.25">
      <c r="A118" s="110"/>
      <c r="B118" s="110"/>
      <c r="C118" s="110"/>
      <c r="D118" s="110"/>
      <c r="E118" s="110"/>
      <c r="F118" s="137"/>
      <c r="G118" s="110"/>
      <c r="H118" s="110"/>
    </row>
    <row r="119" spans="1:8" x14ac:dyDescent="0.25">
      <c r="A119" s="110"/>
      <c r="B119" s="110"/>
      <c r="C119" s="110"/>
      <c r="D119" s="110"/>
      <c r="E119" s="110"/>
      <c r="F119" s="137"/>
      <c r="G119" s="110"/>
      <c r="H119" s="110"/>
    </row>
    <row r="120" spans="1:8" x14ac:dyDescent="0.25">
      <c r="A120" s="110"/>
      <c r="B120" s="110"/>
      <c r="C120" s="110"/>
      <c r="D120" s="110"/>
      <c r="E120" s="110"/>
      <c r="F120" s="137"/>
      <c r="G120" s="112"/>
      <c r="H120" s="110"/>
    </row>
    <row r="121" spans="1:8" x14ac:dyDescent="0.25">
      <c r="A121" s="110"/>
      <c r="B121" s="110"/>
      <c r="C121" s="110"/>
      <c r="D121" s="110"/>
      <c r="E121" s="110"/>
      <c r="F121" s="137"/>
      <c r="G121" s="110"/>
      <c r="H121" s="110"/>
    </row>
    <row r="122" spans="1:8" x14ac:dyDescent="0.25">
      <c r="A122" s="110"/>
      <c r="C122" s="110"/>
      <c r="D122" s="110"/>
      <c r="E122" s="110"/>
      <c r="F122" s="138"/>
      <c r="G122" s="112"/>
      <c r="H122" s="110"/>
    </row>
    <row r="127" spans="1:8" x14ac:dyDescent="0.25">
      <c r="F127" s="113"/>
    </row>
    <row r="135" spans="5:6" x14ac:dyDescent="0.25">
      <c r="F135" s="109"/>
    </row>
    <row r="141" spans="5:6" x14ac:dyDescent="0.25">
      <c r="F141" s="113"/>
    </row>
    <row r="142" spans="5:6" x14ac:dyDescent="0.25">
      <c r="E142" s="113"/>
      <c r="F142" s="113"/>
    </row>
    <row r="143" spans="5:6" x14ac:dyDescent="0.25">
      <c r="F143" s="109"/>
    </row>
    <row r="145" ht="18" customHeight="1" x14ac:dyDescent="0.25"/>
    <row r="146" ht="18" customHeight="1" x14ac:dyDescent="0.25"/>
    <row r="147" ht="18" customHeight="1" x14ac:dyDescent="0.25"/>
    <row r="148" ht="18" customHeight="1" x14ac:dyDescent="0.25"/>
    <row r="149" ht="17.25" customHeight="1" x14ac:dyDescent="0.25"/>
    <row r="150" ht="17.25" customHeight="1" x14ac:dyDescent="0.25"/>
    <row r="151" ht="17.25" customHeight="1" x14ac:dyDescent="0.25"/>
    <row r="153" ht="17.25" customHeight="1" x14ac:dyDescent="0.25"/>
    <row r="154" ht="17.25" customHeight="1" x14ac:dyDescent="0.25"/>
    <row r="155" ht="17.25" customHeight="1" x14ac:dyDescent="0.25"/>
    <row r="156" ht="17.25" customHeight="1" x14ac:dyDescent="0.25"/>
    <row r="157" ht="17.25" customHeight="1" x14ac:dyDescent="0.25"/>
    <row r="159" ht="17.25" customHeight="1" x14ac:dyDescent="0.25"/>
    <row r="160" ht="17.25" customHeight="1" x14ac:dyDescent="0.25"/>
    <row r="161" ht="17.25" customHeight="1" x14ac:dyDescent="0.25"/>
    <row r="162" ht="17.25" customHeight="1" x14ac:dyDescent="0.25"/>
    <row r="163" ht="17.25" customHeight="1" x14ac:dyDescent="0.25"/>
    <row r="165" ht="17.25" customHeight="1" x14ac:dyDescent="0.25"/>
    <row r="166" ht="17.25" customHeight="1" x14ac:dyDescent="0.25"/>
    <row r="167" ht="17.25" customHeight="1" x14ac:dyDescent="0.25"/>
    <row r="168" ht="17.25" customHeight="1" x14ac:dyDescent="0.25"/>
    <row r="169" ht="17.25"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17.25" customHeight="1" x14ac:dyDescent="0.25"/>
    <row r="179" ht="17.25" customHeight="1" x14ac:dyDescent="0.25"/>
    <row r="180" ht="17.25" customHeight="1" x14ac:dyDescent="0.25"/>
    <row r="181" ht="17.25" customHeight="1" x14ac:dyDescent="0.25"/>
    <row r="183" ht="17.25" customHeight="1" x14ac:dyDescent="0.25"/>
    <row r="184" ht="17.25" customHeight="1" x14ac:dyDescent="0.25"/>
    <row r="185" ht="17.25" customHeight="1" x14ac:dyDescent="0.25"/>
    <row r="186" ht="17.25" customHeight="1" x14ac:dyDescent="0.25"/>
    <row r="187" ht="17.25" customHeight="1" x14ac:dyDescent="0.25"/>
    <row r="189" ht="15" customHeight="1" x14ac:dyDescent="0.25"/>
    <row r="190" ht="17.25" customHeight="1" x14ac:dyDescent="0.25"/>
    <row r="191" ht="15" customHeight="1" x14ac:dyDescent="0.25"/>
    <row r="192" ht="17.25" customHeight="1" x14ac:dyDescent="0.25"/>
  </sheetData>
  <sheetProtection algorithmName="SHA-512" hashValue="celwhfXMeZ699u7nkM0EovlI+Qe5475otMwmfbAp4neCah/xndEfp94qw9sycxiUWvmqqp+C8cAxirFS0LDenw==" saltValue="K3anCI6iYsYSYxgeKUARqA==" spinCount="100000" sheet="1" objects="1" scenarios="1"/>
  <mergeCells count="4">
    <mergeCell ref="A2:G2"/>
    <mergeCell ref="A3:G3"/>
    <mergeCell ref="A4:G4"/>
    <mergeCell ref="B116:E116"/>
  </mergeCells>
  <printOptions horizontalCentered="1"/>
  <pageMargins left="0.25" right="0.25" top="0.75" bottom="0.5" header="0.3" footer="0.3"/>
  <pageSetup paperSize="9" scale="76" orientation="portrait" r:id="rId1"/>
  <headerFooter>
    <oddHeader>&amp;LVISA FIT OUT PROJECT&amp;R&amp;G</oddHeader>
    <oddFooter xml:space="preserve">&amp;CPage &amp;P of &amp;N&amp;R
</oddFooter>
  </headerFooter>
  <rowBreaks count="4" manualBreakCount="4">
    <brk id="46" max="6" man="1"/>
    <brk id="78" max="6" man="1"/>
    <brk id="161" max="6" man="1"/>
    <brk id="200" max="6" man="1"/>
  </rowBreak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Grand Summary</vt:lpstr>
      <vt:lpstr>ACMV-Summary</vt:lpstr>
      <vt:lpstr>ACMV-BOQ</vt:lpstr>
      <vt:lpstr>Plumbing Summary</vt:lpstr>
      <vt:lpstr>Plumbing BOQ</vt:lpstr>
      <vt:lpstr>FSS Summary</vt:lpstr>
      <vt:lpstr>FSS BOQ</vt:lpstr>
      <vt:lpstr>'ACMV-BOQ'!Print_Area</vt:lpstr>
      <vt:lpstr>'ACMV-Summary'!Print_Area</vt:lpstr>
      <vt:lpstr>'FSS BOQ'!Print_Area</vt:lpstr>
      <vt:lpstr>'FSS Summary'!Print_Area</vt:lpstr>
      <vt:lpstr>'Grand Summary'!Print_Area</vt:lpstr>
      <vt:lpstr>'Plumbing BOQ'!Print_Area</vt:lpstr>
      <vt:lpstr>'Plumbing Summary'!Print_Area</vt:lpstr>
      <vt:lpstr>'ACMV-BOQ'!Print_Titles</vt:lpstr>
      <vt:lpstr>'FSS BOQ'!Print_Titles</vt:lpstr>
      <vt:lpstr>'Plumbing BOQ'!Print_Titles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Rasheed</dc:creator>
  <cp:lastModifiedBy>Rehan Aslam</cp:lastModifiedBy>
  <cp:lastPrinted>2022-11-01T13:25:46Z</cp:lastPrinted>
  <dcterms:created xsi:type="dcterms:W3CDTF">2014-07-22T09:47:14Z</dcterms:created>
  <dcterms:modified xsi:type="dcterms:W3CDTF">2022-11-03T05:59:39Z</dcterms:modified>
</cp:coreProperties>
</file>