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updateLinks="never" defaultThemeVersion="124226"/>
  <xr:revisionPtr revIDLastSave="0" documentId="13_ncr:1_{F8E887D0-8B4C-42C2-A9CD-FFE5F1EEB85E}" xr6:coauthVersionLast="47" xr6:coauthVersionMax="47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M381" i="3" l="1"/>
  <c r="K379" i="3" l="1"/>
  <c r="K375" i="3"/>
  <c r="K376" i="3" l="1"/>
  <c r="K380" i="3" s="1"/>
  <c r="K378" i="3"/>
  <c r="K374" i="3"/>
  <c r="E244" i="12" l="1"/>
  <c r="E245" i="12" s="1"/>
  <c r="E243" i="12"/>
  <c r="E242" i="12"/>
  <c r="E241" i="12" l="1"/>
  <c r="E240" i="12" l="1"/>
  <c r="K387" i="12" l="1"/>
  <c r="K386" i="12"/>
  <c r="K385" i="12"/>
  <c r="E239" i="12"/>
  <c r="E238" i="12"/>
  <c r="E408" i="3" l="1"/>
  <c r="F408" i="3" s="1"/>
  <c r="E407" i="3"/>
  <c r="F407" i="3" s="1"/>
  <c r="E406" i="3"/>
  <c r="F406" i="3" s="1"/>
  <c r="E237" i="12" l="1"/>
  <c r="K383" i="12" l="1"/>
  <c r="K384" i="12" s="1"/>
  <c r="K382" i="12" l="1"/>
  <c r="E236" i="12"/>
  <c r="E187" i="12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/>
  <c r="C402" i="3" s="1"/>
  <c r="E390" i="3" l="1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F369" i="3" s="1"/>
  <c r="E368" i="3"/>
  <c r="F368" i="3" s="1"/>
  <c r="E385" i="3" l="1"/>
  <c r="F385" i="3" s="1"/>
  <c r="E384" i="3" l="1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418" i="3"/>
  <c r="F418" i="3" s="1"/>
  <c r="E320" i="3" l="1"/>
  <c r="F320" i="3" l="1"/>
  <c r="K332" i="3"/>
  <c r="K333" i="3" s="1"/>
  <c r="K334" i="3" s="1"/>
  <c r="E313" i="3"/>
  <c r="F313" i="3" s="1"/>
  <c r="E416" i="3"/>
  <c r="F416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23" i="3"/>
  <c r="F423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<sst xmlns="http://schemas.openxmlformats.org/spreadsheetml/2006/main" count="10538" uniqueCount="8097">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</sst>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165" fontId="2" fillId="0" borderId="0" xfId="1" applyNumberFormat="1" applyFont="1" applyAlignment="1">
      <alignment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8" workbookViewId="0">
      <selection activeCell="B2693" sqref="B269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3"/>
      <c r="B1" s="753"/>
      <c r="C1" s="753"/>
      <c r="D1" s="753"/>
      <c r="E1" s="754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5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6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6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6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7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8" t="s">
        <v>3255</v>
      </c>
      <c r="F1120" s="758"/>
      <c r="G1120" s="758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9" t="s">
        <v>4176</v>
      </c>
      <c r="B1490" s="761"/>
      <c r="C1490" s="763" t="s">
        <v>4177</v>
      </c>
      <c r="D1490" s="765"/>
      <c r="E1490" s="765"/>
    </row>
    <row r="1491" spans="1:5" ht="26.45" customHeight="1" x14ac:dyDescent="0.25">
      <c r="A1491" s="760"/>
      <c r="B1491" s="762"/>
      <c r="C1491" s="764"/>
      <c r="D1491" s="766"/>
      <c r="E1491" s="766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7" t="s">
        <v>4984</v>
      </c>
      <c r="D1803" s="767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8" t="s">
        <v>5223</v>
      </c>
      <c r="I1893" s="768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9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9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0" t="s">
        <v>5540</v>
      </c>
      <c r="E2010" s="771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72" t="s">
        <v>5632</v>
      </c>
      <c r="G2048" s="772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52" t="s">
        <v>5963</v>
      </c>
      <c r="D2183" s="752"/>
      <c r="E2183" s="752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73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74"/>
      <c r="B2296" s="278" t="s">
        <v>6236</v>
      </c>
      <c r="C2296" s="279" t="s">
        <v>6237</v>
      </c>
      <c r="D2296" s="292"/>
    </row>
    <row r="2297" spans="1:5" ht="23.25" customHeight="1" x14ac:dyDescent="0.35">
      <c r="A2297" s="774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75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76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76"/>
      <c r="B2303" s="72" t="s">
        <v>6252</v>
      </c>
      <c r="C2303" s="250"/>
      <c r="D2303" s="298"/>
      <c r="E2303" s="209"/>
    </row>
    <row r="2304" spans="1:5" ht="20.25" customHeight="1" x14ac:dyDescent="0.3">
      <c r="A2304" s="776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77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77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78" t="s">
        <v>6575</v>
      </c>
      <c r="E2443" s="778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79" t="s">
        <v>6583</v>
      </c>
      <c r="C2446" s="779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>
      <c r="A2688" s="52" t="s">
        <v>8074</v>
      </c>
      <c r="B2688" s="53" t="s">
        <v>8075</v>
      </c>
    </row>
    <row r="2689" spans="1:3" ht="23.25" x14ac:dyDescent="0.35">
      <c r="A2689" s="52" t="s">
        <v>8086</v>
      </c>
      <c r="B2689" s="53" t="s">
        <v>8088</v>
      </c>
      <c r="C2689" s="78" t="s">
        <v>8087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80" t="s">
        <v>7617</v>
      </c>
      <c r="B1" s="781"/>
      <c r="C1" s="624"/>
      <c r="D1" s="780" t="s">
        <v>7616</v>
      </c>
      <c r="E1" s="781"/>
      <c r="F1" s="624"/>
      <c r="G1" s="780" t="s">
        <v>7607</v>
      </c>
      <c r="H1" s="781"/>
      <c r="I1" s="624"/>
      <c r="J1" s="780" t="s">
        <v>7601</v>
      </c>
      <c r="K1" s="781"/>
      <c r="L1" s="624"/>
      <c r="M1" s="780" t="s">
        <v>7588</v>
      </c>
      <c r="N1" s="781"/>
      <c r="O1" s="624"/>
      <c r="P1" s="780" t="s">
        <v>7585</v>
      </c>
      <c r="Q1" s="781"/>
      <c r="R1" s="624"/>
      <c r="S1" s="780" t="s">
        <v>7569</v>
      </c>
      <c r="T1" s="781"/>
      <c r="U1" s="624"/>
      <c r="V1" s="780" t="s">
        <v>7535</v>
      </c>
      <c r="W1" s="781"/>
      <c r="X1" s="624"/>
      <c r="Y1" s="780" t="s">
        <v>7518</v>
      </c>
      <c r="Z1" s="781"/>
      <c r="AA1" s="624"/>
      <c r="AB1" s="780" t="s">
        <v>7509</v>
      </c>
      <c r="AC1" s="781"/>
      <c r="AD1" s="624"/>
      <c r="AE1" s="780" t="s">
        <v>7506</v>
      </c>
      <c r="AF1" s="781"/>
      <c r="AG1" s="624"/>
      <c r="AH1" s="780" t="s">
        <v>7470</v>
      </c>
      <c r="AI1" s="781"/>
      <c r="AJ1" s="624"/>
      <c r="AK1" s="780" t="s">
        <v>7433</v>
      </c>
      <c r="AL1" s="781"/>
      <c r="AM1" s="624"/>
      <c r="AN1" s="780" t="s">
        <v>7429</v>
      </c>
      <c r="AO1" s="781"/>
      <c r="AP1" s="624"/>
      <c r="AQ1" s="780" t="s">
        <v>7410</v>
      </c>
      <c r="AR1" s="781"/>
      <c r="AS1" s="624"/>
      <c r="AT1" s="780" t="s">
        <v>7340</v>
      </c>
      <c r="AU1" s="781"/>
      <c r="AV1" s="624"/>
      <c r="AW1" s="780" t="s">
        <v>7341</v>
      </c>
      <c r="AX1" s="781"/>
      <c r="AY1" s="625"/>
      <c r="AZ1" s="780" t="s">
        <v>7342</v>
      </c>
      <c r="BA1" s="781"/>
      <c r="BC1" s="780" t="s">
        <v>7343</v>
      </c>
      <c r="BD1" s="781"/>
      <c r="BE1" s="625"/>
      <c r="BF1" s="780" t="s">
        <v>7344</v>
      </c>
      <c r="BG1" s="781"/>
      <c r="BI1" s="780" t="s">
        <v>7345</v>
      </c>
      <c r="BJ1" s="781"/>
      <c r="BK1" s="626"/>
      <c r="BL1" s="784" t="s">
        <v>7346</v>
      </c>
      <c r="BM1" s="785"/>
      <c r="BN1" s="626"/>
      <c r="BO1" s="626"/>
      <c r="BP1" s="784" t="s">
        <v>7346</v>
      </c>
      <c r="BQ1" s="785"/>
      <c r="BS1" s="784" t="s">
        <v>7347</v>
      </c>
      <c r="BT1" s="785"/>
      <c r="BV1" s="784" t="s">
        <v>7347</v>
      </c>
      <c r="BW1" s="785"/>
      <c r="BY1" s="784" t="s">
        <v>7347</v>
      </c>
      <c r="BZ1" s="785"/>
    </row>
    <row r="2" spans="1:78" s="493" customFormat="1" ht="18" customHeight="1" x14ac:dyDescent="0.35">
      <c r="A2" s="782"/>
      <c r="B2" s="783"/>
      <c r="C2" s="627"/>
      <c r="D2" s="782"/>
      <c r="E2" s="783"/>
      <c r="F2" s="627"/>
      <c r="G2" s="782"/>
      <c r="H2" s="783"/>
      <c r="I2" s="627"/>
      <c r="J2" s="782"/>
      <c r="K2" s="783"/>
      <c r="L2" s="627"/>
      <c r="M2" s="782"/>
      <c r="N2" s="783"/>
      <c r="O2" s="627"/>
      <c r="P2" s="782"/>
      <c r="Q2" s="783"/>
      <c r="R2" s="627"/>
      <c r="S2" s="782"/>
      <c r="T2" s="783"/>
      <c r="U2" s="627"/>
      <c r="V2" s="782"/>
      <c r="W2" s="783"/>
      <c r="X2" s="627"/>
      <c r="Y2" s="782"/>
      <c r="Z2" s="783"/>
      <c r="AA2" s="627"/>
      <c r="AB2" s="782"/>
      <c r="AC2" s="783"/>
      <c r="AD2" s="627"/>
      <c r="AE2" s="782"/>
      <c r="AF2" s="783"/>
      <c r="AG2" s="627"/>
      <c r="AH2" s="782"/>
      <c r="AI2" s="783"/>
      <c r="AJ2" s="627"/>
      <c r="AK2" s="782"/>
      <c r="AL2" s="783"/>
      <c r="AM2" s="627"/>
      <c r="AN2" s="782"/>
      <c r="AO2" s="783"/>
      <c r="AP2" s="627"/>
      <c r="AQ2" s="782"/>
      <c r="AR2" s="783"/>
      <c r="AS2" s="627"/>
      <c r="AT2" s="782"/>
      <c r="AU2" s="783"/>
      <c r="AV2" s="627"/>
      <c r="AW2" s="782"/>
      <c r="AX2" s="783"/>
      <c r="AY2" s="628"/>
      <c r="AZ2" s="782"/>
      <c r="BA2" s="783"/>
      <c r="BC2" s="782"/>
      <c r="BD2" s="783"/>
      <c r="BE2" s="628"/>
      <c r="BF2" s="782"/>
      <c r="BG2" s="783"/>
      <c r="BI2" s="782"/>
      <c r="BJ2" s="783"/>
      <c r="BK2" s="629"/>
      <c r="BL2" s="786"/>
      <c r="BM2" s="787"/>
      <c r="BN2" s="629"/>
      <c r="BO2" s="629"/>
      <c r="BP2" s="786"/>
      <c r="BQ2" s="787"/>
      <c r="BS2" s="786"/>
      <c r="BT2" s="787"/>
      <c r="BV2" s="786"/>
      <c r="BW2" s="787"/>
      <c r="BY2" s="786"/>
      <c r="BZ2" s="787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8" t="s">
        <v>7782</v>
      </c>
      <c r="B1" s="788"/>
      <c r="C1" s="788"/>
      <c r="D1" s="788"/>
      <c r="E1" s="788"/>
      <c r="G1" s="788" t="s">
        <v>7788</v>
      </c>
      <c r="H1" s="788"/>
      <c r="I1" s="788"/>
      <c r="J1" s="788"/>
      <c r="K1" s="788"/>
      <c r="M1" s="788" t="s">
        <v>7790</v>
      </c>
      <c r="N1" s="788"/>
      <c r="O1" s="788"/>
      <c r="P1" s="788"/>
      <c r="Q1" s="788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zoomScale="90" zoomScaleNormal="90" workbookViewId="0">
      <pane ySplit="2" topLeftCell="A229" activePane="bottomLeft" state="frozen"/>
      <selection pane="bottomLeft" activeCell="C246" sqref="C246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9" t="s">
        <v>7624</v>
      </c>
      <c r="B1" s="789"/>
      <c r="C1" s="789"/>
      <c r="D1" s="789"/>
      <c r="E1" s="789"/>
      <c r="G1" s="789" t="s">
        <v>7726</v>
      </c>
      <c r="H1" s="789"/>
      <c r="I1" s="789"/>
      <c r="J1" s="789"/>
      <c r="K1" s="789"/>
      <c r="N1" s="790" t="s">
        <v>7768</v>
      </c>
      <c r="O1" s="790"/>
      <c r="P1" s="790"/>
      <c r="Q1" s="790"/>
      <c r="R1" s="790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SUM(C154:C1004)</f>
        <v>30730974</v>
      </c>
      <c r="M4" s="382">
        <f>L4+L5+L6</f>
        <v>72735734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39754760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45364</v>
      </c>
      <c r="B187" s="695" t="s">
        <v>7352</v>
      </c>
      <c r="C187" s="348">
        <v>100000</v>
      </c>
      <c r="D187" s="348"/>
      <c r="E187" s="349">
        <f>E186-C187+D187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 t="shared" ref="E188:E245" si="10">E187-C188+D188</f>
        <v>9800000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si="10"/>
        <v>8800000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7800000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si="10"/>
        <v>6800000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0"/>
        <v>6500000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si="10"/>
        <v>6450000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0"/>
        <v>5950000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0"/>
        <v>5450000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>
        <f t="shared" si="10"/>
        <v>4950000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45384</v>
      </c>
      <c r="B197" s="337" t="s">
        <v>7987</v>
      </c>
      <c r="C197" s="348">
        <v>950000</v>
      </c>
      <c r="D197" s="348"/>
      <c r="E197" s="349">
        <f t="shared" si="10"/>
        <v>4000000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45385</v>
      </c>
      <c r="B198" s="337" t="s">
        <v>7987</v>
      </c>
      <c r="C198" s="348">
        <v>800000</v>
      </c>
      <c r="D198" s="348"/>
      <c r="E198" s="349">
        <f t="shared" si="10"/>
        <v>3200000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8013</v>
      </c>
      <c r="C199" s="348"/>
      <c r="D199" s="348">
        <v>500000</v>
      </c>
      <c r="E199" s="349">
        <f t="shared" si="10"/>
        <v>3700000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337" t="s">
        <v>7876</v>
      </c>
      <c r="C200" s="348"/>
      <c r="D200" s="348">
        <v>1310000</v>
      </c>
      <c r="E200" s="349">
        <f t="shared" si="10"/>
        <v>5010000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45386</v>
      </c>
      <c r="B201" s="695" t="s">
        <v>7352</v>
      </c>
      <c r="C201" s="348">
        <v>5000</v>
      </c>
      <c r="D201" s="348"/>
      <c r="E201" s="349">
        <f t="shared" si="10"/>
        <v>5005000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45386</v>
      </c>
      <c r="B202" s="695" t="s">
        <v>7352</v>
      </c>
      <c r="C202" s="348">
        <v>13100</v>
      </c>
      <c r="D202" s="348"/>
      <c r="E202" s="349">
        <f t="shared" si="10"/>
        <v>4991900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45386</v>
      </c>
      <c r="B203" s="655" t="s">
        <v>7708</v>
      </c>
      <c r="C203" s="348">
        <v>700000</v>
      </c>
      <c r="D203" s="348"/>
      <c r="E203" s="349">
        <f t="shared" si="10"/>
        <v>4291900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654">
        <v>45388</v>
      </c>
      <c r="B204" s="655" t="s">
        <v>8015</v>
      </c>
      <c r="C204" s="348">
        <v>200000</v>
      </c>
      <c r="D204" s="348"/>
      <c r="E204" s="349">
        <f t="shared" si="10"/>
        <v>4091900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45402</v>
      </c>
      <c r="B205" s="337" t="s">
        <v>8023</v>
      </c>
      <c r="C205" s="348"/>
      <c r="D205" s="348">
        <v>2700000</v>
      </c>
      <c r="E205" s="349">
        <f t="shared" si="10"/>
        <v>6791900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45402</v>
      </c>
      <c r="B206" s="695" t="s">
        <v>7352</v>
      </c>
      <c r="C206" s="348">
        <v>27000</v>
      </c>
      <c r="D206" s="348"/>
      <c r="E206" s="349">
        <f t="shared" si="10"/>
        <v>6764900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45404</v>
      </c>
      <c r="B207" s="655" t="s">
        <v>7962</v>
      </c>
      <c r="C207" s="348">
        <v>300000</v>
      </c>
      <c r="D207" s="348"/>
      <c r="E207" s="349">
        <f t="shared" si="10"/>
        <v>6464900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ht="30" x14ac:dyDescent="0.25">
      <c r="A208" s="654">
        <v>45404</v>
      </c>
      <c r="B208" s="655" t="s">
        <v>8027</v>
      </c>
      <c r="C208" s="348">
        <v>300000</v>
      </c>
      <c r="D208" s="348"/>
      <c r="E208" s="349">
        <f t="shared" si="10"/>
        <v>6164900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45404</v>
      </c>
      <c r="B209" s="655" t="s">
        <v>8038</v>
      </c>
      <c r="C209" s="348">
        <v>13600</v>
      </c>
      <c r="D209" s="348"/>
      <c r="E209" s="349">
        <f t="shared" si="10"/>
        <v>6151300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45404</v>
      </c>
      <c r="B210" s="655" t="s">
        <v>8038</v>
      </c>
      <c r="C210" s="348">
        <v>3600</v>
      </c>
      <c r="D210" s="348"/>
      <c r="E210" s="349">
        <f t="shared" si="10"/>
        <v>6147700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45409</v>
      </c>
      <c r="B211" s="655" t="s">
        <v>7987</v>
      </c>
      <c r="C211" s="348">
        <v>500000</v>
      </c>
      <c r="D211" s="348"/>
      <c r="E211" s="349">
        <f t="shared" si="10"/>
        <v>5647700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45416</v>
      </c>
      <c r="B212" s="655" t="s">
        <v>8058</v>
      </c>
      <c r="C212" s="348">
        <v>500000</v>
      </c>
      <c r="D212" s="348"/>
      <c r="E212" s="349">
        <f t="shared" si="10"/>
        <v>5147700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45418</v>
      </c>
      <c r="B213" s="655" t="s">
        <v>7894</v>
      </c>
      <c r="C213" s="348">
        <v>300000</v>
      </c>
      <c r="D213" s="348"/>
      <c r="E213" s="349">
        <f t="shared" si="10"/>
        <v>4847700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45418</v>
      </c>
      <c r="B214" s="655" t="s">
        <v>8046</v>
      </c>
      <c r="C214" s="348">
        <v>50000</v>
      </c>
      <c r="D214" s="348"/>
      <c r="E214" s="349">
        <f t="shared" si="10"/>
        <v>4797700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45420</v>
      </c>
      <c r="B215" s="655" t="s">
        <v>8056</v>
      </c>
      <c r="C215" s="348"/>
      <c r="D215" s="348">
        <v>8254400</v>
      </c>
      <c r="E215" s="349">
        <f t="shared" si="10"/>
        <v>13052100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45422</v>
      </c>
      <c r="B216" s="655" t="s">
        <v>8060</v>
      </c>
      <c r="C216" s="348">
        <v>170000</v>
      </c>
      <c r="D216" s="348"/>
      <c r="E216" s="349">
        <f t="shared" si="10"/>
        <v>12882100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45422</v>
      </c>
      <c r="B217" s="655" t="s">
        <v>8059</v>
      </c>
      <c r="C217" s="348">
        <v>100000</v>
      </c>
      <c r="D217" s="348"/>
      <c r="E217" s="349">
        <f t="shared" si="10"/>
        <v>12782100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45423</v>
      </c>
      <c r="B218" s="655" t="s">
        <v>8078</v>
      </c>
      <c r="C218" s="348">
        <v>100000</v>
      </c>
      <c r="D218" s="348"/>
      <c r="E218" s="349">
        <f t="shared" si="10"/>
        <v>12682100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45425</v>
      </c>
      <c r="B219" s="655" t="s">
        <v>8063</v>
      </c>
      <c r="C219" s="348">
        <v>51350</v>
      </c>
      <c r="D219" s="348"/>
      <c r="E219" s="349">
        <f t="shared" si="10"/>
        <v>12630750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654">
        <v>45426</v>
      </c>
      <c r="B220" s="655" t="s">
        <v>8046</v>
      </c>
      <c r="C220" s="348">
        <v>50000</v>
      </c>
      <c r="D220" s="348"/>
      <c r="E220" s="349">
        <f t="shared" si="10"/>
        <v>12580750</v>
      </c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ht="30" x14ac:dyDescent="0.25">
      <c r="A221" s="654">
        <v>45427</v>
      </c>
      <c r="B221" s="655" t="s">
        <v>8064</v>
      </c>
      <c r="C221" s="348">
        <v>26300</v>
      </c>
      <c r="D221" s="348"/>
      <c r="E221" s="349">
        <f t="shared" si="10"/>
        <v>12554450</v>
      </c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654">
        <v>45427</v>
      </c>
      <c r="B222" s="655" t="s">
        <v>8065</v>
      </c>
      <c r="C222" s="348">
        <v>60000</v>
      </c>
      <c r="D222" s="348"/>
      <c r="E222" s="349">
        <f t="shared" si="10"/>
        <v>12494450</v>
      </c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4">
        <v>45427</v>
      </c>
      <c r="B223" s="655" t="s">
        <v>7987</v>
      </c>
      <c r="C223" s="348">
        <v>500000</v>
      </c>
      <c r="D223" s="348"/>
      <c r="E223" s="349">
        <f t="shared" si="10"/>
        <v>11994450</v>
      </c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4">
        <v>45427</v>
      </c>
      <c r="B224" s="655" t="s">
        <v>8066</v>
      </c>
      <c r="C224" s="348">
        <v>600000</v>
      </c>
      <c r="D224" s="348"/>
      <c r="E224" s="349">
        <f t="shared" si="10"/>
        <v>11394450</v>
      </c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4">
        <v>45429</v>
      </c>
      <c r="B225" s="655" t="s">
        <v>8067</v>
      </c>
      <c r="C225" s="348">
        <v>15000</v>
      </c>
      <c r="D225" s="348"/>
      <c r="E225" s="349">
        <f t="shared" si="10"/>
        <v>11379450</v>
      </c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4">
        <v>45429</v>
      </c>
      <c r="B226" s="655" t="s">
        <v>8068</v>
      </c>
      <c r="C226" s="348">
        <v>120000</v>
      </c>
      <c r="D226" s="348"/>
      <c r="E226" s="349">
        <f t="shared" si="10"/>
        <v>11259450</v>
      </c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4">
        <v>45430</v>
      </c>
      <c r="B227" s="655" t="s">
        <v>8046</v>
      </c>
      <c r="C227" s="348">
        <v>100000</v>
      </c>
      <c r="D227" s="348"/>
      <c r="E227" s="349">
        <f t="shared" si="10"/>
        <v>11159450</v>
      </c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4">
        <v>45432</v>
      </c>
      <c r="B228" s="655" t="s">
        <v>8072</v>
      </c>
      <c r="C228" s="348">
        <v>275000</v>
      </c>
      <c r="D228" s="348"/>
      <c r="E228" s="349">
        <f t="shared" si="10"/>
        <v>10884450</v>
      </c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4">
        <v>45432</v>
      </c>
      <c r="B229" s="655" t="s">
        <v>8073</v>
      </c>
      <c r="C229" s="348">
        <v>96000</v>
      </c>
      <c r="D229" s="348"/>
      <c r="E229" s="349">
        <f t="shared" si="10"/>
        <v>10788450</v>
      </c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ht="30" x14ac:dyDescent="0.25">
      <c r="A230" s="654">
        <v>45434</v>
      </c>
      <c r="B230" s="655" t="s">
        <v>8064</v>
      </c>
      <c r="C230" s="349">
        <v>39450</v>
      </c>
      <c r="D230" s="348"/>
      <c r="E230" s="349">
        <f t="shared" si="10"/>
        <v>10749000</v>
      </c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4">
        <v>45434</v>
      </c>
      <c r="B231" s="655" t="s">
        <v>8076</v>
      </c>
      <c r="C231" s="349">
        <v>50000</v>
      </c>
      <c r="D231" s="348"/>
      <c r="E231" s="349">
        <f t="shared" si="10"/>
        <v>10699000</v>
      </c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4">
        <v>45434</v>
      </c>
      <c r="B232" s="655" t="s">
        <v>8077</v>
      </c>
      <c r="C232" s="349">
        <v>1000000</v>
      </c>
      <c r="D232" s="348"/>
      <c r="E232" s="349">
        <f t="shared" si="10"/>
        <v>9699000</v>
      </c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4">
        <v>45434</v>
      </c>
      <c r="B233" s="655" t="s">
        <v>8079</v>
      </c>
      <c r="C233" s="349">
        <v>15200</v>
      </c>
      <c r="D233" s="348"/>
      <c r="E233" s="349">
        <f t="shared" si="10"/>
        <v>9683800</v>
      </c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4">
        <v>45434</v>
      </c>
      <c r="B234" s="655" t="s">
        <v>8077</v>
      </c>
      <c r="C234" s="349">
        <v>400000</v>
      </c>
      <c r="D234" s="348"/>
      <c r="E234" s="349">
        <f t="shared" si="10"/>
        <v>9283800</v>
      </c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4">
        <v>45434</v>
      </c>
      <c r="B235" s="695" t="s">
        <v>7352</v>
      </c>
      <c r="C235" s="348">
        <v>82544</v>
      </c>
      <c r="D235" s="348"/>
      <c r="E235" s="349">
        <f t="shared" si="10"/>
        <v>9201256</v>
      </c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4">
        <v>45437</v>
      </c>
      <c r="B236" s="655" t="s">
        <v>8046</v>
      </c>
      <c r="C236" s="348">
        <v>50000</v>
      </c>
      <c r="D236" s="348"/>
      <c r="E236" s="349">
        <f t="shared" si="10"/>
        <v>9151256</v>
      </c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4">
        <v>45441</v>
      </c>
      <c r="B237" s="655" t="s">
        <v>8058</v>
      </c>
      <c r="C237" s="348">
        <v>500000</v>
      </c>
      <c r="D237" s="348"/>
      <c r="E237" s="349">
        <f t="shared" si="10"/>
        <v>8651256</v>
      </c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4">
        <v>45441</v>
      </c>
      <c r="B238" s="655" t="s">
        <v>8090</v>
      </c>
      <c r="C238" s="348">
        <v>370000</v>
      </c>
      <c r="D238" s="348"/>
      <c r="E238" s="349">
        <f t="shared" si="10"/>
        <v>8281256</v>
      </c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4">
        <v>45442</v>
      </c>
      <c r="B239" s="655" t="s">
        <v>8091</v>
      </c>
      <c r="C239" s="348">
        <v>100000</v>
      </c>
      <c r="D239" s="348"/>
      <c r="E239" s="349">
        <f t="shared" si="10"/>
        <v>8181256</v>
      </c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4">
        <v>45442</v>
      </c>
      <c r="B240" s="655" t="s">
        <v>8093</v>
      </c>
      <c r="C240" s="348">
        <v>309000</v>
      </c>
      <c r="D240" s="348"/>
      <c r="E240" s="349">
        <f t="shared" si="10"/>
        <v>7872256</v>
      </c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4">
        <v>45442</v>
      </c>
      <c r="B241" s="655" t="s">
        <v>8094</v>
      </c>
      <c r="C241" s="348"/>
      <c r="D241" s="348">
        <v>7214580</v>
      </c>
      <c r="E241" s="349">
        <f t="shared" si="10"/>
        <v>15086836</v>
      </c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4">
        <v>45443</v>
      </c>
      <c r="B242" s="655" t="s">
        <v>8096</v>
      </c>
      <c r="C242" s="348">
        <v>150000</v>
      </c>
      <c r="D242" s="348"/>
      <c r="E242" s="349">
        <f t="shared" si="10"/>
        <v>14936836</v>
      </c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4">
        <v>45444</v>
      </c>
      <c r="B243" s="655" t="s">
        <v>8046</v>
      </c>
      <c r="C243" s="348">
        <v>100000</v>
      </c>
      <c r="D243" s="348"/>
      <c r="E243" s="349">
        <f t="shared" si="10"/>
        <v>14836836</v>
      </c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ht="30" x14ac:dyDescent="0.25">
      <c r="A244" s="654">
        <v>45444</v>
      </c>
      <c r="B244" s="655" t="s">
        <v>8076</v>
      </c>
      <c r="C244" s="348">
        <v>50000</v>
      </c>
      <c r="D244" s="348"/>
      <c r="E244" s="349">
        <f t="shared" si="10"/>
        <v>14786836</v>
      </c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4">
        <v>45444</v>
      </c>
      <c r="B245" s="655" t="s">
        <v>7987</v>
      </c>
      <c r="C245" s="348">
        <v>900000</v>
      </c>
      <c r="D245" s="348"/>
      <c r="E245" s="349">
        <f t="shared" si="10"/>
        <v>13886836</v>
      </c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87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656"/>
      <c r="B336" s="655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656"/>
      <c r="B337" s="655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656"/>
      <c r="B338" s="655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656"/>
      <c r="B339" s="655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1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1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1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1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1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1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1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1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1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1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1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1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1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1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1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1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1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1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1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1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1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1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1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1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1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1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1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1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1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669">
        <v>45432</v>
      </c>
      <c r="H375" s="655" t="s">
        <v>8069</v>
      </c>
      <c r="I375" s="348"/>
      <c r="J375" s="348">
        <v>750000</v>
      </c>
      <c r="K375" s="420">
        <f t="shared" si="11"/>
        <v>752006.66999999993</v>
      </c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669">
        <v>45432</v>
      </c>
      <c r="H376" s="337" t="s">
        <v>8070</v>
      </c>
      <c r="I376" s="348">
        <v>174000</v>
      </c>
      <c r="J376" s="348"/>
      <c r="K376" s="420">
        <f t="shared" si="11"/>
        <v>578006.66999999993</v>
      </c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669">
        <v>45432</v>
      </c>
      <c r="H377" s="337" t="s">
        <v>7797</v>
      </c>
      <c r="I377" s="348">
        <v>30960</v>
      </c>
      <c r="J377" s="348"/>
      <c r="K377" s="420">
        <f t="shared" si="11"/>
        <v>547046.66999999993</v>
      </c>
      <c r="N377" s="16"/>
      <c r="O377" s="655"/>
      <c r="P377" s="348"/>
      <c r="Q377" s="348"/>
      <c r="R377" s="563"/>
    </row>
    <row r="378" spans="1:18" ht="30" x14ac:dyDescent="0.25">
      <c r="A378" s="16"/>
      <c r="B378" s="337"/>
      <c r="C378" s="348"/>
      <c r="D378" s="348"/>
      <c r="E378" s="349"/>
      <c r="G378" s="669">
        <v>45433</v>
      </c>
      <c r="H378" s="337" t="s">
        <v>8071</v>
      </c>
      <c r="I378" s="348">
        <v>151275</v>
      </c>
      <c r="J378" s="348"/>
      <c r="K378" s="420">
        <f t="shared" si="11"/>
        <v>395771.66999999993</v>
      </c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669">
        <v>45434</v>
      </c>
      <c r="H379" s="337" t="s">
        <v>8007</v>
      </c>
      <c r="I379" s="349">
        <v>350000</v>
      </c>
      <c r="J379" s="348"/>
      <c r="K379" s="420">
        <f t="shared" si="11"/>
        <v>45771.669999999925</v>
      </c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669">
        <v>45435</v>
      </c>
      <c r="H380" s="337" t="s">
        <v>8007</v>
      </c>
      <c r="I380" s="349">
        <v>100000</v>
      </c>
      <c r="J380" s="348"/>
      <c r="K380" s="420">
        <f t="shared" si="11"/>
        <v>-54228.330000000075</v>
      </c>
      <c r="N380" s="16"/>
      <c r="O380" s="655"/>
      <c r="P380" s="348"/>
      <c r="Q380" s="348"/>
      <c r="R380" s="563"/>
    </row>
    <row r="381" spans="1:18" ht="30" x14ac:dyDescent="0.25">
      <c r="A381" s="16"/>
      <c r="B381" s="337"/>
      <c r="C381" s="348"/>
      <c r="D381" s="348"/>
      <c r="E381" s="349"/>
      <c r="G381" s="669">
        <v>45435</v>
      </c>
      <c r="H381" s="337" t="s">
        <v>8039</v>
      </c>
      <c r="I381" s="349">
        <v>20000</v>
      </c>
      <c r="J381" s="348"/>
      <c r="K381" s="420">
        <f t="shared" si="11"/>
        <v>-74228.330000000075</v>
      </c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669">
        <v>45435</v>
      </c>
      <c r="H382" s="337" t="s">
        <v>8085</v>
      </c>
      <c r="I382" s="348"/>
      <c r="J382" s="348">
        <v>670318</v>
      </c>
      <c r="K382" s="420">
        <f t="shared" si="11"/>
        <v>596089.66999999993</v>
      </c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669">
        <v>45435</v>
      </c>
      <c r="H383" s="655" t="s">
        <v>7882</v>
      </c>
      <c r="I383" s="348">
        <v>23000</v>
      </c>
      <c r="J383" s="348"/>
      <c r="K383" s="420">
        <f t="shared" si="11"/>
        <v>573089.66999999993</v>
      </c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669">
        <v>45437</v>
      </c>
      <c r="H384" s="655" t="s">
        <v>8084</v>
      </c>
      <c r="I384" s="348">
        <v>57000</v>
      </c>
      <c r="J384" s="348"/>
      <c r="K384" s="420">
        <f t="shared" si="11"/>
        <v>516089.66999999993</v>
      </c>
      <c r="N384" s="16"/>
      <c r="O384" s="655"/>
      <c r="P384" s="348"/>
      <c r="Q384" s="348"/>
      <c r="R384" s="563"/>
    </row>
    <row r="385" spans="1:18" ht="30" x14ac:dyDescent="0.25">
      <c r="A385" s="16"/>
      <c r="B385" s="337"/>
      <c r="C385" s="348"/>
      <c r="D385" s="348"/>
      <c r="E385" s="349"/>
      <c r="G385" s="669">
        <v>45441</v>
      </c>
      <c r="H385" s="337" t="s">
        <v>8089</v>
      </c>
      <c r="I385" s="348">
        <v>50000</v>
      </c>
      <c r="J385" s="348"/>
      <c r="K385" s="420">
        <f t="shared" si="11"/>
        <v>466089.66999999993</v>
      </c>
      <c r="N385" s="16"/>
      <c r="O385" s="655"/>
      <c r="P385" s="348"/>
      <c r="Q385" s="348"/>
      <c r="R385" s="563"/>
    </row>
    <row r="386" spans="1:18" ht="30" x14ac:dyDescent="0.25">
      <c r="A386" s="16"/>
      <c r="B386" s="337"/>
      <c r="C386" s="348"/>
      <c r="D386" s="348"/>
      <c r="E386" s="349"/>
      <c r="G386" s="669">
        <v>45442</v>
      </c>
      <c r="H386" s="337" t="s">
        <v>7963</v>
      </c>
      <c r="I386" s="348">
        <v>18960</v>
      </c>
      <c r="J386" s="348"/>
      <c r="K386" s="420">
        <f t="shared" si="11"/>
        <v>447129.66999999993</v>
      </c>
      <c r="N386" s="16"/>
      <c r="O386" s="655"/>
      <c r="P386" s="348"/>
      <c r="Q386" s="348"/>
      <c r="R386" s="563"/>
    </row>
    <row r="387" spans="1:18" ht="30" x14ac:dyDescent="0.25">
      <c r="A387" s="16"/>
      <c r="B387" s="337"/>
      <c r="C387" s="348"/>
      <c r="D387" s="348"/>
      <c r="E387" s="349"/>
      <c r="G387" s="669">
        <v>45442</v>
      </c>
      <c r="H387" s="337" t="s">
        <v>8092</v>
      </c>
      <c r="I387" s="348">
        <v>10000</v>
      </c>
      <c r="J387" s="348"/>
      <c r="K387" s="420">
        <f t="shared" si="11"/>
        <v>437129.66999999993</v>
      </c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63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63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63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63"/>
    </row>
    <row r="434" spans="1:11" x14ac:dyDescent="0.3">
      <c r="G434" s="16"/>
      <c r="H434" s="337"/>
      <c r="I434" s="348"/>
      <c r="J434" s="348"/>
      <c r="K434" s="563"/>
    </row>
    <row r="435" spans="1:11" x14ac:dyDescent="0.3">
      <c r="G435" s="16"/>
      <c r="H435" s="337"/>
      <c r="I435" s="348"/>
      <c r="J435" s="348"/>
      <c r="K435" s="563"/>
    </row>
    <row r="436" spans="1:11" x14ac:dyDescent="0.3">
      <c r="G436" s="16"/>
      <c r="H436" s="337"/>
      <c r="I436" s="348"/>
      <c r="J436" s="348"/>
      <c r="K436" s="563"/>
    </row>
    <row r="437" spans="1:11" x14ac:dyDescent="0.3">
      <c r="G437" s="16"/>
      <c r="H437" s="337"/>
      <c r="I437" s="348"/>
      <c r="J437" s="348"/>
      <c r="K437" s="563"/>
    </row>
    <row r="438" spans="1:11" x14ac:dyDescent="0.3">
      <c r="G438" s="16"/>
      <c r="H438" s="337"/>
      <c r="I438" s="348"/>
      <c r="J438" s="348"/>
      <c r="K438" s="563"/>
    </row>
    <row r="439" spans="1:11" x14ac:dyDescent="0.3">
      <c r="G439" s="16"/>
      <c r="H439" s="337"/>
      <c r="I439" s="348"/>
      <c r="J439" s="348"/>
      <c r="K439" s="563"/>
    </row>
    <row r="440" spans="1:11" x14ac:dyDescent="0.3">
      <c r="G440" s="16"/>
      <c r="H440" s="337"/>
      <c r="I440" s="348"/>
      <c r="J440" s="348"/>
      <c r="K440" s="563"/>
    </row>
    <row r="441" spans="1:11" x14ac:dyDescent="0.3">
      <c r="G441" s="16"/>
      <c r="H441" s="337"/>
      <c r="I441" s="348"/>
      <c r="J441" s="348"/>
      <c r="K441" s="563"/>
    </row>
    <row r="442" spans="1:11" x14ac:dyDescent="0.3">
      <c r="G442" s="16"/>
      <c r="H442" s="337"/>
      <c r="I442" s="348"/>
      <c r="J442" s="348"/>
      <c r="K442" s="563"/>
    </row>
    <row r="443" spans="1:11" x14ac:dyDescent="0.3">
      <c r="G443" s="16"/>
      <c r="H443" s="337"/>
      <c r="I443" s="348"/>
      <c r="J443" s="348"/>
      <c r="K443" s="563"/>
    </row>
    <row r="444" spans="1:11" x14ac:dyDescent="0.3">
      <c r="G444" s="16"/>
      <c r="H444" s="337"/>
      <c r="I444" s="348"/>
      <c r="J444" s="348"/>
      <c r="K444" s="563"/>
    </row>
    <row r="445" spans="1:11" x14ac:dyDescent="0.3">
      <c r="G445" s="16"/>
      <c r="H445" s="337"/>
      <c r="I445" s="348"/>
      <c r="J445" s="348"/>
      <c r="K445" s="563"/>
    </row>
    <row r="446" spans="1:11" x14ac:dyDescent="0.3">
      <c r="G446" s="16"/>
      <c r="H446" s="337"/>
      <c r="I446" s="348"/>
      <c r="J446" s="348"/>
      <c r="K446" s="563"/>
    </row>
    <row r="447" spans="1:11" x14ac:dyDescent="0.3">
      <c r="G447" s="16"/>
      <c r="H447" s="337"/>
      <c r="I447" s="348"/>
      <c r="J447" s="348"/>
      <c r="K447" s="563"/>
    </row>
    <row r="448" spans="1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91" t="s">
        <v>7442</v>
      </c>
      <c r="B1" s="792"/>
      <c r="C1" s="792"/>
      <c r="D1" s="792"/>
      <c r="E1" s="792"/>
      <c r="F1" s="792"/>
      <c r="G1" s="792"/>
      <c r="H1" s="792"/>
      <c r="I1" s="792"/>
      <c r="J1" s="792"/>
      <c r="K1" s="79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3" t="s">
        <v>7413</v>
      </c>
      <c r="C5" s="793"/>
      <c r="D5" s="793"/>
      <c r="E5" s="79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6" t="s">
        <v>94</v>
      </c>
      <c r="B1" s="797"/>
      <c r="C1" s="797"/>
      <c r="D1" s="797"/>
      <c r="E1" s="797"/>
      <c r="F1" s="797"/>
      <c r="G1" s="797"/>
      <c r="H1" s="797"/>
      <c r="I1" s="797"/>
      <c r="J1" s="797"/>
      <c r="K1" s="797"/>
      <c r="L1" s="797"/>
      <c r="M1" s="28"/>
      <c r="N1" s="29"/>
    </row>
    <row r="2" spans="1:14" ht="30.75" customHeight="1" x14ac:dyDescent="0.25">
      <c r="A2" s="798" t="s">
        <v>95</v>
      </c>
      <c r="B2" s="799"/>
      <c r="C2" s="799"/>
      <c r="D2" s="799"/>
      <c r="E2" s="799"/>
      <c r="F2" s="799"/>
      <c r="G2" s="799"/>
      <c r="H2" s="799"/>
      <c r="I2" s="799"/>
      <c r="J2" s="799"/>
      <c r="K2" s="799"/>
      <c r="L2" s="79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4" t="s">
        <v>7116</v>
      </c>
      <c r="B62" s="795"/>
      <c r="C62" s="79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00" t="s">
        <v>94</v>
      </c>
      <c r="B1" s="801"/>
      <c r="C1" s="801"/>
      <c r="D1" s="801"/>
      <c r="E1" s="801"/>
      <c r="F1" s="801"/>
      <c r="G1" s="801"/>
    </row>
    <row r="2" spans="1:9" ht="30.75" customHeight="1" x14ac:dyDescent="0.25">
      <c r="A2" s="800" t="s">
        <v>95</v>
      </c>
      <c r="B2" s="801"/>
      <c r="C2" s="801"/>
      <c r="D2" s="801"/>
      <c r="E2" s="801"/>
      <c r="F2" s="801"/>
      <c r="G2" s="801"/>
    </row>
    <row r="3" spans="1:9" ht="18.75" customHeight="1" x14ac:dyDescent="0.25">
      <c r="A3" s="805" t="s">
        <v>103</v>
      </c>
      <c r="B3" s="805" t="s">
        <v>7126</v>
      </c>
      <c r="C3" s="807" t="s">
        <v>7140</v>
      </c>
      <c r="D3" s="803" t="s">
        <v>7124</v>
      </c>
      <c r="E3" s="803" t="s">
        <v>7141</v>
      </c>
      <c r="F3" s="803" t="s">
        <v>7277</v>
      </c>
      <c r="G3" s="803" t="s">
        <v>7142</v>
      </c>
    </row>
    <row r="4" spans="1:9" ht="59.25" customHeight="1" x14ac:dyDescent="0.25">
      <c r="A4" s="806"/>
      <c r="B4" s="806"/>
      <c r="C4" s="808"/>
      <c r="D4" s="804"/>
      <c r="E4" s="804"/>
      <c r="F4" s="804"/>
      <c r="G4" s="80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9" t="s">
        <v>7276</v>
      </c>
      <c r="B26" s="810"/>
      <c r="C26" s="810"/>
      <c r="D26" s="810"/>
      <c r="E26" s="810"/>
      <c r="F26" s="811"/>
      <c r="G26" s="492">
        <f>SUM(G7:G25)</f>
        <v>45222819.086999997</v>
      </c>
    </row>
    <row r="27" spans="1:9" s="15" customFormat="1" ht="23.25" x14ac:dyDescent="0.35">
      <c r="A27" s="802"/>
      <c r="B27" s="802"/>
      <c r="C27" s="802"/>
      <c r="D27" s="802"/>
      <c r="E27" s="802"/>
      <c r="F27" s="802"/>
      <c r="G27" s="80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2" t="s">
        <v>7486</v>
      </c>
      <c r="B1" s="812"/>
      <c r="D1" s="815" t="s">
        <v>7473</v>
      </c>
      <c r="E1" s="815"/>
      <c r="G1" s="815" t="s">
        <v>7439</v>
      </c>
      <c r="H1" s="815"/>
      <c r="J1" s="815" t="s">
        <v>7434</v>
      </c>
      <c r="K1" s="815"/>
      <c r="M1" s="815" t="s">
        <v>7335</v>
      </c>
      <c r="N1" s="815"/>
      <c r="P1" s="815" t="s">
        <v>7336</v>
      </c>
      <c r="Q1" s="815"/>
      <c r="S1" s="815" t="s">
        <v>7332</v>
      </c>
      <c r="T1" s="815"/>
      <c r="V1" s="815" t="s">
        <v>7313</v>
      </c>
      <c r="W1" s="815"/>
      <c r="Y1" s="815" t="s">
        <v>7468</v>
      </c>
      <c r="Z1" s="815"/>
      <c r="AB1" s="815" t="s">
        <v>7314</v>
      </c>
      <c r="AC1" s="815"/>
      <c r="AE1" s="815" t="s">
        <v>7147</v>
      </c>
      <c r="AF1" s="815"/>
      <c r="AH1" s="815" t="s">
        <v>7121</v>
      </c>
      <c r="AI1" s="815"/>
      <c r="AK1" s="812" t="s">
        <v>7218</v>
      </c>
      <c r="AL1" s="812"/>
      <c r="AN1" s="817" t="s">
        <v>7220</v>
      </c>
      <c r="AO1" s="817"/>
      <c r="AP1" s="817"/>
      <c r="AR1" s="815" t="s">
        <v>7235</v>
      </c>
      <c r="AS1" s="815"/>
      <c r="AU1" s="815" t="s">
        <v>7230</v>
      </c>
      <c r="AV1" s="815"/>
      <c r="AX1" s="815" t="s">
        <v>7238</v>
      </c>
      <c r="AY1" s="815"/>
      <c r="BA1" s="815" t="s">
        <v>7252</v>
      </c>
      <c r="BB1" s="815"/>
      <c r="BD1" s="817" t="s">
        <v>87</v>
      </c>
      <c r="BE1" s="817"/>
      <c r="BF1" s="817"/>
      <c r="BH1" s="815" t="s">
        <v>7273</v>
      </c>
      <c r="BI1" s="815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3" t="s">
        <v>7161</v>
      </c>
      <c r="AV12" s="814"/>
      <c r="AW12" s="332"/>
      <c r="AX12" s="813" t="s">
        <v>7161</v>
      </c>
      <c r="AY12" s="814"/>
      <c r="AZ12" s="332"/>
      <c r="BA12" s="813" t="s">
        <v>7161</v>
      </c>
      <c r="BB12" s="81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3" t="s">
        <v>7161</v>
      </c>
      <c r="BI12" s="81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3" t="s">
        <v>7161</v>
      </c>
      <c r="AS13" s="81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3" t="s">
        <v>7161</v>
      </c>
      <c r="B15" s="814"/>
      <c r="C15" s="332"/>
      <c r="D15" s="813" t="s">
        <v>7161</v>
      </c>
      <c r="E15" s="814"/>
      <c r="F15" s="332"/>
      <c r="G15" s="813" t="s">
        <v>7161</v>
      </c>
      <c r="H15" s="814"/>
      <c r="I15" s="332"/>
      <c r="J15" s="813" t="s">
        <v>7161</v>
      </c>
      <c r="K15" s="814"/>
      <c r="L15" s="332"/>
      <c r="M15" s="813" t="s">
        <v>7161</v>
      </c>
      <c r="N15" s="814"/>
      <c r="O15" s="332"/>
      <c r="P15" s="813" t="s">
        <v>7161</v>
      </c>
      <c r="Q15" s="814"/>
      <c r="R15" s="332"/>
      <c r="S15" s="813" t="s">
        <v>7161</v>
      </c>
      <c r="T15" s="814"/>
      <c r="U15" s="332"/>
      <c r="V15" s="813" t="s">
        <v>7161</v>
      </c>
      <c r="W15" s="814"/>
      <c r="X15" s="332"/>
      <c r="Y15" s="813" t="s">
        <v>7161</v>
      </c>
      <c r="Z15" s="814"/>
      <c r="AA15" s="332"/>
      <c r="AB15" s="813" t="s">
        <v>7161</v>
      </c>
      <c r="AC15" s="814"/>
      <c r="AD15" s="332"/>
      <c r="AE15" s="813" t="s">
        <v>7161</v>
      </c>
      <c r="AF15" s="814"/>
      <c r="AG15" s="332"/>
      <c r="AH15" s="813" t="s">
        <v>7161</v>
      </c>
      <c r="AI15" s="814"/>
      <c r="AJ15" s="332"/>
      <c r="AK15" s="813" t="s">
        <v>7161</v>
      </c>
      <c r="AL15" s="81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6"/>
      <c r="BE18" s="816"/>
      <c r="BF18" s="816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6"/>
      <c r="AO20" s="816"/>
      <c r="AP20" s="816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97"/>
  <sheetViews>
    <sheetView tabSelected="1" zoomScaleNormal="100" zoomScaleSheetLayoutView="110" workbookViewId="0">
      <pane ySplit="1" topLeftCell="A362" activePane="bottomLeft" state="frozen"/>
      <selection pane="bottomLeft" activeCell="L379" sqref="L37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8" t="s">
        <v>122</v>
      </c>
      <c r="C4" s="819"/>
      <c r="D4" s="819"/>
      <c r="E4" s="819"/>
      <c r="F4" s="82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8" t="s">
        <v>122</v>
      </c>
      <c r="C7" s="819"/>
      <c r="D7" s="819"/>
      <c r="E7" s="819"/>
      <c r="F7" s="82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8" t="s">
        <v>122</v>
      </c>
      <c r="C9" s="819"/>
      <c r="D9" s="819"/>
      <c r="E9" s="819"/>
      <c r="F9" s="82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8" t="s">
        <v>122</v>
      </c>
      <c r="C10" s="819"/>
      <c r="D10" s="819"/>
      <c r="E10" s="819"/>
      <c r="F10" s="82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8" t="s">
        <v>122</v>
      </c>
      <c r="C11" s="819"/>
      <c r="D11" s="819"/>
      <c r="E11" s="819"/>
      <c r="F11" s="82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8" t="s">
        <v>122</v>
      </c>
      <c r="C18" s="819"/>
      <c r="D18" s="819"/>
      <c r="E18" s="819"/>
      <c r="F18" s="82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8" t="s">
        <v>122</v>
      </c>
      <c r="C19" s="819"/>
      <c r="D19" s="819"/>
      <c r="E19" s="819"/>
      <c r="F19" s="82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8" t="s">
        <v>122</v>
      </c>
      <c r="C20" s="819"/>
      <c r="D20" s="819"/>
      <c r="E20" s="819"/>
      <c r="F20" s="82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8" t="s">
        <v>122</v>
      </c>
      <c r="C26" s="819"/>
      <c r="D26" s="819"/>
      <c r="E26" s="819"/>
      <c r="F26" s="82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8" t="s">
        <v>122</v>
      </c>
      <c r="C31" s="819"/>
      <c r="D31" s="819"/>
      <c r="E31" s="819"/>
      <c r="F31" s="82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8" t="s">
        <v>122</v>
      </c>
      <c r="C36" s="819"/>
      <c r="D36" s="819"/>
      <c r="E36" s="819"/>
      <c r="F36" s="82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8" t="s">
        <v>122</v>
      </c>
      <c r="C37" s="819"/>
      <c r="D37" s="819"/>
      <c r="E37" s="819"/>
      <c r="F37" s="82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8" t="s">
        <v>122</v>
      </c>
      <c r="C43" s="819"/>
      <c r="D43" s="819"/>
      <c r="E43" s="819"/>
      <c r="F43" s="82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8" t="s">
        <v>122</v>
      </c>
      <c r="C44" s="819"/>
      <c r="D44" s="819"/>
      <c r="E44" s="819"/>
      <c r="F44" s="82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8" t="s">
        <v>122</v>
      </c>
      <c r="C46" s="819"/>
      <c r="D46" s="819"/>
      <c r="E46" s="819"/>
      <c r="F46" s="82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8" t="s">
        <v>122</v>
      </c>
      <c r="C49" s="819"/>
      <c r="D49" s="819"/>
      <c r="E49" s="819"/>
      <c r="F49" s="82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8" t="s">
        <v>122</v>
      </c>
      <c r="C50" s="819"/>
      <c r="D50" s="819"/>
      <c r="E50" s="819"/>
      <c r="F50" s="82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8" t="s">
        <v>122</v>
      </c>
      <c r="C69" s="819"/>
      <c r="D69" s="819"/>
      <c r="E69" s="819"/>
      <c r="F69" s="82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8" t="s">
        <v>122</v>
      </c>
      <c r="C82" s="819"/>
      <c r="D82" s="819"/>
      <c r="E82" s="819"/>
      <c r="F82" s="82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21" t="s">
        <v>7956</v>
      </c>
      <c r="B327" s="822"/>
      <c r="C327" s="822"/>
      <c r="D327" s="822"/>
      <c r="E327" s="822"/>
      <c r="F327" s="822"/>
      <c r="G327" s="822"/>
      <c r="H327" s="822"/>
      <c r="I327" s="822"/>
      <c r="J327" s="823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21" t="s">
        <v>7955</v>
      </c>
      <c r="B353" s="822"/>
      <c r="C353" s="822"/>
      <c r="D353" s="822"/>
      <c r="E353" s="822"/>
      <c r="F353" s="822"/>
      <c r="G353" s="822"/>
      <c r="H353" s="822"/>
      <c r="I353" s="822"/>
      <c r="J353" s="823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3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3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3" s="7" customFormat="1" ht="24" thickBot="1" x14ac:dyDescent="0.3">
      <c r="A371" s="821" t="s">
        <v>7996</v>
      </c>
      <c r="B371" s="822"/>
      <c r="C371" s="822"/>
      <c r="D371" s="822"/>
      <c r="E371" s="822"/>
      <c r="F371" s="822"/>
      <c r="G371" s="822"/>
      <c r="H371" s="822"/>
      <c r="I371" s="822"/>
      <c r="J371" s="823"/>
      <c r="K371" s="745"/>
    </row>
    <row r="372" spans="1:13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  <c r="K372" s="745"/>
    </row>
    <row r="373" spans="1:13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3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>
        <f>F369+F368</f>
        <v>4429600</v>
      </c>
    </row>
    <row r="375" spans="1:13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>
        <f>K374*11%</f>
        <v>487256</v>
      </c>
    </row>
    <row r="376" spans="1:13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>
        <f>K374-K375</f>
        <v>3942344</v>
      </c>
    </row>
    <row r="377" spans="1:13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3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>
        <f>E369+E368</f>
        <v>509600</v>
      </c>
    </row>
    <row r="379" spans="1:13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  <c r="K379" s="745">
        <f>K378*20%</f>
        <v>101920</v>
      </c>
    </row>
    <row r="380" spans="1:13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  <c r="K380" s="846">
        <f>K376-K379</f>
        <v>3840424</v>
      </c>
    </row>
    <row r="381" spans="1:13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  <c r="K381" s="846">
        <v>3456382</v>
      </c>
      <c r="M381" s="846">
        <f>K380-K381</f>
        <v>384042</v>
      </c>
    </row>
    <row r="382" spans="1:13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3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  <c r="K383" s="35" t="s">
        <v>272</v>
      </c>
    </row>
    <row r="384" spans="1:13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  <c r="K384" s="35" t="s">
        <v>272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  <c r="K385" s="35" t="s">
        <v>272</v>
      </c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21" t="s">
        <v>8043</v>
      </c>
      <c r="B394" s="822"/>
      <c r="C394" s="822"/>
      <c r="D394" s="822"/>
      <c r="E394" s="822"/>
      <c r="F394" s="822"/>
      <c r="G394" s="822"/>
      <c r="H394" s="822"/>
      <c r="I394" s="822"/>
      <c r="J394" s="823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2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2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2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2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2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2" s="7" customFormat="1" ht="15.75" x14ac:dyDescent="0.2">
      <c r="A406" s="6">
        <v>1040</v>
      </c>
      <c r="B406" s="5" t="s">
        <v>176</v>
      </c>
      <c r="C406" s="11">
        <v>340000</v>
      </c>
      <c r="D406" s="34">
        <v>0.13</v>
      </c>
      <c r="E406" s="11">
        <f t="shared" ref="E406:E407" si="57">D406*C406</f>
        <v>44200</v>
      </c>
      <c r="F406" s="11">
        <f t="shared" ref="F406:F407" si="58">E406+C406</f>
        <v>384200</v>
      </c>
      <c r="G406" s="554">
        <v>45413</v>
      </c>
      <c r="H406" s="494" t="s">
        <v>7312</v>
      </c>
      <c r="I406" s="740"/>
      <c r="J406" s="554">
        <v>45413</v>
      </c>
    </row>
    <row r="407" spans="1:12" s="7" customFormat="1" ht="15.75" x14ac:dyDescent="0.2">
      <c r="A407" s="6">
        <v>1041</v>
      </c>
      <c r="B407" s="5" t="s">
        <v>171</v>
      </c>
      <c r="C407" s="11">
        <v>315000</v>
      </c>
      <c r="D407" s="34">
        <v>0.13</v>
      </c>
      <c r="E407" s="11">
        <f t="shared" si="57"/>
        <v>40950</v>
      </c>
      <c r="F407" s="11">
        <f t="shared" si="58"/>
        <v>355950</v>
      </c>
      <c r="G407" s="554">
        <v>45413</v>
      </c>
      <c r="H407" s="494" t="s">
        <v>7312</v>
      </c>
      <c r="I407" s="740"/>
      <c r="J407" s="554">
        <v>45413</v>
      </c>
    </row>
    <row r="408" spans="1:12" s="7" customFormat="1" ht="15.75" x14ac:dyDescent="0.25">
      <c r="A408" s="6">
        <v>1042</v>
      </c>
      <c r="B408" s="5" t="s">
        <v>156</v>
      </c>
      <c r="C408" s="11">
        <v>256608</v>
      </c>
      <c r="D408" s="34">
        <v>0.1</v>
      </c>
      <c r="E408" s="11">
        <f>D408*C408</f>
        <v>25660.800000000003</v>
      </c>
      <c r="F408" s="11">
        <f>E408+C408</f>
        <v>282268.79999999999</v>
      </c>
      <c r="G408" s="554">
        <v>45413</v>
      </c>
      <c r="H408" s="494" t="s">
        <v>7312</v>
      </c>
      <c r="I408" s="614"/>
      <c r="J408" s="554">
        <v>45413</v>
      </c>
    </row>
    <row r="409" spans="1:12" s="7" customFormat="1" ht="15.75" x14ac:dyDescent="0.25">
      <c r="A409" s="699"/>
      <c r="B409" s="5"/>
      <c r="C409" s="11"/>
      <c r="D409" s="34"/>
      <c r="E409" s="11"/>
      <c r="F409" s="11"/>
      <c r="G409" s="554"/>
      <c r="H409" s="494"/>
      <c r="I409" s="433"/>
      <c r="J409" s="554"/>
    </row>
    <row r="410" spans="1:12" s="7" customFormat="1" ht="15.75" x14ac:dyDescent="0.25">
      <c r="A410" s="699"/>
      <c r="B410" s="5"/>
      <c r="C410" s="11"/>
      <c r="D410" s="34"/>
      <c r="E410" s="11"/>
      <c r="F410" s="11"/>
      <c r="G410" s="554"/>
      <c r="H410" s="494"/>
      <c r="I410" s="433"/>
      <c r="J410" s="554"/>
    </row>
    <row r="411" spans="1:12" s="7" customFormat="1" ht="15.75" x14ac:dyDescent="0.25">
      <c r="A411" s="699"/>
      <c r="B411" s="5"/>
      <c r="C411" s="11"/>
      <c r="D411" s="34"/>
      <c r="E411" s="11"/>
      <c r="F411" s="11"/>
      <c r="G411" s="554"/>
      <c r="H411" s="494"/>
      <c r="I411" s="433"/>
      <c r="J411" s="554"/>
    </row>
    <row r="412" spans="1:12" s="7" customFormat="1" ht="15.75" x14ac:dyDescent="0.25">
      <c r="A412" s="699"/>
      <c r="B412" s="5"/>
      <c r="C412" s="11"/>
      <c r="D412" s="34"/>
      <c r="E412" s="11"/>
      <c r="F412" s="11"/>
      <c r="G412" s="554"/>
      <c r="H412" s="494"/>
      <c r="I412" s="433"/>
      <c r="J412" s="554"/>
    </row>
    <row r="413" spans="1:12" s="7" customFormat="1" ht="15.75" x14ac:dyDescent="0.25">
      <c r="A413" s="699"/>
      <c r="B413" s="5"/>
      <c r="C413" s="11"/>
      <c r="D413" s="34"/>
      <c r="E413" s="11"/>
      <c r="F413" s="11"/>
      <c r="G413" s="554"/>
      <c r="H413" s="494"/>
      <c r="I413" s="433"/>
      <c r="J413" s="554"/>
    </row>
    <row r="414" spans="1:12" s="7" customFormat="1" ht="15.75" x14ac:dyDescent="0.25">
      <c r="A414" s="699"/>
      <c r="B414" s="5"/>
      <c r="C414" s="11"/>
      <c r="D414" s="34"/>
      <c r="E414" s="11"/>
      <c r="F414" s="11"/>
      <c r="G414" s="554"/>
      <c r="H414" s="494"/>
      <c r="I414" s="433"/>
      <c r="J414" s="554"/>
    </row>
    <row r="415" spans="1:12" s="7" customFormat="1" ht="15.75" x14ac:dyDescent="0.25">
      <c r="A415" s="699"/>
      <c r="B415" s="5" t="s">
        <v>7886</v>
      </c>
      <c r="C415" s="11"/>
      <c r="D415" s="34"/>
      <c r="E415" s="11"/>
      <c r="F415" s="11"/>
      <c r="G415" s="554"/>
      <c r="H415" s="494"/>
      <c r="I415" s="433"/>
      <c r="J415" s="554"/>
    </row>
    <row r="416" spans="1:12" s="7" customFormat="1" ht="15.75" x14ac:dyDescent="0.25">
      <c r="A416" s="544">
        <v>1016</v>
      </c>
      <c r="B416" s="5" t="s">
        <v>121</v>
      </c>
      <c r="C416" s="11">
        <v>85000</v>
      </c>
      <c r="D416" s="34">
        <v>0.13</v>
      </c>
      <c r="E416" s="11">
        <f>D416*C416</f>
        <v>11050</v>
      </c>
      <c r="F416" s="11">
        <f>E416+C416</f>
        <v>96050</v>
      </c>
      <c r="G416" s="554"/>
      <c r="H416" s="494" t="s">
        <v>7312</v>
      </c>
      <c r="I416" s="433"/>
      <c r="J416" s="554"/>
      <c r="K416" s="38"/>
      <c r="L416" s="545" t="s">
        <v>7814</v>
      </c>
    </row>
    <row r="418" spans="1:12" s="7" customFormat="1" ht="15.75" x14ac:dyDescent="0.25">
      <c r="A418" s="6">
        <v>1019</v>
      </c>
      <c r="B418" s="5" t="s">
        <v>7675</v>
      </c>
      <c r="C418" s="11">
        <v>93096</v>
      </c>
      <c r="D418" s="34">
        <v>0.13</v>
      </c>
      <c r="E418" s="11">
        <f>D418*C418</f>
        <v>12102.48</v>
      </c>
      <c r="F418" s="11">
        <f>E418+C418</f>
        <v>105198.48</v>
      </c>
      <c r="G418" s="33"/>
      <c r="H418" s="494" t="s">
        <v>7312</v>
      </c>
      <c r="I418" s="614"/>
      <c r="J418" s="554"/>
      <c r="L418" s="7" t="s">
        <v>7758</v>
      </c>
    </row>
    <row r="420" spans="1:12" s="7" customFormat="1" ht="15.75" x14ac:dyDescent="0.25">
      <c r="A420" s="700"/>
      <c r="B420" s="5" t="s">
        <v>7886</v>
      </c>
      <c r="C420" s="712"/>
      <c r="D420" s="643"/>
      <c r="E420" s="644"/>
      <c r="F420" s="712"/>
      <c r="H420" s="666"/>
      <c r="I420" s="668"/>
      <c r="J420" s="691"/>
    </row>
    <row r="421" spans="1:12" s="7" customFormat="1" ht="15.75" x14ac:dyDescent="0.25">
      <c r="A421" s="40"/>
      <c r="H421" s="40"/>
      <c r="I421" s="433"/>
      <c r="J421" s="40"/>
    </row>
    <row r="422" spans="1:12" s="7" customFormat="1" ht="15.75" x14ac:dyDescent="0.25">
      <c r="A422" s="40"/>
      <c r="H422" s="40"/>
      <c r="I422" s="433"/>
      <c r="J422" s="40"/>
    </row>
    <row r="423" spans="1:12" s="7" customFormat="1" ht="15.75" x14ac:dyDescent="0.25">
      <c r="A423" s="6"/>
      <c r="B423" s="5"/>
      <c r="C423" s="11">
        <v>158000</v>
      </c>
      <c r="D423" s="34">
        <v>0.13</v>
      </c>
      <c r="E423" s="11">
        <f>D423*C423</f>
        <v>20540</v>
      </c>
      <c r="F423" s="11">
        <f>E423+C423</f>
        <v>178540</v>
      </c>
      <c r="G423" s="33"/>
      <c r="H423" s="494" t="s">
        <v>7312</v>
      </c>
      <c r="I423" s="432"/>
      <c r="J423" s="554"/>
      <c r="K423" s="5"/>
      <c r="L423" s="5" t="s">
        <v>7581</v>
      </c>
    </row>
    <row r="424" spans="1:12" s="7" customFormat="1" ht="15.75" x14ac:dyDescent="0.25">
      <c r="A424" s="40"/>
      <c r="H424" s="40"/>
      <c r="I424" s="433"/>
      <c r="J424" s="40"/>
    </row>
    <row r="425" spans="1:12" s="7" customFormat="1" ht="15.75" x14ac:dyDescent="0.25">
      <c r="A425" s="40"/>
      <c r="H425" s="40"/>
      <c r="I425" s="433"/>
      <c r="J425" s="40"/>
    </row>
    <row r="426" spans="1:12" s="7" customFormat="1" ht="15.75" x14ac:dyDescent="0.25">
      <c r="A426" s="40"/>
      <c r="H426" s="40"/>
      <c r="I426" s="433"/>
      <c r="J426" s="40"/>
    </row>
    <row r="427" spans="1:12" s="7" customFormat="1" ht="15.75" x14ac:dyDescent="0.25">
      <c r="A427" s="40"/>
      <c r="H427" s="40"/>
      <c r="I427" s="433"/>
      <c r="J427" s="40"/>
    </row>
    <row r="428" spans="1:12" s="7" customFormat="1" ht="15.75" x14ac:dyDescent="0.25">
      <c r="A428" s="40"/>
      <c r="H428" s="40"/>
      <c r="I428" s="433"/>
      <c r="J428" s="40"/>
    </row>
    <row r="429" spans="1:12" s="7" customFormat="1" ht="15.75" x14ac:dyDescent="0.25">
      <c r="A429" s="40"/>
      <c r="H429" s="40"/>
      <c r="I429" s="433"/>
      <c r="J429" s="40"/>
    </row>
    <row r="430" spans="1:12" s="7" customFormat="1" ht="15.75" x14ac:dyDescent="0.25">
      <c r="A430" s="40"/>
      <c r="H430" s="40"/>
      <c r="I430" s="433"/>
      <c r="J430" s="40"/>
    </row>
    <row r="431" spans="1:12" s="7" customFormat="1" ht="15.75" x14ac:dyDescent="0.25">
      <c r="A431" s="40"/>
      <c r="H431" s="40"/>
      <c r="I431" s="433"/>
      <c r="J431" s="40"/>
    </row>
    <row r="432" spans="1:12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  <row r="589" spans="1:10" s="7" customFormat="1" ht="15.75" x14ac:dyDescent="0.25">
      <c r="A589" s="40"/>
      <c r="H589" s="40"/>
      <c r="I589" s="433"/>
      <c r="J589" s="40"/>
    </row>
    <row r="590" spans="1:10" s="7" customFormat="1" ht="15.75" x14ac:dyDescent="0.25">
      <c r="A590" s="40"/>
      <c r="H590" s="40"/>
      <c r="I590" s="433"/>
      <c r="J590" s="40"/>
    </row>
    <row r="591" spans="1:10" s="7" customFormat="1" ht="15.75" x14ac:dyDescent="0.25">
      <c r="A591" s="40"/>
      <c r="H591" s="40"/>
      <c r="I591" s="433"/>
      <c r="J591" s="40"/>
    </row>
    <row r="592" spans="1:10" s="7" customFormat="1" ht="15.75" x14ac:dyDescent="0.25">
      <c r="A592" s="40"/>
      <c r="H592" s="40"/>
      <c r="I592" s="433"/>
      <c r="J592" s="40"/>
    </row>
    <row r="593" spans="1:10" s="7" customFormat="1" ht="15.75" x14ac:dyDescent="0.25">
      <c r="A593" s="40"/>
      <c r="H593" s="40"/>
      <c r="I593" s="433"/>
      <c r="J593" s="40"/>
    </row>
    <row r="594" spans="1:10" s="7" customFormat="1" ht="15.75" x14ac:dyDescent="0.25">
      <c r="A594" s="40"/>
      <c r="H594" s="40"/>
      <c r="I594" s="433"/>
      <c r="J594" s="40"/>
    </row>
    <row r="595" spans="1:10" s="7" customFormat="1" ht="15.75" x14ac:dyDescent="0.25">
      <c r="A595" s="40"/>
      <c r="H595" s="40"/>
      <c r="I595" s="433"/>
      <c r="J595" s="40"/>
    </row>
    <row r="596" spans="1:10" s="7" customFormat="1" ht="15.75" x14ac:dyDescent="0.25">
      <c r="A596" s="40"/>
      <c r="H596" s="40"/>
      <c r="I596" s="433"/>
      <c r="J596" s="40"/>
    </row>
    <row r="597" spans="1:10" s="7" customFormat="1" ht="15.75" x14ac:dyDescent="0.25">
      <c r="A597" s="40"/>
      <c r="H597" s="40"/>
      <c r="I597" s="433"/>
      <c r="J597" s="40"/>
    </row>
  </sheetData>
  <autoFilter ref="A1:M269" xr:uid="{00000000-0001-0000-0400-000000000000}"/>
  <mergeCells count="23">
    <mergeCell ref="A394:J394"/>
    <mergeCell ref="A371:J371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85 H387:H393 H395:H416 H418 H420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D9" sqref="D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6" t="s">
        <v>7042</v>
      </c>
      <c r="B1" s="827"/>
      <c r="C1" s="827"/>
      <c r="D1" s="827"/>
      <c r="E1" s="828"/>
      <c r="G1" s="833" t="s">
        <v>7043</v>
      </c>
      <c r="H1" s="833"/>
      <c r="I1" s="833"/>
      <c r="J1" s="833"/>
      <c r="K1" s="333"/>
      <c r="L1" s="825" t="s">
        <v>7501</v>
      </c>
      <c r="M1" s="825"/>
      <c r="N1" s="825"/>
      <c r="O1" s="825"/>
      <c r="P1" s="825"/>
      <c r="R1" s="825" t="s">
        <v>7045</v>
      </c>
      <c r="S1" s="825"/>
      <c r="T1" s="825"/>
      <c r="U1" s="825"/>
    </row>
    <row r="2" spans="1:28" ht="28.15" customHeight="1" x14ac:dyDescent="0.25">
      <c r="A2" s="829"/>
      <c r="B2" s="830"/>
      <c r="C2" s="830"/>
      <c r="D2" s="830"/>
      <c r="E2" s="831"/>
      <c r="G2" s="833"/>
      <c r="H2" s="833"/>
      <c r="I2" s="833"/>
      <c r="J2" s="833"/>
      <c r="K2" s="333"/>
      <c r="L2" s="825"/>
      <c r="M2" s="825"/>
      <c r="N2" s="825"/>
      <c r="O2" s="825"/>
      <c r="P2" s="825"/>
      <c r="R2" s="825"/>
      <c r="S2" s="825"/>
      <c r="T2" s="825"/>
      <c r="U2" s="825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46"/>
      <c r="O4" s="349"/>
      <c r="P4" s="647"/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46"/>
      <c r="O5" s="349"/>
      <c r="P5" s="647"/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46"/>
      <c r="O6" s="349"/>
      <c r="P6" s="647"/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46"/>
      <c r="O7" s="349"/>
      <c r="P7" s="647"/>
      <c r="Q7" s="342"/>
      <c r="R7" s="343">
        <v>45383</v>
      </c>
      <c r="S7" s="17">
        <v>34850</v>
      </c>
      <c r="T7" s="334" t="s">
        <v>7590</v>
      </c>
      <c r="U7" s="361" t="s">
        <v>8095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46"/>
      <c r="O8" s="349"/>
      <c r="P8" s="647"/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 t="s">
        <v>271</v>
      </c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46"/>
      <c r="O9" s="349"/>
      <c r="P9" s="647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46"/>
      <c r="O10" s="349"/>
      <c r="P10" s="647"/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46"/>
      <c r="O11" s="349"/>
      <c r="P11" s="647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46"/>
      <c r="O12" s="349"/>
      <c r="P12" s="647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45474</v>
      </c>
      <c r="M13" s="348">
        <v>90838</v>
      </c>
      <c r="N13" s="646"/>
      <c r="O13" s="349"/>
      <c r="P13" s="647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45505</v>
      </c>
      <c r="M14" s="348">
        <v>90838</v>
      </c>
      <c r="N14" s="646"/>
      <c r="O14" s="349"/>
      <c r="P14" s="647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50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50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46" t="s">
        <v>7590</v>
      </c>
      <c r="O19" s="349" t="s">
        <v>7593</v>
      </c>
      <c r="P19" s="647" t="s">
        <v>7594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46" t="s">
        <v>7590</v>
      </c>
      <c r="O20" s="349" t="s">
        <v>7592</v>
      </c>
      <c r="P20" s="647" t="s">
        <v>7594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44896</v>
      </c>
      <c r="M21" s="348">
        <v>82580</v>
      </c>
      <c r="N21" s="646" t="s">
        <v>7590</v>
      </c>
      <c r="O21" s="349" t="s">
        <v>7591</v>
      </c>
      <c r="P21" s="647" t="s">
        <v>7594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46" t="s">
        <v>7590</v>
      </c>
      <c r="O22" s="349" t="s">
        <v>7654</v>
      </c>
      <c r="P22" s="647" t="s">
        <v>7653</v>
      </c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46" t="s">
        <v>7590</v>
      </c>
      <c r="O23" s="349" t="s">
        <v>7734</v>
      </c>
      <c r="P23" s="647" t="s">
        <v>7733</v>
      </c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46" t="s">
        <v>7590</v>
      </c>
      <c r="O24" s="349" t="s">
        <v>7757</v>
      </c>
      <c r="P24" s="647" t="s">
        <v>7756</v>
      </c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46" t="s">
        <v>7590</v>
      </c>
      <c r="O25" s="349" t="s">
        <v>7838</v>
      </c>
      <c r="P25" s="647" t="s">
        <v>7837</v>
      </c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45047</v>
      </c>
      <c r="M26" s="348">
        <v>82580</v>
      </c>
      <c r="N26" s="646" t="s">
        <v>7590</v>
      </c>
      <c r="O26" s="349" t="s">
        <v>7950</v>
      </c>
      <c r="P26" s="647" t="s">
        <v>7951</v>
      </c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45078</v>
      </c>
      <c r="M27" s="348">
        <v>82580</v>
      </c>
      <c r="N27" s="646" t="s">
        <v>7590</v>
      </c>
      <c r="O27" s="349" t="s">
        <v>7602</v>
      </c>
      <c r="P27" s="647" t="s">
        <v>7975</v>
      </c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45108</v>
      </c>
      <c r="M28" s="348">
        <v>82580</v>
      </c>
      <c r="N28" s="646" t="s">
        <v>7590</v>
      </c>
      <c r="O28" s="349" t="s">
        <v>7602</v>
      </c>
      <c r="P28" s="647" t="s">
        <v>7975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45139</v>
      </c>
      <c r="M29" s="348">
        <v>82580</v>
      </c>
      <c r="N29" s="646" t="s">
        <v>7590</v>
      </c>
      <c r="O29" s="349" t="s">
        <v>8082</v>
      </c>
      <c r="P29" s="647" t="s">
        <v>8083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45170</v>
      </c>
      <c r="M30" s="348">
        <v>82580</v>
      </c>
      <c r="N30" s="646" t="s">
        <v>7590</v>
      </c>
      <c r="O30" s="349" t="s">
        <v>8080</v>
      </c>
      <c r="P30" s="647" t="s">
        <v>8081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445"/>
      <c r="M31" s="445"/>
      <c r="N31" s="445"/>
      <c r="O31" s="445"/>
      <c r="P31" s="445"/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8.75" x14ac:dyDescent="0.25">
      <c r="L32" s="445"/>
      <c r="M32" s="445"/>
      <c r="N32" s="445"/>
      <c r="O32" s="445"/>
      <c r="P32" s="445"/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8.75" x14ac:dyDescent="0.25">
      <c r="L33" s="445"/>
      <c r="M33" s="445"/>
      <c r="N33" s="445"/>
      <c r="O33" s="445"/>
      <c r="P33" s="445"/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8.75" x14ac:dyDescent="0.25">
      <c r="L34" s="445"/>
      <c r="M34" s="445"/>
      <c r="N34" s="445"/>
      <c r="O34" s="445"/>
      <c r="P34" s="445"/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32.25" thickBot="1" x14ac:dyDescent="0.3">
      <c r="L35" s="334" t="s">
        <v>7047</v>
      </c>
      <c r="M35" s="334" t="s">
        <v>7048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26" t="s">
        <v>7042</v>
      </c>
      <c r="B36" s="827"/>
      <c r="C36" s="827"/>
      <c r="D36" s="827"/>
      <c r="E36" s="828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29"/>
      <c r="B37" s="830"/>
      <c r="C37" s="830"/>
      <c r="D37" s="830"/>
      <c r="E37" s="831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25" t="s">
        <v>7045</v>
      </c>
      <c r="S38" s="825"/>
      <c r="T38" s="825"/>
      <c r="U38" s="825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44593</v>
      </c>
      <c r="M39" s="348">
        <v>78650</v>
      </c>
      <c r="N39" s="349">
        <v>78650</v>
      </c>
      <c r="O39" s="349"/>
      <c r="P39" s="16"/>
      <c r="R39" s="825"/>
      <c r="S39" s="825"/>
      <c r="T39" s="825"/>
      <c r="U39" s="825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44713</v>
      </c>
      <c r="M43" s="348">
        <v>78650</v>
      </c>
      <c r="N43" s="349">
        <v>78650</v>
      </c>
      <c r="O43" s="349"/>
      <c r="P43" s="16" t="s">
        <v>7151</v>
      </c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5" t="s">
        <v>7081</v>
      </c>
      <c r="H44" s="825"/>
      <c r="I44" s="825"/>
      <c r="J44" s="825"/>
      <c r="L44" s="347">
        <v>44743</v>
      </c>
      <c r="M44" s="348">
        <v>78650</v>
      </c>
      <c r="N44" s="349">
        <v>78650</v>
      </c>
      <c r="O44" s="349"/>
      <c r="P44" s="16" t="s">
        <v>7286</v>
      </c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5"/>
      <c r="H45" s="825"/>
      <c r="I45" s="825"/>
      <c r="J45" s="825"/>
      <c r="L45" s="347">
        <v>44774</v>
      </c>
      <c r="M45" s="348">
        <v>78650</v>
      </c>
      <c r="N45" s="349">
        <v>78650</v>
      </c>
      <c r="O45" s="349"/>
      <c r="P45" s="16" t="s">
        <v>7318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44805</v>
      </c>
      <c r="M46" s="348">
        <v>78650</v>
      </c>
      <c r="N46" s="349">
        <v>78650</v>
      </c>
      <c r="O46" s="349"/>
      <c r="P46" s="16" t="s">
        <v>7500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825" t="s">
        <v>7044</v>
      </c>
      <c r="M50" s="825"/>
      <c r="N50" s="825"/>
      <c r="O50" s="825"/>
      <c r="P50" s="825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32" t="s">
        <v>7090</v>
      </c>
      <c r="H51" s="832"/>
      <c r="I51" s="832"/>
      <c r="J51" s="416">
        <f>J49+I48</f>
        <v>73164</v>
      </c>
      <c r="K51" s="415"/>
      <c r="L51" s="825"/>
      <c r="M51" s="825"/>
      <c r="N51" s="825"/>
      <c r="O51" s="825"/>
      <c r="P51" s="825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32.25" thickBot="1" x14ac:dyDescent="0.3">
      <c r="G52" s="417" t="s">
        <v>7091</v>
      </c>
      <c r="K52" s="418"/>
      <c r="L52" s="334" t="s">
        <v>7047</v>
      </c>
      <c r="M52" s="334" t="s">
        <v>7048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26" t="s">
        <v>7068</v>
      </c>
      <c r="B53" s="827"/>
      <c r="C53" s="827"/>
      <c r="D53" s="827"/>
      <c r="E53" s="828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29"/>
      <c r="B54" s="830"/>
      <c r="C54" s="830"/>
      <c r="D54" s="830"/>
      <c r="E54" s="831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24" t="s">
        <v>7044</v>
      </c>
      <c r="M66" s="824"/>
      <c r="N66" s="824"/>
      <c r="O66" s="824"/>
      <c r="P66" s="824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L67" s="825"/>
      <c r="M67" s="825"/>
      <c r="N67" s="825"/>
      <c r="O67" s="825"/>
      <c r="P67" s="825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34" t="s">
        <v>7077</v>
      </c>
      <c r="B69" s="835"/>
      <c r="C69" s="835"/>
      <c r="D69" s="835"/>
      <c r="E69" s="836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37"/>
      <c r="B70" s="838"/>
      <c r="C70" s="838"/>
      <c r="D70" s="838"/>
      <c r="E70" s="839"/>
      <c r="L70" s="343">
        <v>43922</v>
      </c>
      <c r="M70" s="344">
        <v>61900</v>
      </c>
      <c r="N70" s="345" t="s">
        <v>271</v>
      </c>
      <c r="O70" s="345"/>
      <c r="P70" s="358"/>
      <c r="R70" s="825" t="s">
        <v>7045</v>
      </c>
      <c r="S70" s="825"/>
      <c r="T70" s="825"/>
      <c r="U70" s="82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25"/>
      <c r="S71" s="825"/>
      <c r="T71" s="825"/>
      <c r="U71" s="82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40">
        <v>30000</v>
      </c>
      <c r="U74" s="843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41"/>
      <c r="U75" s="844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42"/>
      <c r="U76" s="845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25" t="s">
        <v>7081</v>
      </c>
      <c r="M109" s="825"/>
      <c r="N109" s="825"/>
      <c r="O109" s="825"/>
      <c r="P109" s="825"/>
    </row>
    <row r="110" spans="3:16" x14ac:dyDescent="0.25">
      <c r="L110" s="825"/>
      <c r="M110" s="825"/>
      <c r="N110" s="825"/>
      <c r="O110" s="825"/>
      <c r="P110" s="825"/>
    </row>
    <row r="111" spans="3:16" ht="75" x14ac:dyDescent="0.25">
      <c r="L111" s="30" t="s">
        <v>7047</v>
      </c>
      <c r="M111" s="409" t="s">
        <v>7084</v>
      </c>
      <c r="N111" s="31" t="s">
        <v>7085</v>
      </c>
      <c r="O111" s="31"/>
      <c r="P111" s="31" t="s">
        <v>7086</v>
      </c>
    </row>
    <row r="112" spans="3:16" x14ac:dyDescent="0.25">
      <c r="L112" s="16" t="s">
        <v>7087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7088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7089</v>
      </c>
      <c r="O114" s="413"/>
      <c r="P114" s="360">
        <f>SUM(P112:P113)</f>
        <v>11264</v>
      </c>
    </row>
    <row r="116" spans="7:16" x14ac:dyDescent="0.25">
      <c r="H116" s="426"/>
      <c r="L116" s="832" t="s">
        <v>7090</v>
      </c>
      <c r="M116" s="832"/>
      <c r="N116" s="832"/>
      <c r="O116" s="417"/>
      <c r="P116" s="416">
        <f>P114+N113</f>
        <v>73164</v>
      </c>
    </row>
    <row r="117" spans="7:16" x14ac:dyDescent="0.25">
      <c r="G117" s="751"/>
      <c r="H117" s="426"/>
      <c r="L117" s="417" t="s">
        <v>7091</v>
      </c>
    </row>
    <row r="118" spans="7:16" x14ac:dyDescent="0.25">
      <c r="H118" s="426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2024-06-03T14:39:55Z</dcterms:modified>
</cp:coreProperties>
</file>