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F0BA40FA-14FA-4EDD-9BAD-220301A84F43}" xr6:coauthVersionLast="36"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HVAC!$A$1:$L$164</definedName>
    <definedName name="_xlnm.Print_Area" localSheetId="0">Summary!$A$1:$E$24</definedName>
    <definedName name="_xlnm.Print_Titles" localSheetId="2">Fire!#REF!</definedName>
    <definedName name="_xlnm.Print_Titles" localSheetId="1">HVAC!$5:$8</definedName>
  </definedNames>
  <calcPr calcId="191029" refMode="R1C1"/>
</workbook>
</file>

<file path=xl/calcChain.xml><?xml version="1.0" encoding="utf-8"?>
<calcChain xmlns="http://schemas.openxmlformats.org/spreadsheetml/2006/main">
  <c r="F30" i="9" l="1"/>
  <c r="N82" i="6" l="1"/>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10" i="6"/>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80" i="8"/>
  <c r="N81" i="8"/>
  <c r="N86" i="8"/>
  <c r="N87" i="8"/>
  <c r="N88" i="8"/>
  <c r="N89" i="8"/>
  <c r="N90"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37" i="8"/>
  <c r="N138" i="8"/>
  <c r="N139" i="8"/>
  <c r="N140" i="8"/>
  <c r="N142" i="8"/>
  <c r="N143" i="8"/>
  <c r="N144" i="8"/>
  <c r="N145" i="8"/>
  <c r="N146" i="8"/>
  <c r="N147" i="8"/>
  <c r="N148" i="8"/>
  <c r="N149" i="8"/>
  <c r="N150" i="8"/>
  <c r="N151" i="8"/>
  <c r="N152" i="8"/>
  <c r="N153" i="8"/>
  <c r="N154" i="8"/>
  <c r="N155" i="8"/>
  <c r="N156" i="8"/>
  <c r="N157" i="8"/>
  <c r="N158" i="8"/>
  <c r="N159" i="8"/>
  <c r="N160" i="8"/>
  <c r="N161" i="8"/>
  <c r="N162" i="8"/>
  <c r="N10" i="8"/>
  <c r="E20" i="9" l="1"/>
  <c r="F20" i="9" s="1"/>
  <c r="E30" i="9" l="1"/>
  <c r="D20" i="9" l="1"/>
  <c r="C20" i="9"/>
  <c r="I13" i="6" l="1"/>
  <c r="I14" i="6"/>
  <c r="I17" i="6"/>
  <c r="I18" i="6"/>
  <c r="L18" i="6" s="1"/>
  <c r="I21" i="6"/>
  <c r="I22" i="6"/>
  <c r="I25" i="6"/>
  <c r="I26" i="6"/>
  <c r="I27" i="6"/>
  <c r="I29" i="6"/>
  <c r="I30" i="6"/>
  <c r="I31" i="6"/>
  <c r="I33" i="6"/>
  <c r="I34" i="6"/>
  <c r="I37" i="6"/>
  <c r="I38" i="6"/>
  <c r="I41" i="6"/>
  <c r="I42" i="6"/>
  <c r="I45" i="6"/>
  <c r="I46" i="6"/>
  <c r="I49" i="6"/>
  <c r="I50" i="6"/>
  <c r="I53" i="6"/>
  <c r="I54" i="6"/>
  <c r="I57" i="6"/>
  <c r="I58" i="6"/>
  <c r="I61" i="6"/>
  <c r="I62" i="6"/>
  <c r="I65" i="6"/>
  <c r="I66" i="6"/>
  <c r="I69" i="6"/>
  <c r="I70" i="6"/>
  <c r="I73" i="6"/>
  <c r="I74" i="6"/>
  <c r="I77" i="6"/>
  <c r="I78" i="6"/>
  <c r="I79" i="6"/>
  <c r="I11" i="6"/>
  <c r="I12" i="6"/>
  <c r="I15" i="6"/>
  <c r="I16" i="6"/>
  <c r="I19" i="6"/>
  <c r="I20" i="6"/>
  <c r="I23" i="6"/>
  <c r="I24" i="6"/>
  <c r="I28" i="6"/>
  <c r="I32" i="6"/>
  <c r="I35" i="6"/>
  <c r="I36" i="6"/>
  <c r="I39" i="6"/>
  <c r="I40" i="6"/>
  <c r="I43" i="6"/>
  <c r="I44" i="6"/>
  <c r="I47" i="6"/>
  <c r="I48" i="6"/>
  <c r="I51" i="6"/>
  <c r="I52" i="6"/>
  <c r="I55" i="6"/>
  <c r="I56" i="6"/>
  <c r="I59" i="6"/>
  <c r="I60" i="6"/>
  <c r="I63" i="6"/>
  <c r="I64" i="6"/>
  <c r="I67" i="6"/>
  <c r="L67" i="6" s="1"/>
  <c r="I68" i="6"/>
  <c r="I71" i="6"/>
  <c r="I72" i="6"/>
  <c r="I75" i="6"/>
  <c r="I76" i="6"/>
  <c r="I80" i="6"/>
  <c r="K11" i="6"/>
  <c r="K12" i="6"/>
  <c r="K13" i="6"/>
  <c r="K14" i="6"/>
  <c r="K15" i="6"/>
  <c r="K16" i="6"/>
  <c r="K17" i="6"/>
  <c r="K18" i="6"/>
  <c r="K19" i="6"/>
  <c r="L19" i="6" s="1"/>
  <c r="K20" i="6"/>
  <c r="K21" i="6"/>
  <c r="K22" i="6"/>
  <c r="K24" i="6"/>
  <c r="K25" i="6"/>
  <c r="K26" i="6"/>
  <c r="K28" i="6"/>
  <c r="K30" i="6"/>
  <c r="K32" i="6"/>
  <c r="K38" i="6"/>
  <c r="K39" i="6"/>
  <c r="L39" i="6" s="1"/>
  <c r="K40" i="6"/>
  <c r="K41" i="6"/>
  <c r="K42" i="6"/>
  <c r="K44" i="6"/>
  <c r="K45" i="6"/>
  <c r="K46" i="6"/>
  <c r="K47" i="6"/>
  <c r="L47" i="6" s="1"/>
  <c r="K48" i="6"/>
  <c r="L48" i="6" s="1"/>
  <c r="K49" i="6"/>
  <c r="K51" i="6"/>
  <c r="K52" i="6"/>
  <c r="K53" i="6"/>
  <c r="K54" i="6"/>
  <c r="K55" i="6"/>
  <c r="K56" i="6"/>
  <c r="K63" i="6"/>
  <c r="K64" i="6"/>
  <c r="K65" i="6"/>
  <c r="K66" i="6"/>
  <c r="K67" i="6"/>
  <c r="K69" i="6"/>
  <c r="K70" i="6"/>
  <c r="K71" i="6"/>
  <c r="L71" i="6" s="1"/>
  <c r="K72" i="6"/>
  <c r="K73" i="6"/>
  <c r="K23" i="6"/>
  <c r="K27" i="6"/>
  <c r="K31" i="6"/>
  <c r="K34" i="6"/>
  <c r="K43" i="6"/>
  <c r="K50" i="6"/>
  <c r="K74" i="6"/>
  <c r="K75" i="6"/>
  <c r="K76" i="6"/>
  <c r="K77" i="6"/>
  <c r="K78" i="6"/>
  <c r="K79" i="6"/>
  <c r="K80" i="6"/>
  <c r="I10" i="6"/>
  <c r="K29" i="6"/>
  <c r="K33" i="6"/>
  <c r="K35" i="6"/>
  <c r="K36" i="6"/>
  <c r="K37" i="6"/>
  <c r="K57" i="6"/>
  <c r="K58" i="6"/>
  <c r="K59" i="6"/>
  <c r="K60" i="6"/>
  <c r="K61" i="6"/>
  <c r="K62" i="6"/>
  <c r="K68" i="6"/>
  <c r="K10" i="6"/>
  <c r="I18" i="8"/>
  <c r="I19" i="8"/>
  <c r="I20" i="8"/>
  <c r="I21" i="8"/>
  <c r="I22" i="8"/>
  <c r="I24" i="8"/>
  <c r="I25" i="8"/>
  <c r="I26" i="8"/>
  <c r="I27" i="8"/>
  <c r="I28" i="8"/>
  <c r="I29" i="8"/>
  <c r="I41" i="8"/>
  <c r="I42" i="8"/>
  <c r="I43" i="8"/>
  <c r="I45" i="8"/>
  <c r="I46" i="8"/>
  <c r="I56" i="8"/>
  <c r="I57" i="8"/>
  <c r="I62" i="8"/>
  <c r="I63" i="8"/>
  <c r="I64" i="8"/>
  <c r="I65" i="8"/>
  <c r="I67" i="8"/>
  <c r="I68" i="8"/>
  <c r="I69" i="8"/>
  <c r="I70" i="8"/>
  <c r="I80" i="8"/>
  <c r="I81" i="8"/>
  <c r="I84" i="8"/>
  <c r="I86" i="8"/>
  <c r="I87" i="8"/>
  <c r="I88" i="8"/>
  <c r="I89" i="8"/>
  <c r="I92" i="8"/>
  <c r="I93" i="8"/>
  <c r="I94" i="8"/>
  <c r="I95" i="8"/>
  <c r="I96" i="8"/>
  <c r="I97" i="8"/>
  <c r="I98" i="8"/>
  <c r="I101" i="8"/>
  <c r="I102" i="8"/>
  <c r="I103" i="8"/>
  <c r="I104" i="8"/>
  <c r="I105" i="8"/>
  <c r="I106" i="8"/>
  <c r="I108" i="8"/>
  <c r="I109" i="8"/>
  <c r="I110" i="8"/>
  <c r="I111" i="8"/>
  <c r="I112" i="8"/>
  <c r="I113" i="8"/>
  <c r="I114" i="8"/>
  <c r="I115" i="8"/>
  <c r="I116" i="8"/>
  <c r="I121" i="8"/>
  <c r="I122" i="8"/>
  <c r="I123" i="8"/>
  <c r="I124" i="8"/>
  <c r="I125" i="8"/>
  <c r="I128" i="8"/>
  <c r="I130" i="8"/>
  <c r="I131" i="8"/>
  <c r="I133" i="8"/>
  <c r="I134" i="8"/>
  <c r="I135" i="8"/>
  <c r="I136" i="8"/>
  <c r="I137" i="8"/>
  <c r="I138" i="8"/>
  <c r="I139" i="8"/>
  <c r="I140" i="8"/>
  <c r="I150" i="8"/>
  <c r="K17" i="8"/>
  <c r="K23" i="8"/>
  <c r="K47" i="8"/>
  <c r="K48" i="8"/>
  <c r="K49" i="8"/>
  <c r="K50" i="8"/>
  <c r="K51" i="8"/>
  <c r="K52" i="8"/>
  <c r="K53" i="8"/>
  <c r="K54" i="8"/>
  <c r="K55" i="8"/>
  <c r="K56" i="8"/>
  <c r="K68" i="8"/>
  <c r="K73" i="8"/>
  <c r="K77" i="8"/>
  <c r="K82" i="8"/>
  <c r="K83" i="8"/>
  <c r="K84" i="8"/>
  <c r="K141" i="8"/>
  <c r="K142" i="8"/>
  <c r="K143" i="8"/>
  <c r="K144" i="8"/>
  <c r="K145" i="8"/>
  <c r="K146" i="8"/>
  <c r="K147" i="8"/>
  <c r="K148" i="8"/>
  <c r="K149" i="8"/>
  <c r="K151" i="8"/>
  <c r="K11" i="8"/>
  <c r="K12" i="8"/>
  <c r="K13" i="8"/>
  <c r="K14" i="8"/>
  <c r="K15" i="8"/>
  <c r="K16" i="8"/>
  <c r="K18" i="8"/>
  <c r="K19" i="8"/>
  <c r="K20" i="8"/>
  <c r="K21" i="8"/>
  <c r="K22" i="8"/>
  <c r="K24" i="8"/>
  <c r="K25" i="8"/>
  <c r="K26" i="8"/>
  <c r="K27" i="8"/>
  <c r="K28" i="8"/>
  <c r="K29" i="8"/>
  <c r="K30" i="8"/>
  <c r="K31" i="8"/>
  <c r="K32" i="8"/>
  <c r="K33" i="8"/>
  <c r="K34" i="8"/>
  <c r="K35" i="8"/>
  <c r="K36" i="8"/>
  <c r="K37" i="8"/>
  <c r="K38" i="8"/>
  <c r="K39" i="8"/>
  <c r="K40" i="8"/>
  <c r="K41" i="8"/>
  <c r="K42" i="8"/>
  <c r="K43" i="8"/>
  <c r="K44" i="8"/>
  <c r="K45" i="8"/>
  <c r="K46" i="8"/>
  <c r="K57" i="8"/>
  <c r="K58" i="8"/>
  <c r="K59" i="8"/>
  <c r="K60" i="8"/>
  <c r="K61" i="8"/>
  <c r="K62" i="8"/>
  <c r="K63" i="8"/>
  <c r="K64" i="8"/>
  <c r="K65" i="8"/>
  <c r="K66" i="8"/>
  <c r="K67" i="8"/>
  <c r="K69" i="8"/>
  <c r="K70" i="8"/>
  <c r="K71" i="8"/>
  <c r="K72" i="8"/>
  <c r="K74" i="8"/>
  <c r="K75" i="8"/>
  <c r="K76" i="8"/>
  <c r="K78" i="8"/>
  <c r="K79" i="8"/>
  <c r="K80" i="8"/>
  <c r="K81"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50" i="8"/>
  <c r="K10" i="8"/>
  <c r="L24" i="6" l="1"/>
  <c r="L15" i="6"/>
  <c r="L20" i="6"/>
  <c r="L17" i="6"/>
  <c r="L51" i="6"/>
  <c r="L32" i="6"/>
  <c r="L53" i="6"/>
  <c r="L25" i="6"/>
  <c r="L63" i="6"/>
  <c r="L55" i="6"/>
  <c r="L28" i="6"/>
  <c r="L11" i="6"/>
  <c r="L22" i="6"/>
  <c r="L14" i="6"/>
  <c r="L26" i="6"/>
  <c r="L69" i="6"/>
  <c r="L45" i="6"/>
  <c r="L16" i="6"/>
  <c r="L73" i="6"/>
  <c r="L65" i="6"/>
  <c r="L49" i="6"/>
  <c r="L41" i="6"/>
  <c r="L21" i="6"/>
  <c r="L13" i="6"/>
  <c r="L59" i="6"/>
  <c r="L79" i="6"/>
  <c r="L77" i="6"/>
  <c r="L75" i="6"/>
  <c r="L43" i="6"/>
  <c r="L37" i="6"/>
  <c r="L33" i="6"/>
  <c r="L35" i="6"/>
  <c r="L31" i="6"/>
  <c r="L29" i="6"/>
  <c r="L27" i="6"/>
  <c r="L23" i="6"/>
  <c r="L60" i="6"/>
  <c r="L57" i="6"/>
  <c r="L61" i="6"/>
  <c r="L80" i="6"/>
  <c r="L68" i="6"/>
  <c r="L76" i="6"/>
  <c r="L64" i="6"/>
  <c r="L44" i="6"/>
  <c r="L30" i="6"/>
  <c r="L56" i="6"/>
  <c r="L36" i="6"/>
  <c r="L12" i="6"/>
  <c r="L72" i="6"/>
  <c r="L52" i="6"/>
  <c r="L40" i="6"/>
  <c r="L66" i="6"/>
  <c r="L58" i="6"/>
  <c r="L50" i="6"/>
  <c r="L34" i="6"/>
  <c r="L74" i="6"/>
  <c r="L42" i="6"/>
  <c r="L78" i="6"/>
  <c r="L70" i="6"/>
  <c r="L62" i="6"/>
  <c r="L54" i="6"/>
  <c r="L46" i="6"/>
  <c r="L38" i="6"/>
  <c r="I11" i="8"/>
  <c r="I12" i="8"/>
  <c r="I13" i="8"/>
  <c r="I14" i="8"/>
  <c r="I15" i="8"/>
  <c r="I16" i="8"/>
  <c r="I17" i="8"/>
  <c r="I23" i="8"/>
  <c r="I30" i="8"/>
  <c r="I31" i="8"/>
  <c r="I32" i="8"/>
  <c r="I33" i="8"/>
  <c r="I34" i="8"/>
  <c r="I35" i="8"/>
  <c r="I36" i="8"/>
  <c r="I37" i="8"/>
  <c r="I38" i="8"/>
  <c r="I39" i="8"/>
  <c r="I40" i="8"/>
  <c r="I44" i="8"/>
  <c r="I48" i="8"/>
  <c r="I49" i="8"/>
  <c r="I53" i="8"/>
  <c r="I54" i="8"/>
  <c r="I55" i="8"/>
  <c r="I59" i="8"/>
  <c r="I60" i="8"/>
  <c r="I61" i="8"/>
  <c r="I66" i="8"/>
  <c r="I72" i="8"/>
  <c r="I73" i="8"/>
  <c r="I77" i="8"/>
  <c r="I78" i="8"/>
  <c r="I79" i="8"/>
  <c r="I83" i="8"/>
  <c r="I85" i="8"/>
  <c r="I90" i="8"/>
  <c r="I91" i="8"/>
  <c r="I99" i="8"/>
  <c r="I100" i="8"/>
  <c r="I107" i="8"/>
  <c r="I117" i="8"/>
  <c r="I118" i="8"/>
  <c r="I119" i="8"/>
  <c r="I120" i="8"/>
  <c r="I126" i="8"/>
  <c r="I127" i="8"/>
  <c r="I129" i="8"/>
  <c r="I132" i="8"/>
  <c r="I141" i="8"/>
  <c r="I142" i="8"/>
  <c r="I143" i="8"/>
  <c r="I144" i="8"/>
  <c r="I145" i="8"/>
  <c r="I146" i="8"/>
  <c r="I147" i="8"/>
  <c r="I148" i="8"/>
  <c r="I149" i="8"/>
  <c r="I10" i="8"/>
  <c r="I82" i="8" l="1"/>
  <c r="I74" i="8"/>
  <c r="L14" i="8"/>
  <c r="L15" i="8"/>
  <c r="L18" i="8"/>
  <c r="L22" i="8"/>
  <c r="L34" i="8"/>
  <c r="L38" i="8"/>
  <c r="L54" i="8"/>
  <c r="N54" i="8" s="1"/>
  <c r="L73" i="8"/>
  <c r="N73" i="8" s="1"/>
  <c r="L83" i="8"/>
  <c r="N83" i="8" s="1"/>
  <c r="L87" i="8"/>
  <c r="L91" i="8"/>
  <c r="N91" i="8" s="1"/>
  <c r="L93" i="8"/>
  <c r="L95" i="8"/>
  <c r="L102" i="8"/>
  <c r="L103" i="8"/>
  <c r="L107" i="8"/>
  <c r="L109" i="8"/>
  <c r="L111" i="8"/>
  <c r="L113" i="8"/>
  <c r="L115" i="8"/>
  <c r="L119" i="8"/>
  <c r="L121" i="8"/>
  <c r="L122" i="8"/>
  <c r="L123" i="8"/>
  <c r="L130" i="8"/>
  <c r="N130" i="8" s="1"/>
  <c r="L134" i="8"/>
  <c r="N134" i="8" s="1"/>
  <c r="L139" i="8"/>
  <c r="L141" i="8"/>
  <c r="N141" i="8" s="1"/>
  <c r="L145" i="8"/>
  <c r="L147" i="8"/>
  <c r="L150" i="8"/>
  <c r="L10" i="6" l="1"/>
  <c r="L105" i="8"/>
  <c r="L98" i="8"/>
  <c r="L78" i="8"/>
  <c r="N78" i="8" s="1"/>
  <c r="L74" i="8"/>
  <c r="N74" i="8" s="1"/>
  <c r="L57" i="8"/>
  <c r="N57" i="8" s="1"/>
  <c r="L55" i="8"/>
  <c r="N55" i="8" s="1"/>
  <c r="L97" i="8"/>
  <c r="L69" i="8"/>
  <c r="N69" i="8" s="1"/>
  <c r="L67" i="8"/>
  <c r="N67" i="8" s="1"/>
  <c r="L35" i="8"/>
  <c r="L31" i="8"/>
  <c r="I75" i="8"/>
  <c r="L118" i="8"/>
  <c r="L106" i="8"/>
  <c r="I76" i="8"/>
  <c r="L39" i="8"/>
  <c r="L33" i="8"/>
  <c r="I47" i="8"/>
  <c r="I71" i="8"/>
  <c r="L71" i="8" s="1"/>
  <c r="N71" i="8" s="1"/>
  <c r="I58" i="8"/>
  <c r="L58" i="8" s="1"/>
  <c r="N58" i="8" s="1"/>
  <c r="I51" i="8"/>
  <c r="L51" i="8" s="1"/>
  <c r="N51" i="8" s="1"/>
  <c r="L104" i="8"/>
  <c r="L99" i="8"/>
  <c r="I52" i="8"/>
  <c r="L52" i="8" s="1"/>
  <c r="N52" i="8" s="1"/>
  <c r="L138" i="8"/>
  <c r="L62" i="8"/>
  <c r="N62" i="8" s="1"/>
  <c r="L46" i="8"/>
  <c r="N46" i="8" s="1"/>
  <c r="L42" i="8"/>
  <c r="N42" i="8" s="1"/>
  <c r="L27" i="8"/>
  <c r="L25" i="8"/>
  <c r="L19" i="8"/>
  <c r="L17" i="8"/>
  <c r="I50" i="8"/>
  <c r="L50" i="8" s="1"/>
  <c r="N50" i="8" s="1"/>
  <c r="L10" i="8"/>
  <c r="L126" i="8"/>
  <c r="N126" i="8" s="1"/>
  <c r="L23" i="8"/>
  <c r="L146" i="8"/>
  <c r="L142" i="8"/>
  <c r="L135" i="8"/>
  <c r="N135" i="8" s="1"/>
  <c r="L131" i="8"/>
  <c r="N131" i="8" s="1"/>
  <c r="L129" i="8"/>
  <c r="N129" i="8" s="1"/>
  <c r="L127" i="8"/>
  <c r="N127" i="8" s="1"/>
  <c r="L125" i="8"/>
  <c r="L114" i="8"/>
  <c r="L110" i="8"/>
  <c r="L90" i="8"/>
  <c r="L82" i="8"/>
  <c r="N82" i="8" s="1"/>
  <c r="L70" i="8"/>
  <c r="N70" i="8" s="1"/>
  <c r="L66" i="8"/>
  <c r="N66" i="8" s="1"/>
  <c r="L43" i="8"/>
  <c r="N43" i="8" s="1"/>
  <c r="L41" i="8"/>
  <c r="L30" i="8"/>
  <c r="L26" i="8"/>
  <c r="L11" i="8"/>
  <c r="L143" i="8"/>
  <c r="L40" i="8"/>
  <c r="L137" i="8"/>
  <c r="L85" i="8"/>
  <c r="N85" i="8" s="1"/>
  <c r="L86" i="8"/>
  <c r="L68" i="8"/>
  <c r="N68" i="8" s="1"/>
  <c r="L24" i="8"/>
  <c r="L149" i="8"/>
  <c r="L133" i="8"/>
  <c r="N133" i="8" s="1"/>
  <c r="L117" i="8"/>
  <c r="L94" i="8"/>
  <c r="L81" i="8"/>
  <c r="L79" i="8"/>
  <c r="N79" i="8" s="1"/>
  <c r="L65" i="8"/>
  <c r="N65" i="8" s="1"/>
  <c r="L63" i="8"/>
  <c r="N63" i="8" s="1"/>
  <c r="L60" i="8"/>
  <c r="N60" i="8" s="1"/>
  <c r="L32" i="8"/>
  <c r="L16" i="8"/>
  <c r="L128" i="8"/>
  <c r="N128" i="8" s="1"/>
  <c r="L120" i="8"/>
  <c r="L112" i="8"/>
  <c r="L80" i="8"/>
  <c r="L64" i="8"/>
  <c r="N64" i="8" s="1"/>
  <c r="L59" i="8"/>
  <c r="N59" i="8" s="1"/>
  <c r="L100" i="8"/>
  <c r="L88" i="8"/>
  <c r="L36" i="8"/>
  <c r="L28" i="8"/>
  <c r="L20" i="8"/>
  <c r="L12" i="8"/>
  <c r="L144" i="8"/>
  <c r="L136" i="8"/>
  <c r="N136" i="8" s="1"/>
  <c r="L92" i="8"/>
  <c r="L148" i="8"/>
  <c r="L140" i="8"/>
  <c r="L132" i="8"/>
  <c r="N132" i="8" s="1"/>
  <c r="L124" i="8"/>
  <c r="L116" i="8"/>
  <c r="L108" i="8"/>
  <c r="L101" i="8"/>
  <c r="L96" i="8"/>
  <c r="L89" i="8"/>
  <c r="L77" i="8"/>
  <c r="N77" i="8" s="1"/>
  <c r="L56" i="8"/>
  <c r="N56" i="8" s="1"/>
  <c r="L45" i="8"/>
  <c r="N45" i="8" s="1"/>
  <c r="L37" i="8"/>
  <c r="L29" i="8"/>
  <c r="L21" i="8"/>
  <c r="L13" i="8"/>
  <c r="L44" i="8"/>
  <c r="N44" i="8" s="1"/>
  <c r="L84" i="8"/>
  <c r="N84" i="8" s="1"/>
  <c r="L61" i="8"/>
  <c r="N61" i="8" s="1"/>
  <c r="L72" i="8"/>
  <c r="N72" i="8" s="1"/>
  <c r="L48" i="8"/>
  <c r="N48" i="8" s="1"/>
  <c r="L53" i="8"/>
  <c r="N53" i="8" s="1"/>
  <c r="L49" i="8"/>
  <c r="N49" i="8" s="1"/>
  <c r="L75" i="8" l="1"/>
  <c r="N75" i="8" s="1"/>
  <c r="L47" i="8"/>
  <c r="N47" i="8" s="1"/>
  <c r="N163" i="8" s="1"/>
  <c r="F17" i="9" s="1"/>
  <c r="F24" i="9" s="1"/>
  <c r="F27" i="9" s="1"/>
  <c r="F28" i="9" s="1"/>
  <c r="F32" i="9" s="1"/>
  <c r="L76" i="8"/>
  <c r="N76" i="8" s="1"/>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I82" i="6"/>
  <c r="C18" i="9" s="1"/>
  <c r="I163" i="8"/>
  <c r="C17" i="9" s="1"/>
  <c r="K82" i="6"/>
  <c r="D18" i="9" s="1"/>
  <c r="K163" i="8"/>
  <c r="D17" i="9" s="1"/>
  <c r="L82" i="6" l="1"/>
  <c r="L163" i="8"/>
  <c r="E17" i="9" l="1"/>
  <c r="E18" i="9" l="1"/>
  <c r="E24" i="9" s="1"/>
  <c r="E27" i="9" l="1"/>
  <c r="E28" i="9" s="1"/>
  <c r="E32" i="9" s="1"/>
</calcChain>
</file>

<file path=xl/sharedStrings.xml><?xml version="1.0" encoding="utf-8"?>
<sst xmlns="http://schemas.openxmlformats.org/spreadsheetml/2006/main" count="452" uniqueCount="233">
  <si>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</si>
  <si>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</si>
  <si>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</si>
  <si>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</si>
  <si>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</si>
  <si>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</si>
  <si>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</si>
  <si>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</si>
  <si>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</si>
  <si>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</si>
  <si>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</si>
  <si>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</si>
  <si>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</si>
  <si>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</si>
  <si>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</si>
  <si>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</si>
  <si>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</si>
  <si>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</si>
  <si>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</si>
  <si>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</si>
  <si>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</si>
  <si>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</si>
  <si>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</si>
  <si>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</si>
  <si>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</si>
  <si>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</si>
  <si>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</si>
  <si>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</si>
  <si>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</si>
  <si>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</si>
  <si>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</si>
  <si>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</si>
  <si>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</si>
  <si>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</si>
  <si>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</si>
  <si>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</si>
  <si>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</si>
  <si>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</si>
  <si>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</si>
  <si>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</si>
  <si>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</si>
  <si>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</si>
  <si>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</si>
  <si>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</si>
  <si>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</si>
  <si>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</si>
  <si>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</si>
  <si>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</si>
  <si>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</si>
  <si>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</si>
  <si>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</si>
  <si>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</si>
  <si>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</si>
  <si>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</si>
  <si>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</si>
  <si>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</si>
  <si>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</si>
  <si>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</si>
  <si>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</si>
  <si>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</si>
  <si>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</si>
  <si>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</si>
  <si>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</si>
  <si>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</si>
  <si>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</si>
  <si>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</si>
  <si>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</si>
  <si>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</si>
  <si>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</si>
  <si>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</si>
  <si>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</si>
  <si>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</si>
  <si>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</si>
  <si>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</si>
  <si>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</si>
  <si>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</si>
  <si>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</si>
  <si>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</si>
  <si>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</si>
  <si>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</si>
  <si>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</si>
  <si>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</si>
  <si>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</si>
  <si>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</si>
  <si>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</si>
  <si>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</si>
  <si>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</si>
  <si>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</si>
  <si>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</si>
  <si>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</si>
  <si>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</si>
  <si>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</si>
  <si>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</si>
  <si>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</si>
  <si>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</si>
  <si>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</si>
  <si>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</si>
  <si>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</si>
  <si>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</si>
  <si>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</si>
  <si>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</si>
  <si>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</si>
  <si>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</si>
  <si>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</si>
  <si>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</si>
  <si>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</si>
  <si>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</si>
  <si>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</si>
  <si>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</si>
  <si>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</si>
  <si>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</si>
  <si>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</si>
  <si>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</si>
  <si>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</si>
  <si>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</si>
  <si>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</si>
  <si>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</si>
  <si>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</si>
  <si>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</si>
  <si>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</si>
  <si>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</si>
  <si>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</si>
  <si>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</si>
  <si>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</si>
  <si>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</si>
  <si>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</si>
  <si>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</si>
  <si>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</si>
  <si>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</si>
  <si>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</si>
  <si>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</si>
  <si>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</si>
  <si>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</si>
  <si>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</si>
  <si>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</si>
  <si>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</si>
  <si>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</si>
  <si>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</si>
  <si>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</si>
  <si>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</si>
  <si>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</si>
  <si>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</si>
  <si>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</si>
  <si>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</si>
  <si>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</si>
  <si>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</si>
  <si>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</si>
  <si>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</si>
  <si>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</si>
  <si>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</si>
  <si>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</si>
  <si>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</si>
  <si>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</si>
  <si>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</si>
  <si>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</si>
  <si>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</si>
  <si>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</si>
  <si>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</si>
  <si>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</si>
  <si>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</si>
  <si>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</si>
  <si>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</si>
  <si>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</si>
  <si>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</si>
  <si>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</si>
  <si>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</si>
  <si>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</si>
  <si>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</si>
  <si>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</si>
  <si>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</si>
  <si>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</si>
  <si>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</si>
  <si>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</si>
  <si>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</si>
  <si>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</si>
  <si>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</si>
  <si>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</si>
  <si>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</si>
  <si>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</si>
  <si>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</si>
  <si>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</si>
  <si>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</si>
  <si>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</si>
  <si>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</si>
  <si>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</si>
  <si>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</si>
  <si>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</si>
  <si>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</si>
  <si>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</si>
  <si>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</si>
  <si>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</si>
  <si>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</si>
  <si>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</si>
  <si>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</si>
  <si>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</si>
  <si>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</si>
  <si>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</si>
  <si>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</si>
  <si>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</si>
  <si>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</si>
  <si>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</si>
  <si>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</si>
  <si>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</si>
  <si>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</si>
  <si>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</si>
  <si>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</si>
  <si>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</si>
  <si>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</si>
  <si>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</si>
  <si>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</si>
  <si>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</si>
  <si>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</si>
  <si>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</si>
  <si>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</si>
  <si>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</si>
  <si>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</si>
  <si>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</si>
  <si>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</si>
  <si>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</si>
  <si>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</si>
  <si>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</si>
  <si>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</si>
  <si>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</si>
  <si>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Total Qty</t>
  </si>
  <si>
    <t>Total Amount</t>
  </si>
  <si>
    <t>Add varaitions</t>
  </si>
  <si>
    <t>Add</t>
  </si>
  <si>
    <t>Total receivalbes</t>
  </si>
  <si>
    <t>Received</t>
  </si>
  <si>
    <t>Net receivables</t>
  </si>
  <si>
    <t>AMOUNT</t>
  </si>
  <si>
    <t>CONSOLIDATED BILL (IPC 1ST 2ND &amp; 3RD)</t>
  </si>
  <si>
    <t>Verified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</si>
</sst>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 numFmtId="172" formatCode="_-* #,##0.00_-;\-* #,##0.00_-;_-* &quot;-&quot;??_-;_-@_-"/>
    <numFmt numFmtId="174" formatCode="_(* #,##0.000_);_(* \(#,##0.000\);_(* &quot;-&quot;??_);_(@_)"/>
    <numFmt numFmtId="175" formatCode="_ * #,##0_ ;_ * \-#,##0_ ;_ * &quot;-&quot;??_ ;_ @_ "/>
  </numFmts>
  <fonts count="33"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
      <sz val="10"/>
      <color rgb="FF000000"/>
      <name val="Times New Roman"/>
      <charset val="204"/>
    </font>
    <font>
      <sz val="10"/>
      <name val="Arial"/>
      <family val="2"/>
    </font>
    <font>
      <sz val="12"/>
      <name val="Times New Roman"/>
      <family val="1"/>
    </font>
    <font>
      <sz val="10"/>
      <name val="Century Gothic"/>
      <family val="2"/>
    </font>
    <font>
      <sz val="10"/>
      <name val="Times New Roman"/>
      <family val="1"/>
    </font>
    <font>
      <sz val="11"/>
      <name val="Century Gothic"/>
      <family val="2"/>
    </font>
    <font>
      <sz val="11"/>
      <name val="Times New Roman"/>
      <family val="1"/>
    </font>
    <font>
      <sz val="7"/>
      <color rgb="FF000000"/>
      <name val="Times New Roman"/>
      <family val="1"/>
    </font>
    <font>
      <sz val="9"/>
      <name val="Times New Roman"/>
      <family val="1"/>
    </font>
    <font>
      <sz val="9"/>
      <color rgb="FF000000"/>
      <name val="Verdana"/>
      <family val="2"/>
    </font>
    <font>
      <sz val="10"/>
      <color rgb="FF000000"/>
      <name val="Verdana"/>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s>
  <cellStyleXfs count="78">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22" fillId="0" borderId="0"/>
    <xf numFmtId="43" fontId="4" fillId="0" borderId="0" applyFont="0" applyFill="0" applyBorder="0" applyAlignment="0" applyProtection="0"/>
    <xf numFmtId="9" fontId="4" fillId="0" borderId="0" applyFont="0" applyFill="0" applyBorder="0" applyAlignment="0" applyProtection="0"/>
    <xf numFmtId="0" fontId="23" fillId="0" borderId="0"/>
    <xf numFmtId="174" fontId="23" fillId="0" borderId="0" applyFont="0" applyFill="0" applyBorder="0" applyAlignment="0" applyProtection="0"/>
    <xf numFmtId="175" fontId="23" fillId="0" borderId="0" applyFont="0" applyFill="0" applyBorder="0" applyAlignment="0" applyProtection="0"/>
    <xf numFmtId="43" fontId="25" fillId="0" borderId="0" applyFont="0" applyFill="0" applyBorder="0" applyAlignment="0" applyProtection="0"/>
    <xf numFmtId="0" fontId="25" fillId="0" borderId="0"/>
    <xf numFmtId="43" fontId="2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23" fillId="0" borderId="0"/>
    <xf numFmtId="0" fontId="3" fillId="0" borderId="0"/>
    <xf numFmtId="0" fontId="23" fillId="0" borderId="0"/>
    <xf numFmtId="43" fontId="25" fillId="0" borderId="0" applyFont="0" applyFill="0" applyBorder="0" applyAlignment="0" applyProtection="0"/>
    <xf numFmtId="9" fontId="25"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172"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26" fillId="0" borderId="0"/>
    <xf numFmtId="0" fontId="3" fillId="0" borderId="0"/>
    <xf numFmtId="172"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24" fillId="0" borderId="0"/>
    <xf numFmtId="43" fontId="2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0" fontId="4" fillId="0" borderId="0"/>
    <xf numFmtId="0" fontId="3" fillId="0" borderId="0"/>
    <xf numFmtId="0" fontId="3" fillId="0" borderId="0"/>
    <xf numFmtId="0" fontId="25" fillId="0" borderId="0"/>
    <xf numFmtId="0" fontId="23" fillId="0" borderId="0"/>
    <xf numFmtId="0" fontId="25" fillId="0" borderId="0"/>
    <xf numFmtId="0" fontId="3" fillId="0" borderId="0"/>
    <xf numFmtId="0" fontId="3" fillId="0" borderId="0"/>
    <xf numFmtId="0" fontId="3" fillId="0" borderId="0"/>
    <xf numFmtId="0" fontId="4" fillId="0" borderId="0"/>
    <xf numFmtId="0" fontId="3" fillId="0" borderId="0"/>
    <xf numFmtId="0" fontId="17" fillId="0" borderId="0"/>
    <xf numFmtId="0" fontId="3" fillId="0" borderId="0"/>
    <xf numFmtId="0" fontId="4" fillId="0" borderId="0"/>
    <xf numFmtId="9" fontId="23"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172"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8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0" fillId="0" borderId="0" xfId="2" applyFont="1" applyAlignment="1">
      <alignment horizontal="right" vertical="center"/>
    </xf>
    <xf numFmtId="167" fontId="17" fillId="0" borderId="1" xfId="1" applyNumberFormat="1" applyFont="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166" fontId="4" fillId="0" borderId="0" xfId="2" applyNumberFormat="1"/>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4" xfId="0" applyFont="1" applyBorder="1" applyAlignment="1">
      <alignment horizontal="center" vertical="center"/>
    </xf>
    <xf numFmtId="166" fontId="4" fillId="0" borderId="17" xfId="51" applyNumberFormat="1" applyFont="1" applyFill="1" applyBorder="1" applyAlignment="1">
      <alignment vertical="center" wrapText="1"/>
    </xf>
    <xf numFmtId="166" fontId="31" fillId="0" borderId="17" xfId="51" applyNumberFormat="1" applyFont="1" applyFill="1" applyBorder="1" applyAlignment="1">
      <alignment vertical="center" shrinkToFit="1"/>
    </xf>
    <xf numFmtId="166" fontId="11" fillId="3" borderId="5" xfId="3" applyNumberFormat="1" applyFont="1" applyFill="1" applyBorder="1" applyAlignment="1">
      <alignment horizontal="center" vertical="center"/>
    </xf>
    <xf numFmtId="0" fontId="4" fillId="3" borderId="0" xfId="2" applyFill="1"/>
    <xf numFmtId="167" fontId="17" fillId="3" borderId="1" xfId="1" applyNumberFormat="1" applyFont="1" applyFill="1" applyBorder="1" applyAlignment="1" applyProtection="1">
      <alignment horizontal="right" vertical="center"/>
      <protection locked="0"/>
    </xf>
    <xf numFmtId="0" fontId="9" fillId="3" borderId="5" xfId="2" applyFont="1" applyFill="1" applyBorder="1" applyAlignment="1">
      <alignment horizontal="center" vertical="center"/>
    </xf>
    <xf numFmtId="43" fontId="4" fillId="0" borderId="0" xfId="2" applyNumberFormat="1"/>
    <xf numFmtId="166" fontId="11" fillId="3" borderId="0" xfId="3" applyNumberFormat="1" applyFont="1" applyFill="1" applyBorder="1" applyAlignment="1">
      <alignment horizontal="center" vertical="center"/>
    </xf>
    <xf numFmtId="166" fontId="10" fillId="3" borderId="6" xfId="3" applyNumberFormat="1" applyFont="1" applyFill="1" applyBorder="1" applyAlignment="1">
      <alignment horizontal="center" vertical="center"/>
    </xf>
    <xf numFmtId="166" fontId="32" fillId="2" borderId="17" xfId="51" applyNumberFormat="1" applyFont="1" applyFill="1" applyBorder="1" applyAlignment="1">
      <alignment vertical="center" shrinkToFit="1"/>
    </xf>
    <xf numFmtId="164" fontId="17" fillId="0" borderId="0" xfId="0" applyNumberFormat="1" applyFont="1" applyAlignment="1">
      <alignment vertical="top"/>
    </xf>
    <xf numFmtId="0" fontId="29" fillId="0" borderId="1" xfId="23" applyFont="1" applyFill="1" applyBorder="1" applyAlignment="1">
      <alignment horizontal="center" vertical="center" wrapText="1"/>
    </xf>
    <xf numFmtId="0" fontId="29" fillId="4" borderId="18" xfId="23" applyFont="1" applyFill="1" applyBorder="1" applyAlignment="1">
      <alignment horizontal="center" vertical="center" wrapText="1"/>
    </xf>
    <xf numFmtId="0" fontId="29" fillId="2" borderId="1" xfId="23" applyFont="1" applyFill="1" applyBorder="1" applyAlignment="1">
      <alignment horizontal="center" vertical="center" wrapText="1"/>
    </xf>
    <xf numFmtId="0" fontId="29" fillId="0" borderId="3"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2" xfId="23" applyFont="1" applyFill="1" applyBorder="1" applyAlignment="1">
      <alignment horizontal="center" vertical="center" wrapText="1"/>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9" fontId="30" fillId="0" borderId="1" xfId="24" applyFont="1" applyFill="1" applyBorder="1" applyAlignment="1">
      <alignment horizontal="center" vertical="center"/>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0" fontId="29" fillId="2" borderId="1" xfId="23" applyFont="1" applyFill="1" applyBorder="1" applyAlignment="1">
      <alignment horizontal="center" vertical="center" wrapText="1"/>
    </xf>
    <xf numFmtId="9" fontId="30" fillId="0" borderId="1" xfId="24" applyFont="1" applyFill="1" applyBorder="1" applyAlignment="1">
      <alignment horizontal="center" vertical="center"/>
    </xf>
    <xf numFmtId="166" fontId="27" fillId="3" borderId="1" xfId="51" applyNumberFormat="1" applyFont="1" applyFill="1" applyBorder="1" applyAlignment="1" applyProtection="1">
      <alignment horizontal="center" vertical="center" wrapText="1"/>
    </xf>
    <xf numFmtId="0" fontId="2" fillId="0" borderId="1" xfId="29" applyFont="1" applyBorder="1" applyAlignment="1" applyProtection="1">
      <alignment vertical="top"/>
    </xf>
    <xf numFmtId="0" fontId="2" fillId="0" borderId="1" xfId="29" applyFont="1" applyBorder="1" applyProtection="1"/>
    <xf numFmtId="0" fontId="2" fillId="4" borderId="1" xfId="29" applyFont="1" applyFill="1" applyBorder="1" applyProtection="1"/>
    <xf numFmtId="9" fontId="28" fillId="0" borderId="19" xfId="24" applyFont="1" applyFill="1" applyBorder="1" applyAlignment="1">
      <alignment horizontal="center" vertical="center"/>
    </xf>
    <xf numFmtId="166" fontId="32" fillId="0" borderId="17" xfId="51" applyNumberFormat="1" applyFont="1" applyFill="1" applyBorder="1" applyAlignment="1">
      <alignment vertical="center" shrinkToFit="1"/>
    </xf>
  </cellXfs>
  <cellStyles count="78">
    <cellStyle name="Comma" xfId="1" builtinId="3"/>
    <cellStyle name="Comma 2" xfId="3" xr:uid="{AE633979-BB4F-4FE9-8DA2-0C1509A15775}"/>
    <cellStyle name="Comma 2 2" xfId="14" xr:uid="{00000000-0005-0000-0000-000002000000}"/>
    <cellStyle name="Comma 2 3" xfId="44" xr:uid="{00000000-0005-0000-0000-000003000000}"/>
    <cellStyle name="Comma 2 4" xfId="10" xr:uid="{00000000-0005-0000-0000-000004000000}"/>
    <cellStyle name="Comma 2 5" xfId="43" xr:uid="{00000000-0005-0000-0000-000005000000}"/>
    <cellStyle name="Comma 2 6" xfId="12" xr:uid="{00000000-0005-0000-0000-000001000000}"/>
    <cellStyle name="Comma 3" xfId="4" xr:uid="{39447839-E885-4B8B-9E82-D558A71BF2AB}"/>
    <cellStyle name="Comma 3 2" xfId="17" xr:uid="{00000000-0005-0000-0000-000007000000}"/>
    <cellStyle name="Comma 3 2 2" xfId="27" xr:uid="{00000000-0005-0000-0000-000008000000}"/>
    <cellStyle name="Comma 3 2 2 2" xfId="47" xr:uid="{00000000-0005-0000-0000-000009000000}"/>
    <cellStyle name="Comma 3 2 2 3" xfId="77" xr:uid="{00000000-0005-0000-0000-00000A000000}"/>
    <cellStyle name="Comma 3 2 3" xfId="48" xr:uid="{00000000-0005-0000-0000-00000B000000}"/>
    <cellStyle name="Comma 3 2 4" xfId="46" xr:uid="{00000000-0005-0000-0000-00000C000000}"/>
    <cellStyle name="Comma 3 3" xfId="26" xr:uid="{00000000-0005-0000-0000-00000D000000}"/>
    <cellStyle name="Comma 3 3 2" xfId="49" xr:uid="{00000000-0005-0000-0000-00000E000000}"/>
    <cellStyle name="Comma 3 3 3" xfId="76" xr:uid="{00000000-0005-0000-0000-00000F000000}"/>
    <cellStyle name="Comma 3 4" xfId="45" xr:uid="{00000000-0005-0000-0000-000010000000}"/>
    <cellStyle name="Comma 3 5" xfId="75" xr:uid="{00000000-0005-0000-0000-000011000000}"/>
    <cellStyle name="Comma 3 6" xfId="16" xr:uid="{00000000-0005-0000-0000-000006000000}"/>
    <cellStyle name="Comma 4" xfId="28" xr:uid="{00000000-0005-0000-0000-000012000000}"/>
    <cellStyle name="Comma 4 2" xfId="21" xr:uid="{00000000-0005-0000-0000-000013000000}"/>
    <cellStyle name="Comma 5" xfId="31" xr:uid="{00000000-0005-0000-0000-000014000000}"/>
    <cellStyle name="Comma 5 2" xfId="37" xr:uid="{00000000-0005-0000-0000-000015000000}"/>
    <cellStyle name="Comma 5 3" xfId="40" xr:uid="{00000000-0005-0000-0000-000016000000}"/>
    <cellStyle name="Comma 5 3 2" xfId="70" xr:uid="{00000000-0005-0000-0000-000017000000}"/>
    <cellStyle name="Comma 5 4" xfId="50" xr:uid="{00000000-0005-0000-0000-000018000000}"/>
    <cellStyle name="Comma 5 5" xfId="69" xr:uid="{00000000-0005-0000-0000-000019000000}"/>
    <cellStyle name="Comma 6" xfId="34" xr:uid="{00000000-0005-0000-0000-00001A000000}"/>
    <cellStyle name="Comma 6 2" xfId="51" xr:uid="{00000000-0005-0000-0000-00001B000000}"/>
    <cellStyle name="Comma 6 3" xfId="73" xr:uid="{00000000-0005-0000-0000-00001C000000}"/>
    <cellStyle name="Comma 7" xfId="11" xr:uid="{00000000-0005-0000-0000-00001D000000}"/>
    <cellStyle name="Comma 8" xfId="7" xr:uid="{00000000-0005-0000-0000-000032000000}"/>
    <cellStyle name="Normal" xfId="0" builtinId="0"/>
    <cellStyle name="Normal 10" xfId="42" xr:uid="{00000000-0005-0000-0000-00001F000000}"/>
    <cellStyle name="Normal 11" xfId="6" xr:uid="{00000000-0005-0000-0000-000050000000}"/>
    <cellStyle name="Normal 2" xfId="2" xr:uid="{0657692F-9EFC-428D-88C2-C265DBEA529C}"/>
    <cellStyle name="Normal 2 10" xfId="20" xr:uid="{00000000-0005-0000-0000-000021000000}"/>
    <cellStyle name="Normal 2 2" xfId="32" xr:uid="{00000000-0005-0000-0000-000022000000}"/>
    <cellStyle name="Normal 2 2 2" xfId="52" xr:uid="{00000000-0005-0000-0000-000023000000}"/>
    <cellStyle name="Normal 2 3" xfId="9" xr:uid="{00000000-0005-0000-0000-000020000000}"/>
    <cellStyle name="Normal 3" xfId="13" xr:uid="{00000000-0005-0000-0000-000024000000}"/>
    <cellStyle name="Normal 3 2" xfId="18" xr:uid="{00000000-0005-0000-0000-000025000000}"/>
    <cellStyle name="Normal 3 2 2" xfId="55" xr:uid="{00000000-0005-0000-0000-000026000000}"/>
    <cellStyle name="Normal 3 2 3" xfId="56" xr:uid="{00000000-0005-0000-0000-000027000000}"/>
    <cellStyle name="Normal 3 2 4" xfId="54" xr:uid="{00000000-0005-0000-0000-000028000000}"/>
    <cellStyle name="Normal 3 3" xfId="53" xr:uid="{00000000-0005-0000-0000-000029000000}"/>
    <cellStyle name="Normal 3 7" xfId="57" xr:uid="{00000000-0005-0000-0000-00002A000000}"/>
    <cellStyle name="Normal 4" xfId="23" xr:uid="{00000000-0005-0000-0000-00002B000000}"/>
    <cellStyle name="Normal 4 2" xfId="15" xr:uid="{00000000-0005-0000-0000-00002C000000}"/>
    <cellStyle name="Normal 4 2 2" xfId="25" xr:uid="{00000000-0005-0000-0000-00002D000000}"/>
    <cellStyle name="Normal 4 2 2 2" xfId="60" xr:uid="{00000000-0005-0000-0000-00002E000000}"/>
    <cellStyle name="Normal 4 2 2 3" xfId="74" xr:uid="{00000000-0005-0000-0000-00002F000000}"/>
    <cellStyle name="Normal 4 2 3" xfId="59" xr:uid="{00000000-0005-0000-0000-000030000000}"/>
    <cellStyle name="Normal 4 3" xfId="61" xr:uid="{00000000-0005-0000-0000-000031000000}"/>
    <cellStyle name="Normal 4 4" xfId="58" xr:uid="{00000000-0005-0000-0000-000032000000}"/>
    <cellStyle name="Normal 5" xfId="19" xr:uid="{00000000-0005-0000-0000-000033000000}"/>
    <cellStyle name="Normal 5 2" xfId="62" xr:uid="{00000000-0005-0000-0000-000034000000}"/>
    <cellStyle name="Normal 6" xfId="29" xr:uid="{00000000-0005-0000-0000-000035000000}"/>
    <cellStyle name="Normal 6 2" xfId="64" xr:uid="{00000000-0005-0000-0000-000036000000}"/>
    <cellStyle name="Normal 6 3" xfId="63" xr:uid="{00000000-0005-0000-0000-000037000000}"/>
    <cellStyle name="Normal 7" xfId="30" xr:uid="{00000000-0005-0000-0000-000038000000}"/>
    <cellStyle name="Normal 7 2" xfId="36" xr:uid="{00000000-0005-0000-0000-000039000000}"/>
    <cellStyle name="Normal 7 3" xfId="39" xr:uid="{00000000-0005-0000-0000-00003A000000}"/>
    <cellStyle name="Normal 7 4" xfId="65" xr:uid="{00000000-0005-0000-0000-00003B000000}"/>
    <cellStyle name="Normal 7 5" xfId="68" xr:uid="{00000000-0005-0000-0000-00003C000000}"/>
    <cellStyle name="Normal 8" xfId="33" xr:uid="{00000000-0005-0000-0000-00003D000000}"/>
    <cellStyle name="Normal 8 2" xfId="72" xr:uid="{00000000-0005-0000-0000-00003E000000}"/>
    <cellStyle name="Normal 9" xfId="35" xr:uid="{00000000-0005-0000-0000-00003F000000}"/>
    <cellStyle name="Normal 9 2" xfId="38" xr:uid="{00000000-0005-0000-0000-000040000000}"/>
    <cellStyle name="Normal 9 3" xfId="41" xr:uid="{00000000-0005-0000-0000-000041000000}"/>
    <cellStyle name="Normal 9 4" xfId="71" xr:uid="{00000000-0005-0000-0000-000042000000}"/>
    <cellStyle name="Percent" xfId="5" builtinId="5"/>
    <cellStyle name="Percent 2" xfId="22" xr:uid="{00000000-0005-0000-0000-000045000000}"/>
    <cellStyle name="Percent 2 2" xfId="66" xr:uid="{00000000-0005-0000-0000-000046000000}"/>
    <cellStyle name="Percent 3" xfId="24" xr:uid="{00000000-0005-0000-0000-000047000000}"/>
    <cellStyle name="Percent 4" xfId="67" xr:uid="{00000000-0005-0000-0000-000048000000}"/>
    <cellStyle name="Percent 5" xfId="8" xr:uid="{00000000-0005-0000-0000-00007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
          <cell r="C23">
            <v>6864988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BAF-Maintenance24</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BAF-Maintenance24</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BAF-Maintenance24</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BAF-Maintenance24</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BAF-Maintenance24</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BAF-Maintenance24</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BAF-Maintenance24</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BAF-Maintenance24</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BAF-Maintenance24</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BAF-Maintenance24</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BAF-Maintenance24</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BAF-Maintenance24</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BAF-Maintenance24</v>
          </cell>
          <cell r="C18751" t="str">
            <v xml:space="preserve">Noman </v>
          </cell>
          <cell r="D18751" t="str">
            <v>Paid to Noman BAF (by order nadeem bhai)</v>
          </cell>
          <cell r="E18751">
            <v>50000</v>
          </cell>
        </row>
        <row r="18752">
          <cell r="B18752" t="str">
            <v>BAF-Maintenance24</v>
          </cell>
          <cell r="C18752" t="str">
            <v>misc</v>
          </cell>
          <cell r="D18752" t="str">
            <v>lunch tea dinner and other refreshement</v>
          </cell>
          <cell r="E18752">
            <v>10000</v>
          </cell>
        </row>
        <row r="18753">
          <cell r="B18753" t="str">
            <v>BAF-Maintenance24</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BAF-Maintenance24</v>
          </cell>
          <cell r="C18758" t="str">
            <v>material</v>
          </cell>
          <cell r="D18758" t="str">
            <v>misc by shahid painter</v>
          </cell>
          <cell r="E18758">
            <v>7700</v>
          </cell>
        </row>
        <row r="18759">
          <cell r="B18759" t="str">
            <v>BAF-Maintenance24</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BAF-Maintenance24</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BAF-Maintenance24</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BAF-Maintenance24</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BAF-Maintenance24</v>
          </cell>
          <cell r="C18897" t="str">
            <v>material</v>
          </cell>
          <cell r="D18897" t="str">
            <v>misc by shahid painter</v>
          </cell>
          <cell r="E18897">
            <v>193890</v>
          </cell>
        </row>
        <row r="18898">
          <cell r="B18898" t="str">
            <v>BAF-Maintenance24</v>
          </cell>
          <cell r="C18898" t="str">
            <v>material</v>
          </cell>
          <cell r="D18898" t="str">
            <v>misc by shahid painter</v>
          </cell>
          <cell r="E18898">
            <v>116460</v>
          </cell>
        </row>
        <row r="18899">
          <cell r="B18899" t="str">
            <v>BAF-Maintenance24</v>
          </cell>
          <cell r="C18899" t="str">
            <v>material</v>
          </cell>
          <cell r="D18899" t="str">
            <v>misc by shahid painter</v>
          </cell>
          <cell r="E18899">
            <v>11790</v>
          </cell>
        </row>
        <row r="18900">
          <cell r="B18900" t="str">
            <v>BAF-Maintenance24</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BAF-Maintenance24</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BAF-Maintenance24</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BAF-Maintenance24</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BAF-Maintenance24</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BAF-Maintenance24</v>
          </cell>
          <cell r="C18977" t="str">
            <v>Moghal Brother</v>
          </cell>
          <cell r="D18977" t="str">
            <v>Online to Haris mirza by adeel (advance in PVC Fills for cooling tower)</v>
          </cell>
          <cell r="E18977">
            <v>1000000</v>
          </cell>
        </row>
        <row r="18978">
          <cell r="B18978" t="str">
            <v>BAF-Maintenance24</v>
          </cell>
          <cell r="C18978" t="str">
            <v>shabbir brothers</v>
          </cell>
          <cell r="D18978" t="str">
            <v xml:space="preserve">Online by BH </v>
          </cell>
          <cell r="E18978">
            <v>225000</v>
          </cell>
        </row>
        <row r="18979">
          <cell r="B18979" t="str">
            <v>BAF-Maintenance24</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BAF-Maintenance24</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BAF-Maintenance24</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BAF-Maintenance24</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BAF-Maintenance24</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BAF-Maintenance24</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BAF-Maintenance24</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BAF-Maintenance24</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BAF-Maintenance24</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BAF-Maintenance24</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BAF-Maintenance24</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BAF-Maintenance24</v>
          </cell>
          <cell r="C19168" t="str">
            <v>material</v>
          </cell>
          <cell r="D19168" t="str">
            <v>sheet purchaseed in BAF from al madina</v>
          </cell>
          <cell r="E19168">
            <v>13600</v>
          </cell>
        </row>
        <row r="19169">
          <cell r="B19169" t="str">
            <v>BAF-Maintenance24</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BAF-Maintenance24</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BAF-Maintenance24</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BAF-Maintenance24</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BAF-Maintenance24</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BAF-Maintenance24</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BAF-Maintenance24</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BAF-Maintenance24</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BAF-Maintenance24</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BAF-Maintenance24</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BAF-Maintenance24</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BAF-Maintenance24</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BAF-Maintenance24</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BAF-Maintenance24</v>
          </cell>
          <cell r="C19457" t="str">
            <v>Engr Noman BAF</v>
          </cell>
          <cell r="D19457" t="str">
            <v>To Noman in BAF (given by nadeem bhai)</v>
          </cell>
          <cell r="E19457">
            <v>200000</v>
          </cell>
        </row>
        <row r="19458">
          <cell r="B19458" t="str">
            <v>BAF-Maintenance24</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BAF-Maintenance24</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BAF-Maintenance24</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BAF-Maintenance24</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BAF-Maintenance24</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BAF-Maintenance24</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BAF-Maintenance24</v>
          </cell>
          <cell r="C19538" t="str">
            <v>united insulation</v>
          </cell>
          <cell r="D19538" t="str">
            <v>Online to united insulation (online by Adeel)</v>
          </cell>
          <cell r="E19538">
            <v>23000</v>
          </cell>
        </row>
        <row r="19539">
          <cell r="B19539" t="str">
            <v>BAF-Maintenance24</v>
          </cell>
          <cell r="C19539" t="str">
            <v>material</v>
          </cell>
          <cell r="D19539" t="str">
            <v>misc material by shahid</v>
          </cell>
          <cell r="E19539">
            <v>54700</v>
          </cell>
        </row>
        <row r="19540">
          <cell r="B19540" t="str">
            <v>BAF-Maintenance24</v>
          </cell>
          <cell r="C19540" t="str">
            <v>material</v>
          </cell>
          <cell r="D19540" t="str">
            <v>misc material by shahid</v>
          </cell>
          <cell r="E19540">
            <v>149717</v>
          </cell>
        </row>
        <row r="19541">
          <cell r="B19541" t="str">
            <v>BAF-Maintenance24</v>
          </cell>
          <cell r="C19541" t="str">
            <v>material</v>
          </cell>
          <cell r="D19541" t="str">
            <v>misc material by shahid</v>
          </cell>
          <cell r="E19541">
            <v>49879</v>
          </cell>
        </row>
        <row r="19542">
          <cell r="B19542" t="str">
            <v>BAF-Maintenance24</v>
          </cell>
          <cell r="C19542" t="str">
            <v>material</v>
          </cell>
          <cell r="D19542" t="str">
            <v>Paid to colur cotnrctor by shahid</v>
          </cell>
          <cell r="E19542">
            <v>71000</v>
          </cell>
        </row>
        <row r="19543">
          <cell r="B19543" t="str">
            <v>BAF-Maintenance24</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BAF-Maintenance24</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BAF-Maintenance24</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BAF-Maintenance24</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BAF-Maintenance24</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BAF-Maintenance24</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BAF-Maintenance24</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BAF-Maintenance24</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BAF-Maintenance24</v>
          </cell>
          <cell r="C19883" t="str">
            <v>material</v>
          </cell>
          <cell r="D19883" t="str">
            <v>misc invoices by shahid</v>
          </cell>
          <cell r="E19883">
            <v>39570</v>
          </cell>
        </row>
        <row r="19884">
          <cell r="B19884" t="str">
            <v>BAF-Maintenance24</v>
          </cell>
          <cell r="C19884" t="str">
            <v>material</v>
          </cell>
          <cell r="D19884" t="str">
            <v>misc invoices by shahid</v>
          </cell>
          <cell r="E19884">
            <v>41265</v>
          </cell>
        </row>
        <row r="19885">
          <cell r="B19885" t="str">
            <v>BAF-Maintenance24</v>
          </cell>
          <cell r="C19885" t="str">
            <v>material</v>
          </cell>
          <cell r="D19885" t="str">
            <v>misc invoices by shahid</v>
          </cell>
          <cell r="E19885">
            <v>78619</v>
          </cell>
        </row>
        <row r="19886">
          <cell r="B19886" t="str">
            <v>BAF-Maintenance24</v>
          </cell>
          <cell r="C19886" t="str">
            <v>material</v>
          </cell>
          <cell r="D19886" t="str">
            <v>misc invoices by shahid</v>
          </cell>
          <cell r="E19886">
            <v>46130</v>
          </cell>
        </row>
        <row r="19887">
          <cell r="B19887" t="str">
            <v>BAF-Maintenance24</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BAF-Maintenance24</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BAF-Maintenance24</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BAF-Maintenance24</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BAF-Maintenance24</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BAF-Maintenance24</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BAF-Maintenance24</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BAF-Maintenance24</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BAF-Maintenance24</v>
          </cell>
          <cell r="C19990" t="str">
            <v>Engr Noman BAF</v>
          </cell>
          <cell r="D19990" t="str">
            <v>Noman engr (by nadeem bhai)</v>
          </cell>
          <cell r="E19990">
            <v>300000</v>
          </cell>
        </row>
        <row r="19991">
          <cell r="B19991" t="str">
            <v>BAF-Maintenance24</v>
          </cell>
          <cell r="C19991" t="str">
            <v>material</v>
          </cell>
          <cell r="D19991" t="str">
            <v>purchased VFD paid final amount (by nadeem bhai)</v>
          </cell>
          <cell r="E19991">
            <v>150000</v>
          </cell>
        </row>
        <row r="19992">
          <cell r="B19992" t="str">
            <v>BAF-Maintenance24</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BAF-Maintenance24</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BAF-Maintenance24</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BAF-Maintenance24</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BAF-Maintenance24</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BAF-Maintenance24</v>
          </cell>
          <cell r="C20089" t="str">
            <v>material</v>
          </cell>
          <cell r="D20089" t="str">
            <v>Purchased fans with housing cash collect by waheed frm al madina</v>
          </cell>
          <cell r="E20089">
            <v>105000</v>
          </cell>
        </row>
        <row r="20090">
          <cell r="B20090" t="str">
            <v>BAF-Maintenance24</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BAF-Maintenance24</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BAF-Maintenance24</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BAF-Maintenance24</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BAF-Maintenance24</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BAF-Maintenance24</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BAF-Maintenance24</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BAF-Maintenance24</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BAF-Maintenance24</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BAF-Maintenance24</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BAF-Maintenance24</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BAF-Maintenance24</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BAF-Maintenance24</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BAF-Maintenance24</v>
          </cell>
          <cell r="C20644" t="str">
            <v>asif fiber</v>
          </cell>
          <cell r="D20644" t="str">
            <v>To asif in BAF (given by nadeem bhai)</v>
          </cell>
          <cell r="E20644">
            <v>5000</v>
          </cell>
        </row>
        <row r="20645">
          <cell r="B20645" t="str">
            <v>BAF-Maintenance24</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BAF-Maintenance24</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BAF-Maintenance24</v>
          </cell>
          <cell r="C20699" t="str">
            <v>asif fiber</v>
          </cell>
          <cell r="D20699" t="str">
            <v>Cash paid by Shahid painter to asif</v>
          </cell>
          <cell r="E20699">
            <v>114000</v>
          </cell>
        </row>
        <row r="20700">
          <cell r="B20700" t="str">
            <v>BAF-Maintenance24</v>
          </cell>
          <cell r="C20700" t="str">
            <v>material</v>
          </cell>
          <cell r="D20700" t="str">
            <v>misc invoices by shahid</v>
          </cell>
          <cell r="E20700">
            <v>55800</v>
          </cell>
        </row>
        <row r="20701">
          <cell r="B20701" t="str">
            <v>BAF-Maintenance24</v>
          </cell>
          <cell r="C20701" t="str">
            <v>material</v>
          </cell>
          <cell r="D20701" t="str">
            <v>misc invoices by shahid</v>
          </cell>
          <cell r="E20701">
            <v>61815</v>
          </cell>
        </row>
        <row r="20702">
          <cell r="B20702" t="str">
            <v>BAF-Maintenance24</v>
          </cell>
          <cell r="C20702" t="str">
            <v>material</v>
          </cell>
          <cell r="D20702" t="str">
            <v>misc invoices by shahid</v>
          </cell>
          <cell r="E20702">
            <v>86380</v>
          </cell>
        </row>
        <row r="20703">
          <cell r="B20703" t="str">
            <v>BAF-Maintenance24</v>
          </cell>
          <cell r="C20703" t="str">
            <v>material</v>
          </cell>
          <cell r="D20703" t="str">
            <v>misc invoices by shahid</v>
          </cell>
          <cell r="E20703">
            <v>107855</v>
          </cell>
        </row>
        <row r="20704">
          <cell r="B20704" t="str">
            <v>BAF-Maintenance24</v>
          </cell>
          <cell r="C20704" t="str">
            <v>material</v>
          </cell>
          <cell r="D20704" t="str">
            <v>misc invoices by shahid</v>
          </cell>
          <cell r="E20704">
            <v>67705</v>
          </cell>
        </row>
        <row r="20705">
          <cell r="B20705" t="str">
            <v>BAF-Maintenance24</v>
          </cell>
          <cell r="C20705" t="str">
            <v>material</v>
          </cell>
          <cell r="D20705" t="str">
            <v>misc invoices by shahid</v>
          </cell>
          <cell r="E20705">
            <v>19000</v>
          </cell>
        </row>
        <row r="20706">
          <cell r="B20706" t="str">
            <v>BAF-Maintenance24</v>
          </cell>
          <cell r="C20706" t="str">
            <v>material</v>
          </cell>
          <cell r="D20706" t="str">
            <v>misc invoices by shahid</v>
          </cell>
          <cell r="E20706">
            <v>25020</v>
          </cell>
        </row>
        <row r="20707">
          <cell r="B20707" t="str">
            <v>BAF-Maintenance24</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BAF-Maintenance24</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BAF-Maintenance24</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BAF-Maintenance24</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BAF-Maintenance24</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BAF-Maintenance24</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BAF-Maintenance24</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BAF-Maintenance24</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BAF-Maintenance24</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BAF-Maintenance24</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BAF-Maintenance24</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BAF-Maintenance24</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BAF-Maintenance24</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BAF-Maintenance24</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BAF-Maintenance24</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BAF-Maintenance24</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BAF-Maintenance24</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BAF-Maintenance24</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BAF-Maintenance24</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BAF-Maintenance24</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BAF-Maintenance24</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BAF-Maintenance24</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BAF-Maintenance24</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BAF-Maintenance24</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BAF-Maintenance24</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BAF-Maintenance24</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BAF-Maintenance24</v>
          </cell>
          <cell r="C21478" t="str">
            <v>Shakeel duct</v>
          </cell>
          <cell r="D21478" t="str">
            <v>Cash colect by shakeel from Al madina steel</v>
          </cell>
          <cell r="E21478">
            <v>100000</v>
          </cell>
        </row>
        <row r="21479">
          <cell r="B21479" t="str">
            <v>BAF-Maintenance24</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BAF-Maintenance24</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BAF-Maintenance24</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BAF-Maintenance24</v>
          </cell>
          <cell r="C21791" t="str">
            <v>material</v>
          </cell>
          <cell r="D21791" t="str">
            <v>to asif for cooling tower motor SS cover clip</v>
          </cell>
          <cell r="E21791">
            <v>3000</v>
          </cell>
        </row>
        <row r="21792">
          <cell r="B21792" t="str">
            <v>BAF-Maintenance24</v>
          </cell>
          <cell r="C21792" t="str">
            <v>salary</v>
          </cell>
          <cell r="D21792" t="str">
            <v>Shafeeq and asif and moiz salary</v>
          </cell>
          <cell r="E21792">
            <v>93960</v>
          </cell>
        </row>
        <row r="21793">
          <cell r="B21793" t="str">
            <v>BAF-Maintenance24</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BAF-Maintenance24</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BAF-Maintenance24</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BAF-Maintenance24</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BAF-Maintenance24</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BAF-Maintenance24</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BAF-Maintenance24</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BAF-Maintenance24</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BAF-Maintenance24</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BAF-Maintenance24</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BAF-Maintenance24</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BAF-Maintenance24</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BAF-Maintenance24</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BAF-Maintenance24</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BAF-Maintenance24</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Spar supermarket</v>
          </cell>
          <cell r="C22809" t="str">
            <v>misc</v>
          </cell>
          <cell r="D22809" t="str">
            <v>Regger shiftings, Iron chain safety lock + labour by moiz</v>
          </cell>
          <cell r="E22809">
            <v>6700</v>
          </cell>
        </row>
        <row r="22810">
          <cell r="B22810" t="str">
            <v xml:space="preserve">MHR Personal </v>
          </cell>
          <cell r="C22810" t="str">
            <v>utilities bills</v>
          </cell>
          <cell r="D22810" t="str">
            <v>ptcl bills paid</v>
          </cell>
          <cell r="E22810">
            <v>3165</v>
          </cell>
        </row>
        <row r="22811">
          <cell r="B22811" t="str">
            <v>office</v>
          </cell>
          <cell r="C22811" t="str">
            <v>utilities bills</v>
          </cell>
          <cell r="D22811" t="str">
            <v>ptcl bills paid</v>
          </cell>
          <cell r="E22811">
            <v>10860</v>
          </cell>
        </row>
        <row r="22812">
          <cell r="B22812" t="str">
            <v>office</v>
          </cell>
          <cell r="C22812" t="str">
            <v>misc</v>
          </cell>
          <cell r="D22812" t="str">
            <v>purchased highlighers and pen by Irfan bhai</v>
          </cell>
          <cell r="E22812">
            <v>350</v>
          </cell>
        </row>
        <row r="22813">
          <cell r="B22813" t="str">
            <v>engro 7th floor</v>
          </cell>
          <cell r="C22813" t="str">
            <v>ahsan insulation</v>
          </cell>
          <cell r="D22813" t="str">
            <v>cash paid</v>
          </cell>
          <cell r="E22813">
            <v>10000</v>
          </cell>
        </row>
        <row r="22814">
          <cell r="B22814" t="str">
            <v>Imtiaz supermarket</v>
          </cell>
          <cell r="C22814" t="str">
            <v>misc</v>
          </cell>
          <cell r="D22814" t="str">
            <v>To Qayyum (sundays lunch amount)</v>
          </cell>
          <cell r="E22814">
            <v>3000</v>
          </cell>
        </row>
        <row r="22815">
          <cell r="B22815" t="str">
            <v>Gul Ahmed</v>
          </cell>
          <cell r="C22815" t="str">
            <v>material</v>
          </cell>
          <cell r="D22815" t="str">
            <v>TO shakeel for purchase of angle, cloth and other items</v>
          </cell>
          <cell r="E22815">
            <v>12000</v>
          </cell>
        </row>
        <row r="22816">
          <cell r="B22816" t="str">
            <v>BAH Fire work</v>
          </cell>
          <cell r="C22816" t="str">
            <v>misc</v>
          </cell>
          <cell r="D22816" t="str">
            <v>To Rohail for site labour, sundays lunch, tea refreshment</v>
          </cell>
          <cell r="E22816">
            <v>5000</v>
          </cell>
        </row>
        <row r="22817">
          <cell r="B22817" t="str">
            <v>CITI Bank</v>
          </cell>
          <cell r="C22817" t="str">
            <v>material</v>
          </cell>
          <cell r="D22817" t="str">
            <v>To majid for purchasing of citi bank plumbing fittings (jazz cash)</v>
          </cell>
          <cell r="E22817">
            <v>29800</v>
          </cell>
        </row>
        <row r="22818">
          <cell r="B22818" t="str">
            <v>Gul Ahmed</v>
          </cell>
          <cell r="C22818" t="str">
            <v>nexus engineering</v>
          </cell>
          <cell r="D22818" t="str">
            <v>purchased 12 nos cover plate for sprinkler by ahsan</v>
          </cell>
          <cell r="E22818">
            <v>9600</v>
          </cell>
        </row>
        <row r="22819">
          <cell r="B22819" t="str">
            <v>BAH Fire work</v>
          </cell>
          <cell r="C22819" t="str">
            <v>material</v>
          </cell>
          <cell r="D22819" t="str">
            <v>purchased colour material</v>
          </cell>
          <cell r="E22819">
            <v>6170</v>
          </cell>
        </row>
        <row r="22820">
          <cell r="B22820" t="str">
            <v>Gul Ahmed</v>
          </cell>
          <cell r="C22820" t="str">
            <v>fuel</v>
          </cell>
          <cell r="D22820" t="str">
            <v xml:space="preserve">to ahsan </v>
          </cell>
          <cell r="E22820">
            <v>1000</v>
          </cell>
        </row>
        <row r="22821">
          <cell r="B22821" t="str">
            <v>engro 7th floor</v>
          </cell>
          <cell r="C22821" t="str">
            <v>misc</v>
          </cell>
          <cell r="D22821" t="str">
            <v>To Shahzaib for site expenses</v>
          </cell>
          <cell r="E22821">
            <v>4140</v>
          </cell>
        </row>
        <row r="22822">
          <cell r="B22822" t="str">
            <v>Meezan Gujranwala</v>
          </cell>
          <cell r="C22822" t="str">
            <v>material</v>
          </cell>
          <cell r="D22822" t="str">
            <v>Online by Al madina To asadullah for fittings</v>
          </cell>
          <cell r="E22822">
            <v>33675</v>
          </cell>
        </row>
        <row r="22823">
          <cell r="B22823" t="str">
            <v>Spar supermarket</v>
          </cell>
          <cell r="C22823" t="str">
            <v>amir contractor</v>
          </cell>
          <cell r="D22823" t="str">
            <v>Online by Al madina To amir contractor</v>
          </cell>
          <cell r="E22823">
            <v>100000</v>
          </cell>
        </row>
        <row r="22824">
          <cell r="B22824" t="str">
            <v>zeta mall</v>
          </cell>
          <cell r="C22824" t="str">
            <v>Material</v>
          </cell>
          <cell r="D22824" t="str">
            <v>Online by adeel to waqar brothers for sprinklers purchased</v>
          </cell>
          <cell r="E22824">
            <v>194000</v>
          </cell>
        </row>
        <row r="22825">
          <cell r="B22825" t="str">
            <v>office</v>
          </cell>
          <cell r="C22825" t="str">
            <v>misc</v>
          </cell>
          <cell r="D22825" t="str">
            <v>umer for office use</v>
          </cell>
          <cell r="E22825">
            <v>3000</v>
          </cell>
        </row>
        <row r="22826">
          <cell r="B22826" t="str">
            <v>engro 7th floor</v>
          </cell>
          <cell r="C22826" t="str">
            <v>material</v>
          </cell>
          <cell r="D22826" t="str">
            <v>purchsed colour material</v>
          </cell>
          <cell r="E22826">
            <v>5000</v>
          </cell>
        </row>
        <row r="22827">
          <cell r="B22827" t="str">
            <v>NASTP II</v>
          </cell>
          <cell r="C22827" t="str">
            <v>material</v>
          </cell>
          <cell r="D22827" t="str">
            <v>purchased 10 than clothes</v>
          </cell>
          <cell r="E22827">
            <v>32500</v>
          </cell>
        </row>
        <row r="22828">
          <cell r="B22828" t="str">
            <v>NASTP II</v>
          </cell>
          <cell r="C22828" t="str">
            <v>material</v>
          </cell>
          <cell r="D22828" t="str">
            <v>purchased 10 burni glue</v>
          </cell>
          <cell r="E22828">
            <v>17000</v>
          </cell>
        </row>
        <row r="22829">
          <cell r="B22829" t="str">
            <v>NASTP II</v>
          </cell>
          <cell r="C22829" t="str">
            <v>material</v>
          </cell>
          <cell r="D22829" t="str">
            <v>purchased 10 carton tapes euro</v>
          </cell>
          <cell r="E22829">
            <v>20990</v>
          </cell>
        </row>
        <row r="22830">
          <cell r="B22830" t="str">
            <v>Imtiaz supermarket</v>
          </cell>
          <cell r="C22830" t="str">
            <v>mukhtiar</v>
          </cell>
          <cell r="D22830" t="str">
            <v>purchased coupling + gloves</v>
          </cell>
          <cell r="E22830">
            <v>2100</v>
          </cell>
        </row>
        <row r="22831">
          <cell r="B22831" t="str">
            <v>Meezan bank Head office</v>
          </cell>
          <cell r="C22831" t="str">
            <v>fast cool</v>
          </cell>
          <cell r="D22831" t="str">
            <v>purchased glue</v>
          </cell>
          <cell r="E22831">
            <v>10900</v>
          </cell>
        </row>
        <row r="22832">
          <cell r="B22832" t="str">
            <v>engro 7th floor</v>
          </cell>
          <cell r="C22832" t="str">
            <v>fare</v>
          </cell>
          <cell r="D22832" t="str">
            <v>paid</v>
          </cell>
          <cell r="E22832">
            <v>3000</v>
          </cell>
        </row>
        <row r="22833">
          <cell r="B22833" t="str">
            <v>Spar supermarket</v>
          </cell>
          <cell r="C22833" t="str">
            <v>fare</v>
          </cell>
          <cell r="D22833" t="str">
            <v>paid</v>
          </cell>
          <cell r="E22833">
            <v>1200</v>
          </cell>
        </row>
        <row r="22834">
          <cell r="B22834" t="str">
            <v>Meezan bank Head office</v>
          </cell>
          <cell r="C22834" t="str">
            <v>material</v>
          </cell>
          <cell r="D22834" t="str">
            <v>purchased 2 balti water shield from Moiz duct</v>
          </cell>
          <cell r="E22834">
            <v>31000</v>
          </cell>
        </row>
        <row r="22835">
          <cell r="B22835" t="str">
            <v>Gul Ahmed</v>
          </cell>
          <cell r="C22835" t="str">
            <v>fare</v>
          </cell>
          <cell r="D22835" t="str">
            <v>paid</v>
          </cell>
          <cell r="E22835">
            <v>1600</v>
          </cell>
        </row>
        <row r="22836">
          <cell r="B22836" t="str">
            <v xml:space="preserve">MHR Personal </v>
          </cell>
          <cell r="C22836" t="str">
            <v>utilities bills</v>
          </cell>
          <cell r="D22836" t="str">
            <v xml:space="preserve">k ELEC bil </v>
          </cell>
          <cell r="E22836">
            <v>33977</v>
          </cell>
        </row>
        <row r="22837">
          <cell r="B22837" t="str">
            <v>office</v>
          </cell>
          <cell r="C22837" t="str">
            <v>utilities bills</v>
          </cell>
          <cell r="D22837" t="str">
            <v xml:space="preserve">k ELEC bil </v>
          </cell>
          <cell r="E22837">
            <v>16117</v>
          </cell>
        </row>
        <row r="22838">
          <cell r="B22838" t="str">
            <v>Spar supermarket</v>
          </cell>
          <cell r="C22838" t="str">
            <v>Delite Engineering</v>
          </cell>
          <cell r="D22838" t="str">
            <v>Cash paid by BH for copper pipe deal (from DIB chq # 02483808</v>
          </cell>
          <cell r="E22838">
            <v>2000000</v>
          </cell>
        </row>
        <row r="22839">
          <cell r="B22839" t="str">
            <v>Spar supermarket</v>
          </cell>
          <cell r="C22839" t="str">
            <v>Delite Engineering</v>
          </cell>
          <cell r="D22839" t="str">
            <v>Remaining cash paid to Delite engineering (from office cash)</v>
          </cell>
          <cell r="E22839">
            <v>150000</v>
          </cell>
        </row>
        <row r="22840">
          <cell r="B22840" t="str">
            <v>Meezan bank Head office</v>
          </cell>
          <cell r="C22840" t="str">
            <v>fare</v>
          </cell>
          <cell r="D22840" t="str">
            <v>paid</v>
          </cell>
          <cell r="E22840">
            <v>2500</v>
          </cell>
        </row>
        <row r="22841">
          <cell r="B22841" t="str">
            <v>Mall of Pindi</v>
          </cell>
          <cell r="C22841" t="str">
            <v>fare</v>
          </cell>
          <cell r="D22841" t="str">
            <v>bykia</v>
          </cell>
          <cell r="E22841">
            <v>500</v>
          </cell>
        </row>
        <row r="22842">
          <cell r="B22842" t="str">
            <v>Mall of Pindi</v>
          </cell>
          <cell r="C22842" t="str">
            <v>shan controls</v>
          </cell>
          <cell r="D22842" t="str">
            <v>Cash collect by Imran shan control</v>
          </cell>
          <cell r="E22842">
            <v>400000</v>
          </cell>
        </row>
        <row r="22843">
          <cell r="B22843" t="str">
            <v>NICVD</v>
          </cell>
          <cell r="C22843" t="str">
            <v>Khurshid fans</v>
          </cell>
          <cell r="D22843" t="str">
            <v>cash collect by  imran khurshid fans Total = 800,000</v>
          </cell>
          <cell r="E22843">
            <v>400000</v>
          </cell>
        </row>
        <row r="22844">
          <cell r="B22844" t="str">
            <v>Spar supermarket</v>
          </cell>
          <cell r="C22844" t="str">
            <v>Khurshid fans</v>
          </cell>
          <cell r="D22844" t="str">
            <v>cash collect by  imran khurshid fans Total = 800,000</v>
          </cell>
          <cell r="E22844">
            <v>400000</v>
          </cell>
        </row>
        <row r="22845">
          <cell r="B22845" t="str">
            <v>Imtiaz supermarket</v>
          </cell>
          <cell r="C22845" t="str">
            <v>material</v>
          </cell>
          <cell r="D22845" t="str">
            <v>Purchased 2 coupling</v>
          </cell>
          <cell r="E22845">
            <v>3400</v>
          </cell>
        </row>
        <row r="22846">
          <cell r="B22846" t="str">
            <v>zeta mall</v>
          </cell>
          <cell r="C22846" t="str">
            <v>material</v>
          </cell>
          <cell r="D22846" t="str">
            <v>purchased black tapes 5 carton</v>
          </cell>
          <cell r="E22846">
            <v>33050</v>
          </cell>
        </row>
        <row r="22847">
          <cell r="B22847" t="str">
            <v>Meezan bank Head office</v>
          </cell>
          <cell r="C22847" t="str">
            <v>fare</v>
          </cell>
          <cell r="D22847" t="str">
            <v>paid</v>
          </cell>
          <cell r="E22847">
            <v>800</v>
          </cell>
        </row>
        <row r="22848">
          <cell r="B22848" t="str">
            <v>office</v>
          </cell>
          <cell r="C22848" t="str">
            <v>misc</v>
          </cell>
          <cell r="D22848" t="str">
            <v>umer for office use</v>
          </cell>
          <cell r="E22848">
            <v>4000</v>
          </cell>
        </row>
        <row r="22849">
          <cell r="B22849" t="str">
            <v>zeta mall</v>
          </cell>
          <cell r="C22849" t="str">
            <v>transportation</v>
          </cell>
          <cell r="D22849" t="str">
            <v>cargo tapes + Glue to islamaabad</v>
          </cell>
          <cell r="E22849">
            <v>4050</v>
          </cell>
        </row>
        <row r="22850">
          <cell r="B22850" t="str">
            <v>zeta mall</v>
          </cell>
          <cell r="C22850" t="str">
            <v>misc</v>
          </cell>
          <cell r="D22850" t="str">
            <v>Online by al madina to engr M ahsan for site expenses</v>
          </cell>
          <cell r="E22850">
            <v>83000</v>
          </cell>
        </row>
        <row r="22851">
          <cell r="B22851" t="str">
            <v>zeta mall</v>
          </cell>
          <cell r="C22851" t="str">
            <v>transportation</v>
          </cell>
          <cell r="D22851" t="str">
            <v>Online by al madina to tariq khan judoon for final payment for truck</v>
          </cell>
          <cell r="E22851">
            <v>33000</v>
          </cell>
        </row>
        <row r="22852">
          <cell r="B22852" t="str">
            <v>J out let DML</v>
          </cell>
          <cell r="C22852" t="str">
            <v>Misc</v>
          </cell>
          <cell r="D22852" t="str">
            <v>Online by al madina to tasleem altaf (requested bilal bhai wife to deposit for someone)</v>
          </cell>
          <cell r="E22852">
            <v>20000</v>
          </cell>
        </row>
        <row r="22853">
          <cell r="B22853" t="str">
            <v>BAH 12th Floor</v>
          </cell>
          <cell r="C22853" t="str">
            <v>sajid pipe</v>
          </cell>
          <cell r="D22853" t="str">
            <v>Online by al madina to sajid pipe</v>
          </cell>
          <cell r="E22853">
            <v>21000</v>
          </cell>
        </row>
        <row r="22854">
          <cell r="B22854" t="str">
            <v>o/m NASTP</v>
          </cell>
          <cell r="C22854" t="str">
            <v>Salary</v>
          </cell>
          <cell r="D22854" t="str">
            <v>Online by Adeel To Israr ahmed</v>
          </cell>
          <cell r="E22854">
            <v>187000</v>
          </cell>
        </row>
        <row r="22855">
          <cell r="B22855" t="str">
            <v>engro 7th floor</v>
          </cell>
          <cell r="C22855" t="str">
            <v>Material</v>
          </cell>
          <cell r="D22855" t="str">
            <v>Online by adeel to gul zameen (total = 153,000)</v>
          </cell>
          <cell r="E22855">
            <v>38250</v>
          </cell>
        </row>
        <row r="22856">
          <cell r="B22856" t="str">
            <v>BAH Fire work</v>
          </cell>
          <cell r="C22856" t="str">
            <v>Material</v>
          </cell>
          <cell r="D22856" t="str">
            <v>Online by adeel to gul zameen (total = 153,000)</v>
          </cell>
          <cell r="E22856">
            <v>38250</v>
          </cell>
        </row>
        <row r="22857">
          <cell r="B22857" t="str">
            <v>Gul Ahmed</v>
          </cell>
          <cell r="C22857" t="str">
            <v>Material</v>
          </cell>
          <cell r="D22857" t="str">
            <v>Online by adeel to gul zameen (total = 153,000)</v>
          </cell>
          <cell r="E22857">
            <v>38250</v>
          </cell>
        </row>
        <row r="22858">
          <cell r="B22858" t="str">
            <v>Meezan bank Head office</v>
          </cell>
          <cell r="C22858" t="str">
            <v>Material</v>
          </cell>
          <cell r="D22858" t="str">
            <v>Online by adeel to gul zameen (total = 153,000)</v>
          </cell>
          <cell r="E22858">
            <v>38250</v>
          </cell>
        </row>
        <row r="22859">
          <cell r="B22859" t="str">
            <v>Imtiaz supermarket</v>
          </cell>
          <cell r="C22859" t="str">
            <v>Kamran insulator</v>
          </cell>
          <cell r="D22859" t="str">
            <v>Online by adeel to kamran insulation for cladding work</v>
          </cell>
          <cell r="E22859">
            <v>100000</v>
          </cell>
        </row>
        <row r="22860">
          <cell r="B22860" t="str">
            <v>NICVD</v>
          </cell>
          <cell r="C22860" t="str">
            <v>fare</v>
          </cell>
          <cell r="D22860" t="str">
            <v>paid</v>
          </cell>
          <cell r="E22860">
            <v>1900</v>
          </cell>
        </row>
        <row r="22861">
          <cell r="B22861" t="str">
            <v>Spar supermarket</v>
          </cell>
          <cell r="C22861" t="str">
            <v>transportation</v>
          </cell>
          <cell r="D22861" t="str">
            <v>paid to delite for copper pipe shifting from delite to DHA</v>
          </cell>
          <cell r="E22861">
            <v>8000</v>
          </cell>
        </row>
        <row r="22862">
          <cell r="B22862" t="str">
            <v>Imtiaz supermarket</v>
          </cell>
          <cell r="C22862" t="str">
            <v>misc</v>
          </cell>
          <cell r="D22862" t="str">
            <v>misc invoices by jahangeer</v>
          </cell>
          <cell r="E22862">
            <v>4690</v>
          </cell>
        </row>
        <row r="22863">
          <cell r="B22863" t="str">
            <v>Bahria project</v>
          </cell>
          <cell r="C22863" t="str">
            <v>misc</v>
          </cell>
          <cell r="D22863" t="str">
            <v>To khushnood for site tea + fuel for 2 months (recommend by nadeem bahi)</v>
          </cell>
          <cell r="E22863">
            <v>9000</v>
          </cell>
        </row>
        <row r="22864">
          <cell r="B22864" t="str">
            <v>Meezan bank Head office</v>
          </cell>
          <cell r="C22864" t="str">
            <v>fuel</v>
          </cell>
          <cell r="D22864" t="str">
            <v>to mukhtiar for fuel</v>
          </cell>
          <cell r="E22864">
            <v>1000</v>
          </cell>
        </row>
        <row r="22865">
          <cell r="B22865" t="str">
            <v>Spar supermarket</v>
          </cell>
          <cell r="C22865" t="str">
            <v>material</v>
          </cell>
          <cell r="D22865" t="str">
            <v>purchased 1mm 2 core shielded wire from indus</v>
          </cell>
          <cell r="E22865">
            <v>35560</v>
          </cell>
        </row>
        <row r="22866">
          <cell r="B22866" t="str">
            <v>NICVD</v>
          </cell>
          <cell r="C22866" t="str">
            <v>misc</v>
          </cell>
          <cell r="D22866" t="str">
            <v>To mama pathan for cutting work at site (by hand irfan)</v>
          </cell>
          <cell r="E22866">
            <v>10000</v>
          </cell>
        </row>
        <row r="22867">
          <cell r="B22867" t="str">
            <v>BAH fire work</v>
          </cell>
          <cell r="C22867" t="str">
            <v>fare</v>
          </cell>
          <cell r="D22867" t="str">
            <v>bykia</v>
          </cell>
          <cell r="E22867">
            <v>300</v>
          </cell>
        </row>
        <row r="22868">
          <cell r="B22868" t="str">
            <v>BAH fire work</v>
          </cell>
          <cell r="C22868" t="str">
            <v>fuel</v>
          </cell>
          <cell r="D22868" t="str">
            <v xml:space="preserve">To umair </v>
          </cell>
          <cell r="E22868">
            <v>200</v>
          </cell>
        </row>
        <row r="22869">
          <cell r="B22869" t="str">
            <v>saifee hospital</v>
          </cell>
          <cell r="C22869" t="str">
            <v>material</v>
          </cell>
          <cell r="D22869" t="str">
            <v>invoices for shahid bike</v>
          </cell>
          <cell r="E22869">
            <v>1090</v>
          </cell>
        </row>
        <row r="22870">
          <cell r="B22870" t="str">
            <v>saifee hospital</v>
          </cell>
          <cell r="C22870" t="str">
            <v>material</v>
          </cell>
          <cell r="D22870" t="str">
            <v>misc invoices by shahid</v>
          </cell>
          <cell r="E22870">
            <v>19620</v>
          </cell>
        </row>
        <row r="22871">
          <cell r="B22871" t="str">
            <v>FTC Floors</v>
          </cell>
          <cell r="C22871" t="str">
            <v>material</v>
          </cell>
          <cell r="D22871" t="str">
            <v>misc invoices by shahid</v>
          </cell>
          <cell r="E22871">
            <v>13760</v>
          </cell>
        </row>
        <row r="22872">
          <cell r="B22872" t="str">
            <v>saifee hospital</v>
          </cell>
          <cell r="C22872" t="str">
            <v>material</v>
          </cell>
          <cell r="D22872" t="str">
            <v>misc invoices by shahid</v>
          </cell>
          <cell r="E22872">
            <v>36650</v>
          </cell>
        </row>
        <row r="22873">
          <cell r="B22873" t="str">
            <v>FTC Floors</v>
          </cell>
          <cell r="C22873" t="str">
            <v>material</v>
          </cell>
          <cell r="D22873" t="str">
            <v>misc invoices by shahid</v>
          </cell>
          <cell r="E22873">
            <v>22550</v>
          </cell>
        </row>
        <row r="22874">
          <cell r="B22874" t="str">
            <v>FTC Floors</v>
          </cell>
          <cell r="C22874" t="str">
            <v>material</v>
          </cell>
          <cell r="D22874" t="str">
            <v>misc invoices by shahid</v>
          </cell>
          <cell r="E22874">
            <v>20500</v>
          </cell>
        </row>
        <row r="22875">
          <cell r="B22875" t="str">
            <v>FTC Floors</v>
          </cell>
          <cell r="C22875" t="str">
            <v>tasleem</v>
          </cell>
          <cell r="D22875" t="str">
            <v>misc invoices by shahid</v>
          </cell>
          <cell r="E22875">
            <v>10000</v>
          </cell>
        </row>
        <row r="22876">
          <cell r="B22876" t="str">
            <v>Spar supermarket</v>
          </cell>
          <cell r="C22876" t="str">
            <v>Shabbir Brothers</v>
          </cell>
          <cell r="D22876" t="str">
            <v>cash collect by Mohsin care of shabbir brothers for copper fittings = 79500</v>
          </cell>
          <cell r="E22876">
            <v>63000</v>
          </cell>
        </row>
        <row r="22877">
          <cell r="B22877" t="str">
            <v>CITI Bank</v>
          </cell>
          <cell r="C22877" t="str">
            <v>Shabbir Brothers</v>
          </cell>
          <cell r="D22877" t="str">
            <v>cash collect by Mohsin care of shabbir brothers for copper fittings = 79500</v>
          </cell>
          <cell r="E22877">
            <v>16500</v>
          </cell>
        </row>
        <row r="22878">
          <cell r="B22878" t="str">
            <v>Gul Ahmed</v>
          </cell>
          <cell r="C22878" t="str">
            <v>ideas associates</v>
          </cell>
          <cell r="D22878" t="str">
            <v xml:space="preserve">Online by adeel to ideas associates </v>
          </cell>
          <cell r="E22878">
            <v>500000</v>
          </cell>
        </row>
        <row r="22879">
          <cell r="B22879" t="str">
            <v>zeta mall</v>
          </cell>
          <cell r="C22879" t="str">
            <v>Material</v>
          </cell>
          <cell r="D22879" t="str">
            <v>Online by adeel to engr Ahsan for site expenses</v>
          </cell>
          <cell r="E22879">
            <v>117760</v>
          </cell>
        </row>
        <row r="22880">
          <cell r="B22880" t="str">
            <v>Gul Ahmed</v>
          </cell>
          <cell r="C22880" t="str">
            <v>crescent corporation</v>
          </cell>
          <cell r="D22880" t="str">
            <v>Online by adeel to crescent corporation for Gul Ahmed Honey well Cylinders 02 Nos</v>
          </cell>
          <cell r="E22880">
            <v>82010</v>
          </cell>
        </row>
        <row r="22881">
          <cell r="B22881" t="str">
            <v>Mall of Pindi</v>
          </cell>
          <cell r="C22881" t="str">
            <v>scon valves</v>
          </cell>
          <cell r="D22881" t="str">
            <v>Online by adeel to  scon for Gate valves 5 Nos for Mall of Pindi</v>
          </cell>
          <cell r="E22881">
            <v>26000</v>
          </cell>
        </row>
        <row r="22882">
          <cell r="B22882" t="str">
            <v>Spar supermarket</v>
          </cell>
          <cell r="C22882" t="str">
            <v>ISRAR bhai</v>
          </cell>
          <cell r="D22882" t="str">
            <v>cash paid to ISRAR</v>
          </cell>
          <cell r="E22882">
            <v>20000</v>
          </cell>
        </row>
        <row r="22883">
          <cell r="B22883" t="str">
            <v>NICVD</v>
          </cell>
          <cell r="C22883" t="str">
            <v>transportation</v>
          </cell>
          <cell r="D22883" t="str">
            <v>paid to inayat driver</v>
          </cell>
          <cell r="E22883">
            <v>24840</v>
          </cell>
        </row>
        <row r="22884">
          <cell r="B22884" t="str">
            <v>saifee hospital</v>
          </cell>
          <cell r="C22884" t="str">
            <v>transportation</v>
          </cell>
          <cell r="D22884" t="str">
            <v>paid for truck driver</v>
          </cell>
          <cell r="E22884">
            <v>15150</v>
          </cell>
        </row>
        <row r="22885">
          <cell r="B22885" t="str">
            <v>Meezan bank Head office</v>
          </cell>
          <cell r="C22885" t="str">
            <v>fare</v>
          </cell>
          <cell r="D22885" t="str">
            <v>paid</v>
          </cell>
          <cell r="E22885">
            <v>1900</v>
          </cell>
        </row>
        <row r="22886">
          <cell r="B22886" t="str">
            <v>Rehmat shipping</v>
          </cell>
          <cell r="C22886" t="str">
            <v>fare</v>
          </cell>
          <cell r="D22886" t="str">
            <v>paid</v>
          </cell>
          <cell r="E22886">
            <v>1500</v>
          </cell>
        </row>
        <row r="22887">
          <cell r="B22887" t="str">
            <v>NASTP II</v>
          </cell>
          <cell r="C22887" t="str">
            <v>material</v>
          </cell>
          <cell r="D22887" t="str">
            <v xml:space="preserve">purchased water shield 2 bucket from moiz </v>
          </cell>
          <cell r="E22887">
            <v>31000</v>
          </cell>
        </row>
        <row r="22888">
          <cell r="B22888" t="str">
            <v>IT Work Deutsche Bank</v>
          </cell>
          <cell r="C22888" t="str">
            <v>material</v>
          </cell>
          <cell r="D22888" t="str">
            <v>purchased pendent sprinklers 03 nos from Elite &amp; safety + Cutting disc</v>
          </cell>
          <cell r="E22888">
            <v>5800</v>
          </cell>
        </row>
        <row r="22889">
          <cell r="B22889" t="str">
            <v>meezan gujranwala</v>
          </cell>
          <cell r="C22889" t="str">
            <v>fuel</v>
          </cell>
          <cell r="D22889" t="str">
            <v>to mukhtiar for fuel (for 3 days)</v>
          </cell>
          <cell r="E22889">
            <v>2000</v>
          </cell>
        </row>
        <row r="22890">
          <cell r="B22890" t="str">
            <v>IT Work Deutsche Bank</v>
          </cell>
          <cell r="C22890" t="str">
            <v>material</v>
          </cell>
          <cell r="D22890" t="str">
            <v xml:space="preserve">purchaed fttings from fatemi </v>
          </cell>
          <cell r="E22890">
            <v>5761</v>
          </cell>
        </row>
        <row r="22891">
          <cell r="B22891" t="str">
            <v>Spar supermarket</v>
          </cell>
          <cell r="C22891" t="str">
            <v>material</v>
          </cell>
          <cell r="D22891" t="str">
            <v>purchased 1 kg copper rod</v>
          </cell>
          <cell r="E22891">
            <v>4900</v>
          </cell>
        </row>
        <row r="22892">
          <cell r="B22892" t="str">
            <v>office</v>
          </cell>
          <cell r="C22892" t="str">
            <v>misc</v>
          </cell>
          <cell r="D22892" t="str">
            <v>umer for office use</v>
          </cell>
          <cell r="E22892">
            <v>4000</v>
          </cell>
        </row>
        <row r="22893">
          <cell r="B22893" t="str">
            <v>Spar supermarket</v>
          </cell>
          <cell r="C22893" t="str">
            <v>shabbir brothers</v>
          </cell>
          <cell r="D22893" t="str">
            <v>Online by adeel to shabbir brothes for isolation valves (total = 222,300)</v>
          </cell>
          <cell r="E22893">
            <v>124300</v>
          </cell>
        </row>
        <row r="22894">
          <cell r="B22894" t="str">
            <v>NICVD</v>
          </cell>
          <cell r="C22894" t="str">
            <v>shabbir brothers</v>
          </cell>
          <cell r="D22894" t="str">
            <v>Online by adeel to shabbir brothes for copper Pipe (total = 222,300)</v>
          </cell>
          <cell r="E22894">
            <v>98000</v>
          </cell>
        </row>
        <row r="22895">
          <cell r="B22895" t="str">
            <v>Gul Ahmed</v>
          </cell>
          <cell r="C22895" t="str">
            <v>ideas associates</v>
          </cell>
          <cell r="D22895" t="str">
            <v xml:space="preserve">Online by adeel to ideas associates </v>
          </cell>
          <cell r="E22895">
            <v>310000</v>
          </cell>
        </row>
        <row r="22896">
          <cell r="B22896" t="str">
            <v>NICVD</v>
          </cell>
          <cell r="C22896" t="str">
            <v>habib insulation</v>
          </cell>
          <cell r="D22896" t="str">
            <v>Online by adeel to partners account care off habi insulation</v>
          </cell>
          <cell r="E22896">
            <v>1000000</v>
          </cell>
        </row>
        <row r="22897">
          <cell r="B22897" t="str">
            <v>Spar supermarket</v>
          </cell>
          <cell r="C22897" t="str">
            <v>material</v>
          </cell>
          <cell r="D22897" t="str">
            <v>purchased rubber pad 12 x 12</v>
          </cell>
          <cell r="E22897">
            <v>13600</v>
          </cell>
        </row>
        <row r="22898">
          <cell r="B22898" t="str">
            <v>Meezan Gujranwala</v>
          </cell>
          <cell r="C22898" t="str">
            <v>material</v>
          </cell>
          <cell r="D22898" t="str">
            <v>purchased nut bolt + gasket</v>
          </cell>
          <cell r="E22898">
            <v>12236</v>
          </cell>
        </row>
        <row r="22899">
          <cell r="B22899" t="str">
            <v>NICVD</v>
          </cell>
          <cell r="C22899" t="str">
            <v>material</v>
          </cell>
          <cell r="D22899" t="str">
            <v>purchased dammer tapes</v>
          </cell>
          <cell r="E22899">
            <v>17600</v>
          </cell>
        </row>
        <row r="22900">
          <cell r="B22900" t="str">
            <v>Spar supermarket</v>
          </cell>
          <cell r="C22900" t="str">
            <v>material</v>
          </cell>
          <cell r="D22900" t="str">
            <v>Purchaed gasket</v>
          </cell>
          <cell r="E22900">
            <v>1000</v>
          </cell>
        </row>
        <row r="22901">
          <cell r="B22901" t="str">
            <v>Gul Ahmed</v>
          </cell>
          <cell r="C22901" t="str">
            <v>misc</v>
          </cell>
          <cell r="D22901" t="str">
            <v>To adnan for  misc site expenses (recommend by BH)</v>
          </cell>
          <cell r="E22901">
            <v>15000</v>
          </cell>
        </row>
        <row r="22902">
          <cell r="B22902" t="str">
            <v>CITI Bank</v>
          </cell>
          <cell r="C22902" t="str">
            <v>refreshment</v>
          </cell>
          <cell r="D22902" t="str">
            <v>Given to Israr bhai for site lunch during meeting</v>
          </cell>
          <cell r="E22902">
            <v>11960</v>
          </cell>
        </row>
        <row r="22903">
          <cell r="B22903" t="str">
            <v>Meezan bank Head office</v>
          </cell>
          <cell r="C22903" t="str">
            <v>fare</v>
          </cell>
          <cell r="D22903" t="str">
            <v>paid</v>
          </cell>
          <cell r="E22903">
            <v>1200</v>
          </cell>
        </row>
        <row r="22904">
          <cell r="B22904" t="str">
            <v>CITI Bank</v>
          </cell>
          <cell r="C22904" t="str">
            <v>fuel</v>
          </cell>
          <cell r="D22904" t="str">
            <v>To Israr bhai for Fuel (recommend by nadeem bhai)</v>
          </cell>
          <cell r="E22904">
            <v>10000</v>
          </cell>
        </row>
        <row r="22905">
          <cell r="B22905" t="str">
            <v>BAH 12th Floor</v>
          </cell>
          <cell r="C22905" t="str">
            <v>material</v>
          </cell>
          <cell r="D22905" t="str">
            <v>cutting disc + bit (to rohail via saad hand)</v>
          </cell>
          <cell r="E22905">
            <v>1500</v>
          </cell>
        </row>
        <row r="22906">
          <cell r="B22906" t="str">
            <v>NASTP II</v>
          </cell>
          <cell r="C22906" t="str">
            <v>fare</v>
          </cell>
          <cell r="D22906" t="str">
            <v>paid</v>
          </cell>
          <cell r="E22906">
            <v>1500</v>
          </cell>
        </row>
        <row r="22907">
          <cell r="B22907" t="str">
            <v>IT Work Deutsche Bank</v>
          </cell>
          <cell r="C22907" t="str">
            <v>material</v>
          </cell>
          <cell r="D22907" t="str">
            <v>purchased garden pipe and fittings</v>
          </cell>
          <cell r="E22907">
            <v>3430</v>
          </cell>
        </row>
        <row r="22908">
          <cell r="B22908" t="str">
            <v>office</v>
          </cell>
          <cell r="C22908" t="str">
            <v>misc</v>
          </cell>
          <cell r="D22908" t="str">
            <v>umer for office use</v>
          </cell>
          <cell r="E22908">
            <v>4000</v>
          </cell>
        </row>
        <row r="22909">
          <cell r="B22909" t="str">
            <v>Meezan Gujranwala</v>
          </cell>
          <cell r="C22909" t="str">
            <v>malik brothers</v>
          </cell>
          <cell r="D22909" t="str">
            <v>Online by adeel to Malik brother = 216,741/-</v>
          </cell>
          <cell r="E22909">
            <v>45741</v>
          </cell>
        </row>
        <row r="22910">
          <cell r="B22910" t="str">
            <v>saifee hospital</v>
          </cell>
          <cell r="C22910" t="str">
            <v>malik brothers</v>
          </cell>
          <cell r="D22910" t="str">
            <v>Online by adeel to Malik brother = 216,741/-</v>
          </cell>
          <cell r="E22910">
            <v>140000</v>
          </cell>
        </row>
        <row r="22911">
          <cell r="B22911" t="str">
            <v>NICVD</v>
          </cell>
          <cell r="C22911" t="str">
            <v>malik brothers</v>
          </cell>
          <cell r="D22911" t="str">
            <v>Online by adeel to Malik brother = 216,741/-</v>
          </cell>
          <cell r="E22911">
            <v>31000</v>
          </cell>
        </row>
        <row r="22912">
          <cell r="B22912" t="str">
            <v xml:space="preserve">MHR Personal </v>
          </cell>
          <cell r="C22912" t="str">
            <v>utilities bills</v>
          </cell>
          <cell r="D22912" t="str">
            <v>SSGC Bill</v>
          </cell>
          <cell r="E22912">
            <v>770</v>
          </cell>
        </row>
        <row r="22913">
          <cell r="B22913" t="str">
            <v>office</v>
          </cell>
          <cell r="C22913" t="str">
            <v>utilities bills</v>
          </cell>
          <cell r="D22913" t="str">
            <v>SSGC Bill</v>
          </cell>
          <cell r="E22913">
            <v>800</v>
          </cell>
        </row>
        <row r="22914">
          <cell r="B22914" t="str">
            <v>Spar supermarket</v>
          </cell>
          <cell r="C22914" t="str">
            <v>material</v>
          </cell>
          <cell r="D22914" t="str">
            <v xml:space="preserve">Purchased copper rod + Pin valve </v>
          </cell>
          <cell r="E22914">
            <v>3515</v>
          </cell>
        </row>
        <row r="22915">
          <cell r="B22915" t="str">
            <v>NASTP II</v>
          </cell>
          <cell r="C22915" t="str">
            <v>fare</v>
          </cell>
          <cell r="D22915" t="str">
            <v>paid to danish</v>
          </cell>
          <cell r="E22915">
            <v>1000</v>
          </cell>
        </row>
        <row r="22916">
          <cell r="B22916" t="str">
            <v>NICVD</v>
          </cell>
          <cell r="C22916" t="str">
            <v>fare</v>
          </cell>
          <cell r="D22916" t="str">
            <v>paid</v>
          </cell>
          <cell r="E22916">
            <v>3000</v>
          </cell>
        </row>
        <row r="22917">
          <cell r="B22917" t="str">
            <v>BAH 12th Floor</v>
          </cell>
          <cell r="C22917" t="str">
            <v>misc</v>
          </cell>
          <cell r="D22917" t="str">
            <v>Tea refreshment + fuel at site (given to Rohail)</v>
          </cell>
          <cell r="E22917">
            <v>2100</v>
          </cell>
        </row>
        <row r="22918">
          <cell r="B22918" t="str">
            <v>BAH fire work</v>
          </cell>
          <cell r="C22918" t="str">
            <v>misc</v>
          </cell>
          <cell r="D22918" t="str">
            <v>To rohail for site expenses</v>
          </cell>
          <cell r="E22918">
            <v>1500</v>
          </cell>
        </row>
        <row r="22919">
          <cell r="B22919" t="str">
            <v>Gul Ahmed</v>
          </cell>
          <cell r="C22919" t="str">
            <v>fuel</v>
          </cell>
          <cell r="D22919" t="str">
            <v>To mukhtar</v>
          </cell>
          <cell r="E22919">
            <v>2000</v>
          </cell>
        </row>
        <row r="22920">
          <cell r="B22920" t="str">
            <v>office</v>
          </cell>
          <cell r="C22920" t="str">
            <v>salary</v>
          </cell>
          <cell r="D22920" t="str">
            <v>Mossi salary</v>
          </cell>
          <cell r="E22920">
            <v>7000</v>
          </cell>
        </row>
        <row r="22921">
          <cell r="B22921" t="str">
            <v>Spar supermarket</v>
          </cell>
          <cell r="C22921" t="str">
            <v>fare</v>
          </cell>
          <cell r="D22921" t="str">
            <v>paid</v>
          </cell>
          <cell r="E22921">
            <v>2000</v>
          </cell>
        </row>
        <row r="22922">
          <cell r="B22922" t="str">
            <v>Gul Ahmed</v>
          </cell>
          <cell r="C22922" t="str">
            <v>fare</v>
          </cell>
          <cell r="D22922" t="str">
            <v>paid</v>
          </cell>
          <cell r="E22922">
            <v>1000</v>
          </cell>
        </row>
        <row r="22923">
          <cell r="B22923" t="str">
            <v>office</v>
          </cell>
          <cell r="C22923" t="str">
            <v>misc</v>
          </cell>
          <cell r="D22923" t="str">
            <v>umer for office use</v>
          </cell>
          <cell r="E22923">
            <v>3000</v>
          </cell>
        </row>
        <row r="22924">
          <cell r="B22924" t="str">
            <v>Meezan bank Head office</v>
          </cell>
          <cell r="C22924" t="str">
            <v>kaytess</v>
          </cell>
          <cell r="D22924" t="str">
            <v>Online by adeel to kaytes = 500,000</v>
          </cell>
          <cell r="E22924">
            <v>29697</v>
          </cell>
        </row>
        <row r="22925">
          <cell r="B22925" t="str">
            <v>BAH 12th Floor</v>
          </cell>
          <cell r="C22925" t="str">
            <v>kaytess</v>
          </cell>
          <cell r="D22925" t="str">
            <v>Online by adeel to kaytes = 500,000</v>
          </cell>
          <cell r="E22925">
            <v>81000</v>
          </cell>
        </row>
        <row r="22926">
          <cell r="B22926" t="str">
            <v>j outlet lucky one mall</v>
          </cell>
          <cell r="C22926" t="str">
            <v>kaytess</v>
          </cell>
          <cell r="D22926" t="str">
            <v>Online by adeel to kaytes = 500,000</v>
          </cell>
          <cell r="E22926">
            <v>147820</v>
          </cell>
        </row>
        <row r="22927">
          <cell r="B22927" t="str">
            <v>NICVD</v>
          </cell>
          <cell r="C22927" t="str">
            <v>kaytess</v>
          </cell>
          <cell r="D22927" t="str">
            <v>Online by adeel to kaytes = 500,000</v>
          </cell>
          <cell r="E22927">
            <v>241483</v>
          </cell>
        </row>
        <row r="22928">
          <cell r="B22928" t="str">
            <v>NASTP II</v>
          </cell>
          <cell r="C22928" t="str">
            <v>sasa metal</v>
          </cell>
          <cell r="D22928" t="str">
            <v>Online by adeel to Safdar ali khan care of sasa metal</v>
          </cell>
          <cell r="E22928">
            <v>1000000</v>
          </cell>
        </row>
        <row r="22929">
          <cell r="B22929" t="str">
            <v>Spar supermarket</v>
          </cell>
          <cell r="C22929" t="str">
            <v>fakhri enterprises</v>
          </cell>
          <cell r="D22929" t="str">
            <v>Online by adeel to hasnain diwan care of fakhri enterprises for coper tube</v>
          </cell>
          <cell r="E22929">
            <v>70000</v>
          </cell>
        </row>
        <row r="22930">
          <cell r="B22930" t="str">
            <v>BAH 12th Floor</v>
          </cell>
          <cell r="C22930" t="str">
            <v>fakhri brothers</v>
          </cell>
          <cell r="D22930" t="str">
            <v>Cash cheque received from Aisah Interior against 1st R/ Bill (Given to fakhri brothers)</v>
          </cell>
          <cell r="E22930">
            <v>1000000</v>
          </cell>
        </row>
        <row r="22931">
          <cell r="B22931" t="str">
            <v>Spar supermarket</v>
          </cell>
          <cell r="C22931" t="str">
            <v>amir contractor</v>
          </cell>
          <cell r="D22931" t="str">
            <v>MCB chq 2007570413</v>
          </cell>
          <cell r="E22931">
            <v>200000</v>
          </cell>
        </row>
        <row r="22932">
          <cell r="B22932" t="str">
            <v>Meezan bank Head office</v>
          </cell>
          <cell r="C22932" t="str">
            <v>masood tech</v>
          </cell>
          <cell r="D22932" t="str">
            <v>MCB chq 2007570416</v>
          </cell>
          <cell r="E22932">
            <v>200000</v>
          </cell>
        </row>
        <row r="22933">
          <cell r="B22933" t="str">
            <v>J out let DML</v>
          </cell>
          <cell r="C22933" t="str">
            <v>fakhri brothers</v>
          </cell>
          <cell r="D22933" t="str">
            <v>Received from Ik in acc of Citi bank (Meezan bank chq # A-05627041 Given to ST brothers care of fakhri brothers) = 1,501,500</v>
          </cell>
          <cell r="E22933">
            <v>952500</v>
          </cell>
        </row>
        <row r="22934">
          <cell r="B22934" t="str">
            <v>Gul Ahmed</v>
          </cell>
          <cell r="C22934" t="str">
            <v>fakhri brothers</v>
          </cell>
          <cell r="D22934" t="str">
            <v>Received from Ik in acc of Citi bank (Meezan bank chq # A-05627041 Given to ST brothers care of fakhri brothers) = 1,501,500</v>
          </cell>
          <cell r="E22934">
            <v>164100</v>
          </cell>
        </row>
        <row r="22935">
          <cell r="B22935" t="str">
            <v>BAH Fire work</v>
          </cell>
          <cell r="C22935" t="str">
            <v>fakhri brothers</v>
          </cell>
          <cell r="D22935" t="str">
            <v>Received from Ik in acc of Citi bank (Meezan bank chq # A-05627041 Given to ST brothers care of fakhri brothers) = 1,501,500</v>
          </cell>
          <cell r="E22935">
            <v>74000</v>
          </cell>
        </row>
        <row r="22936">
          <cell r="B22936" t="str">
            <v>BAH 12th Floor</v>
          </cell>
          <cell r="C22936" t="str">
            <v>fakhri brothers</v>
          </cell>
          <cell r="D22936" t="str">
            <v>Received from Ik in acc of Citi bank (Meezan bank chq # A-05627041 Given to ST brothers care of fakhri brothers) = 1,501,500</v>
          </cell>
          <cell r="E22936">
            <v>296217</v>
          </cell>
        </row>
        <row r="22937">
          <cell r="B22937" t="str">
            <v>Meezan bank Head office</v>
          </cell>
          <cell r="C22937" t="str">
            <v>fakhri brothers</v>
          </cell>
          <cell r="D22937" t="str">
            <v>Received from Ik in acc of Citi bank (Meezan bank chq # A-05627041 Given to ST brothers care of fakhri brothers) = 1,501,500</v>
          </cell>
          <cell r="E22937">
            <v>14683</v>
          </cell>
        </row>
        <row r="22938">
          <cell r="B22938" t="str">
            <v>j outlet lucky one mall</v>
          </cell>
          <cell r="C22938" t="str">
            <v>Muzammil</v>
          </cell>
          <cell r="D22938" t="str">
            <v>MCB chq 2007570421</v>
          </cell>
          <cell r="E22938">
            <v>150000</v>
          </cell>
        </row>
        <row r="22939">
          <cell r="B22939" t="str">
            <v>j outlet lucky one mall</v>
          </cell>
          <cell r="C22939" t="str">
            <v>Muzammil</v>
          </cell>
          <cell r="D22939" t="str">
            <v>MCB chq 2007570422</v>
          </cell>
          <cell r="E22939">
            <v>150000</v>
          </cell>
        </row>
        <row r="22940">
          <cell r="B22940" t="str">
            <v>j outlet lucky one mall</v>
          </cell>
          <cell r="C22940" t="str">
            <v>faheem elec</v>
          </cell>
          <cell r="D22940" t="str">
            <v>MCB chq 2007570424</v>
          </cell>
          <cell r="E22940">
            <v>55000</v>
          </cell>
        </row>
        <row r="22941">
          <cell r="B22941" t="str">
            <v xml:space="preserve">O/M Nue Multiplex </v>
          </cell>
          <cell r="C22941" t="str">
            <v>SST Tax</v>
          </cell>
          <cell r="D22941" t="str">
            <v>MCB chq 2007570425 = tot amt = 218,837</v>
          </cell>
          <cell r="E22941">
            <v>45360</v>
          </cell>
        </row>
        <row r="22942">
          <cell r="B22942" t="str">
            <v>O/M The Place</v>
          </cell>
          <cell r="C22942" t="str">
            <v>SST Tax</v>
          </cell>
          <cell r="D22942" t="str">
            <v>MCB chq 2007570425 = tot amt = 218,837</v>
          </cell>
          <cell r="E22942">
            <v>44880</v>
          </cell>
        </row>
        <row r="22943">
          <cell r="B22943" t="str">
            <v>FTC Floors</v>
          </cell>
          <cell r="C22943" t="str">
            <v>SST Tax</v>
          </cell>
          <cell r="D22943" t="str">
            <v>MCB chq 2007570425 = tot amt = 218,837</v>
          </cell>
          <cell r="E22943">
            <v>33872</v>
          </cell>
        </row>
        <row r="22944">
          <cell r="B22944" t="str">
            <v>FTC Floors</v>
          </cell>
          <cell r="C22944" t="str">
            <v>SST Tax</v>
          </cell>
          <cell r="D22944" t="str">
            <v>MCB chq 2007570425 = tot amt = 218,837 (FTC washroom bills)</v>
          </cell>
          <cell r="E22944">
            <v>94725</v>
          </cell>
        </row>
        <row r="22945">
          <cell r="B22945" t="str">
            <v>NASTP II</v>
          </cell>
          <cell r="C22945" t="str">
            <v>Zubair duct</v>
          </cell>
          <cell r="D22945" t="str">
            <v>MCB chq 2007570426</v>
          </cell>
          <cell r="E22945">
            <v>200000</v>
          </cell>
        </row>
        <row r="22946">
          <cell r="B22946" t="str">
            <v>NASTP II</v>
          </cell>
          <cell r="C22946" t="str">
            <v>Zubair duct</v>
          </cell>
          <cell r="D22946" t="str">
            <v>MCB chq 2007570427</v>
          </cell>
          <cell r="E22946">
            <v>200000</v>
          </cell>
        </row>
        <row r="22947">
          <cell r="B22947" t="str">
            <v>saifee hospital</v>
          </cell>
          <cell r="C22947" t="str">
            <v>IIL pipe</v>
          </cell>
          <cell r="D22947" t="str">
            <v>MCB chq 2007570428</v>
          </cell>
          <cell r="E22947">
            <v>311440</v>
          </cell>
        </row>
        <row r="22948">
          <cell r="B22948" t="str">
            <v>CITI Bank</v>
          </cell>
          <cell r="C22948" t="str">
            <v>Azher Duct</v>
          </cell>
          <cell r="D22948" t="str">
            <v>MCB chq 2007570430 (Total amt = 100,000)</v>
          </cell>
          <cell r="E22948">
            <v>25000</v>
          </cell>
        </row>
        <row r="22949">
          <cell r="B22949" t="str">
            <v>engro 7th floor</v>
          </cell>
          <cell r="C22949" t="str">
            <v>Azher Duct</v>
          </cell>
          <cell r="D22949" t="str">
            <v>MCB chq 2007570430 (Total amt = 100,000)</v>
          </cell>
          <cell r="E22949">
            <v>160000</v>
          </cell>
        </row>
        <row r="22950">
          <cell r="B22950" t="str">
            <v>NICVD</v>
          </cell>
          <cell r="C22950" t="str">
            <v>crescent corporation</v>
          </cell>
          <cell r="D22950" t="str">
            <v>Received from Ik in acc of Engro 3rd floor (BAFL chq # 59957011) Given to Crescent corporation in acc of NICVD copper pipe deal)</v>
          </cell>
          <cell r="E22950">
            <v>1895435</v>
          </cell>
        </row>
        <row r="22951">
          <cell r="B22951" t="str">
            <v>meezan gujranwala</v>
          </cell>
          <cell r="C22951" t="str">
            <v>IIL pipe</v>
          </cell>
          <cell r="D22951" t="str">
            <v>MCB chq 2007570442</v>
          </cell>
          <cell r="E22951">
            <v>162472</v>
          </cell>
        </row>
        <row r="22952">
          <cell r="B22952" t="str">
            <v>FTC Floors</v>
          </cell>
          <cell r="C22952" t="str">
            <v>Received</v>
          </cell>
          <cell r="D22952" t="str">
            <v>Received against bill for washroom work at FTC (against Bill # 153 SST inv # 1077)</v>
          </cell>
          <cell r="F22952">
            <v>1261745</v>
          </cell>
        </row>
        <row r="22953">
          <cell r="B22953" t="str">
            <v>CITI Bank</v>
          </cell>
          <cell r="C22953" t="str">
            <v>Received</v>
          </cell>
          <cell r="D22953" t="str">
            <v>Received from Ik in acc of Citi bank (Meezan bank chq # A-05627042 Given to universal traders care of Adeel)</v>
          </cell>
          <cell r="F22953">
            <v>5005006</v>
          </cell>
        </row>
        <row r="22954">
          <cell r="B22954" t="str">
            <v>CITI Bank</v>
          </cell>
          <cell r="C22954" t="str">
            <v>Received</v>
          </cell>
          <cell r="D22954" t="str">
            <v>1% invoice charges</v>
          </cell>
          <cell r="E22954">
            <v>40050</v>
          </cell>
        </row>
        <row r="22955">
          <cell r="B22955" t="str">
            <v>CITI Bank</v>
          </cell>
          <cell r="C22955" t="str">
            <v>Received</v>
          </cell>
          <cell r="D22955" t="str">
            <v>Received from Ik in acc of Citi bank (Meezan bank chq # A-05627041 Given to ST brothers care of fakhri brothers)</v>
          </cell>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row>
        <row r="22957">
          <cell r="B22957" t="str">
            <v>O/M The Place</v>
          </cell>
          <cell r="C22957" t="str">
            <v>Received</v>
          </cell>
          <cell r="D22957" t="str">
            <v xml:space="preserve">O &amp; M bill for Dec 24 </v>
          </cell>
          <cell r="F22957">
            <v>401676</v>
          </cell>
        </row>
        <row r="22958">
          <cell r="B22958" t="str">
            <v>Engro 3rd &amp; 8th Floor</v>
          </cell>
          <cell r="C22958" t="str">
            <v>Received</v>
          </cell>
          <cell r="D22958" t="str">
            <v>Received from Ik in acc of Engro 3rd floor (BAFL chq # 59956927) Given to Al madina steel traders)</v>
          </cell>
          <cell r="F22958">
            <v>5000019</v>
          </cell>
        </row>
        <row r="22959">
          <cell r="B22959" t="str">
            <v>Engro 3rd &amp; 8th Floor</v>
          </cell>
          <cell r="C22959" t="str">
            <v>Received</v>
          </cell>
          <cell r="D22959" t="str">
            <v>1% invoice charges</v>
          </cell>
          <cell r="E22959">
            <v>40000</v>
          </cell>
        </row>
        <row r="22960">
          <cell r="B22960" t="str">
            <v>o/m NASTP</v>
          </cell>
          <cell r="C22960" t="str">
            <v>Received</v>
          </cell>
          <cell r="D22960" t="str">
            <v>Received Nov 24 Operation and maintenance</v>
          </cell>
          <cell r="F22960">
            <v>1931558</v>
          </cell>
        </row>
        <row r="22961">
          <cell r="B22961" t="str">
            <v>Tomo JPMC</v>
          </cell>
          <cell r="C22961" t="str">
            <v>Received</v>
          </cell>
          <cell r="D22961" t="str">
            <v>Received against running Bill No 1 (DIB chq # 32250418 depositted in the PES DIB acc)</v>
          </cell>
          <cell r="F22961">
            <v>3489463</v>
          </cell>
        </row>
        <row r="22962">
          <cell r="B22962" t="str">
            <v>GSK DMC</v>
          </cell>
          <cell r="C22962" t="str">
            <v>Received</v>
          </cell>
          <cell r="D22962" t="str">
            <v>Received from My interiors in GSK acc against Bill (online transfer to Al madina steel)</v>
          </cell>
          <cell r="F22962">
            <v>2679142</v>
          </cell>
        </row>
        <row r="22963">
          <cell r="B22963" t="str">
            <v>GSK DMC</v>
          </cell>
          <cell r="C22963" t="str">
            <v>Received</v>
          </cell>
          <cell r="D22963" t="str">
            <v>1% invoice charges</v>
          </cell>
          <cell r="E22963">
            <v>26783</v>
          </cell>
        </row>
        <row r="22964">
          <cell r="B22964" t="str">
            <v>Engro 3rd &amp; 8th Floor</v>
          </cell>
          <cell r="C22964" t="str">
            <v>Received</v>
          </cell>
          <cell r="D22964" t="str">
            <v>Received from Ik in acc of Engro 3rd floor (BAFL chq # 59957011) Given to Crescent corporation in acc of Spar copper pipe deal)</v>
          </cell>
          <cell r="F22964">
            <v>1895435</v>
          </cell>
        </row>
        <row r="22965">
          <cell r="B22965" t="str">
            <v>Meezan bank Head office</v>
          </cell>
          <cell r="C22965" t="str">
            <v>Received</v>
          </cell>
          <cell r="D22965" t="str">
            <v>Received from Total in acc of Meezan (Meezan chq # A- 11183430) Given to SOR Steel Traders care off Adeel universal traders)</v>
          </cell>
          <cell r="F22965">
            <v>3637888</v>
          </cell>
        </row>
        <row r="22966">
          <cell r="B22966" t="str">
            <v>Meezan bank Head office</v>
          </cell>
          <cell r="C22966" t="str">
            <v>Received</v>
          </cell>
          <cell r="D22966" t="str">
            <v>Received from Total in acc of Meezan (Meezan chq # A- 11183342) Given to SOR Steel Traders care off Adeel universal traders)</v>
          </cell>
          <cell r="F22966">
            <v>3620988</v>
          </cell>
        </row>
        <row r="22967">
          <cell r="B22967" t="str">
            <v>Meezan bank Head office</v>
          </cell>
          <cell r="C22967" t="str">
            <v>Received</v>
          </cell>
          <cell r="D22967" t="str">
            <v>Received from Total in acc of Meezan (Meezan chq # A- 11183429) Given to SOR Steel Traders care off Adeel universal traders)</v>
          </cell>
          <cell r="F22967">
            <v>3604088</v>
          </cell>
        </row>
        <row r="22968">
          <cell r="B22968" t="str">
            <v>Meezan bank Head office</v>
          </cell>
          <cell r="C22968" t="str">
            <v>Received</v>
          </cell>
          <cell r="D22968" t="str">
            <v>1% invoice charges</v>
          </cell>
          <cell r="E22968">
            <v>36378</v>
          </cell>
        </row>
        <row r="22969">
          <cell r="B22969" t="str">
            <v>Meezan bank Head office</v>
          </cell>
          <cell r="C22969" t="str">
            <v>Received</v>
          </cell>
          <cell r="D22969" t="str">
            <v>1% invoice charges</v>
          </cell>
          <cell r="E22969">
            <v>36209</v>
          </cell>
        </row>
        <row r="22970">
          <cell r="B22970" t="str">
            <v>Meezan bank Head office</v>
          </cell>
          <cell r="C22970" t="str">
            <v>Received</v>
          </cell>
          <cell r="D22970" t="str">
            <v>1% invoice charges</v>
          </cell>
          <cell r="E22970">
            <v>36040</v>
          </cell>
        </row>
        <row r="22971">
          <cell r="B22971" t="str">
            <v>NICVD</v>
          </cell>
          <cell r="C22971" t="str">
            <v>material</v>
          </cell>
          <cell r="D22971" t="str">
            <v>purchased safety helmet + goggles and gloves</v>
          </cell>
          <cell r="E22971">
            <v>1700</v>
          </cell>
        </row>
        <row r="22972">
          <cell r="B22972" t="str">
            <v>BAH fire work</v>
          </cell>
          <cell r="C22972" t="str">
            <v>material</v>
          </cell>
          <cell r="D22972" t="str">
            <v>purchased fittngs from abbas (bill # 21228)</v>
          </cell>
          <cell r="E22972">
            <v>1160</v>
          </cell>
        </row>
        <row r="22973">
          <cell r="B22973" t="str">
            <v>BAH fire work</v>
          </cell>
          <cell r="C22973" t="str">
            <v>material</v>
          </cell>
          <cell r="D22973" t="str">
            <v>purchased angle</v>
          </cell>
          <cell r="E22973">
            <v>11850</v>
          </cell>
        </row>
        <row r="22974">
          <cell r="B22974" t="str">
            <v>Spar supermarket</v>
          </cell>
          <cell r="C22974" t="str">
            <v>material</v>
          </cell>
          <cell r="D22974" t="str">
            <v>purchased 5 catron black tapes</v>
          </cell>
          <cell r="E22974">
            <v>39600</v>
          </cell>
        </row>
        <row r="22975">
          <cell r="B22975" t="str">
            <v>j outlet lucky one mall</v>
          </cell>
          <cell r="C22975" t="str">
            <v>fare</v>
          </cell>
          <cell r="D22975" t="str">
            <v>paid</v>
          </cell>
          <cell r="E22975">
            <v>1500</v>
          </cell>
        </row>
        <row r="22976">
          <cell r="B22976" t="str">
            <v>saifee hospital</v>
          </cell>
          <cell r="C22976" t="str">
            <v>material</v>
          </cell>
          <cell r="D22976" t="str">
            <v>online by adeel to fatemi enterprises for fittings = 72,500</v>
          </cell>
          <cell r="E22976">
            <v>24100</v>
          </cell>
        </row>
        <row r="22977">
          <cell r="B22977" t="str">
            <v>Mall of Pindi</v>
          </cell>
          <cell r="C22977" t="str">
            <v>material</v>
          </cell>
          <cell r="D22977" t="str">
            <v>online by adeel to fatemi enterprises for fittings = 72,500</v>
          </cell>
          <cell r="E22977">
            <v>24300</v>
          </cell>
        </row>
        <row r="22978">
          <cell r="B22978" t="str">
            <v>BAH 12th Floor</v>
          </cell>
          <cell r="C22978" t="str">
            <v>material</v>
          </cell>
          <cell r="D22978" t="str">
            <v>online by adeel to fatemi enterprises for fittings = 72,500</v>
          </cell>
          <cell r="E22978">
            <v>24100</v>
          </cell>
        </row>
        <row r="22979">
          <cell r="B22979" t="str">
            <v>Meezan bank Head office</v>
          </cell>
          <cell r="C22979" t="str">
            <v>United insulation</v>
          </cell>
          <cell r="D22979" t="str">
            <v>Online by adeel to zain arsalan care of united insulation</v>
          </cell>
          <cell r="E22979">
            <v>82000</v>
          </cell>
        </row>
        <row r="22980">
          <cell r="B22980" t="str">
            <v>NASTP II</v>
          </cell>
          <cell r="C22980" t="str">
            <v>Abdullah enterprises</v>
          </cell>
          <cell r="D22980" t="str">
            <v xml:space="preserve">Online by Adeel to abdullah enterprises for air devices </v>
          </cell>
          <cell r="E22980">
            <v>101900</v>
          </cell>
        </row>
        <row r="22981">
          <cell r="B22981" t="str">
            <v>Imtiaz supermarket</v>
          </cell>
          <cell r="C22981" t="str">
            <v>charity</v>
          </cell>
          <cell r="D22981" t="str">
            <v>Paid for masjid renovation in Korangi (by BH)</v>
          </cell>
          <cell r="E22981">
            <v>30000</v>
          </cell>
        </row>
        <row r="22982">
          <cell r="B22982" t="str">
            <v>office</v>
          </cell>
          <cell r="C22982" t="str">
            <v>mineral water</v>
          </cell>
          <cell r="D22982" t="str">
            <v>paid</v>
          </cell>
          <cell r="E22982">
            <v>1920</v>
          </cell>
        </row>
        <row r="22983">
          <cell r="B22983" t="str">
            <v>Spar supermarket</v>
          </cell>
          <cell r="C22983" t="str">
            <v>material</v>
          </cell>
          <cell r="D22983" t="str">
            <v>purchased copper rods 1 kg</v>
          </cell>
          <cell r="E22983">
            <v>4600</v>
          </cell>
        </row>
        <row r="22984">
          <cell r="B22984" t="str">
            <v>NICVD</v>
          </cell>
          <cell r="C22984" t="str">
            <v>material</v>
          </cell>
          <cell r="D22984" t="str">
            <v>purchased copper rods 1 kg</v>
          </cell>
          <cell r="E22984">
            <v>4600</v>
          </cell>
        </row>
        <row r="22985">
          <cell r="B22985" t="str">
            <v>BAH 12th Floor</v>
          </cell>
          <cell r="C22985" t="str">
            <v>material</v>
          </cell>
          <cell r="D22985" t="str">
            <v>purchased colour material + bit</v>
          </cell>
          <cell r="E22985">
            <v>1900</v>
          </cell>
        </row>
        <row r="22986">
          <cell r="B22986" t="str">
            <v>Meezan bank Head office</v>
          </cell>
          <cell r="C22986" t="str">
            <v>fare</v>
          </cell>
          <cell r="D22986" t="str">
            <v>paid</v>
          </cell>
          <cell r="E22986">
            <v>3500</v>
          </cell>
        </row>
        <row r="22987">
          <cell r="B22987" t="str">
            <v>NICVD</v>
          </cell>
          <cell r="C22987" t="str">
            <v>fare</v>
          </cell>
          <cell r="D22987" t="str">
            <v>paid for channel</v>
          </cell>
          <cell r="E22987">
            <v>1000</v>
          </cell>
        </row>
        <row r="22988">
          <cell r="B22988" t="str">
            <v>Meezan Gujranwala</v>
          </cell>
          <cell r="C22988" t="str">
            <v>transportation</v>
          </cell>
          <cell r="D22988" t="str">
            <v>paid for truck fare</v>
          </cell>
          <cell r="E22988">
            <v>20000</v>
          </cell>
        </row>
        <row r="22989">
          <cell r="B22989" t="str">
            <v>office</v>
          </cell>
          <cell r="C22989" t="str">
            <v>misc</v>
          </cell>
          <cell r="D22989" t="str">
            <v>umer for office use</v>
          </cell>
          <cell r="E22989">
            <v>3000</v>
          </cell>
        </row>
        <row r="22990">
          <cell r="B22990" t="str">
            <v>Meezan Gujranwala</v>
          </cell>
          <cell r="C22990" t="str">
            <v>fuel</v>
          </cell>
          <cell r="D22990" t="str">
            <v>to mukhtar for fuel</v>
          </cell>
          <cell r="E22990">
            <v>2000</v>
          </cell>
        </row>
        <row r="22991">
          <cell r="B22991" t="str">
            <v>zeta mall</v>
          </cell>
          <cell r="C22991" t="str">
            <v>transportation</v>
          </cell>
          <cell r="D22991" t="str">
            <v>paid for fare fro forte to Raftar goods</v>
          </cell>
          <cell r="E22991">
            <v>5000</v>
          </cell>
        </row>
        <row r="22992">
          <cell r="B22992" t="str">
            <v>office</v>
          </cell>
          <cell r="C22992" t="str">
            <v>misc</v>
          </cell>
          <cell r="D22992" t="str">
            <v>to umer for car wash</v>
          </cell>
          <cell r="E22992">
            <v>2500</v>
          </cell>
        </row>
        <row r="22993">
          <cell r="B22993" t="str">
            <v>zeta mall</v>
          </cell>
          <cell r="C22993" t="str">
            <v>forte pakistan</v>
          </cell>
          <cell r="D22993" t="str">
            <v>Online by Adeel to ahmed gulzar care of forte for purchased of 25mm thick 15 Roll NBR insulation</v>
          </cell>
          <cell r="E22993">
            <v>507000</v>
          </cell>
        </row>
        <row r="22994">
          <cell r="B22994" t="str">
            <v>Meezan bank Head office</v>
          </cell>
          <cell r="C22994" t="str">
            <v>zag traders</v>
          </cell>
          <cell r="D22994" t="str">
            <v>Online by Adeel to M Mumtaz care off ZAG</v>
          </cell>
          <cell r="E22994">
            <v>200000</v>
          </cell>
        </row>
        <row r="22995">
          <cell r="B22995" t="str">
            <v>Meezan bank Head office</v>
          </cell>
          <cell r="C22995" t="str">
            <v>zag traders</v>
          </cell>
          <cell r="D22995" t="str">
            <v>Online by Adeel to M Mumtaz care off ZAG</v>
          </cell>
          <cell r="E22995">
            <v>200000</v>
          </cell>
        </row>
        <row r="22996">
          <cell r="B22996" t="str">
            <v>BAF-Maintenance24</v>
          </cell>
          <cell r="C22996" t="str">
            <v>salary</v>
          </cell>
          <cell r="D22996" t="str">
            <v>Nadeem bha salary</v>
          </cell>
          <cell r="E22996">
            <v>50000</v>
          </cell>
        </row>
        <row r="22997">
          <cell r="B22997" t="str">
            <v>kumail bhai</v>
          </cell>
          <cell r="C22997" t="str">
            <v>salary</v>
          </cell>
          <cell r="D22997" t="str">
            <v>Waris salary</v>
          </cell>
          <cell r="E22997">
            <v>5000</v>
          </cell>
        </row>
        <row r="22998">
          <cell r="B22998" t="str">
            <v>Engro 7th Floor</v>
          </cell>
          <cell r="C22998" t="str">
            <v>salary</v>
          </cell>
          <cell r="D22998" t="str">
            <v xml:space="preserve">bilal bhai </v>
          </cell>
          <cell r="E22998">
            <v>50000</v>
          </cell>
        </row>
        <row r="22999">
          <cell r="B22999" t="str">
            <v xml:space="preserve">MHR Personal </v>
          </cell>
          <cell r="C22999" t="str">
            <v>salary</v>
          </cell>
          <cell r="D22999" t="str">
            <v>Mhr home mossi salaries</v>
          </cell>
          <cell r="E22999">
            <v>105000</v>
          </cell>
        </row>
        <row r="23000">
          <cell r="B23000" t="str">
            <v>zeta mall</v>
          </cell>
          <cell r="C23000" t="str">
            <v>Salary</v>
          </cell>
          <cell r="D23000" t="str">
            <v>Online by Adeel to M Ahmad for payment to Site engineer</v>
          </cell>
          <cell r="E23000">
            <v>30000</v>
          </cell>
        </row>
        <row r="23001">
          <cell r="B23001" t="str">
            <v>zeta mall</v>
          </cell>
          <cell r="C23001" t="str">
            <v>builty</v>
          </cell>
          <cell r="D23001" t="str">
            <v>paid for thermometer and guages</v>
          </cell>
          <cell r="E23001">
            <v>1700</v>
          </cell>
        </row>
        <row r="23002">
          <cell r="B23002" t="str">
            <v>Mall of Pindi</v>
          </cell>
          <cell r="C23002" t="str">
            <v>builty</v>
          </cell>
          <cell r="D23002" t="str">
            <v>Easy paisa to Abdul Raheem</v>
          </cell>
          <cell r="E23002">
            <v>5400</v>
          </cell>
        </row>
        <row r="23003">
          <cell r="B23003" t="str">
            <v>Imtiaz supermarket</v>
          </cell>
          <cell r="C23003" t="str">
            <v>salary</v>
          </cell>
          <cell r="D23003" t="str">
            <v>jahangeer salary</v>
          </cell>
          <cell r="E23003">
            <v>103700</v>
          </cell>
        </row>
        <row r="23004">
          <cell r="B23004" t="str">
            <v>Gul Ahmed</v>
          </cell>
          <cell r="C23004" t="str">
            <v>material</v>
          </cell>
          <cell r="D23004" t="str">
            <v>purchased 2.5 mm 4 core 28 meter wire</v>
          </cell>
          <cell r="E23004">
            <v>19000</v>
          </cell>
        </row>
        <row r="23005">
          <cell r="B23005" t="str">
            <v>PSYCHIATRY JPMC</v>
          </cell>
          <cell r="C23005" t="str">
            <v>fare</v>
          </cell>
          <cell r="D23005" t="str">
            <v>paid</v>
          </cell>
          <cell r="E23005">
            <v>500</v>
          </cell>
        </row>
        <row r="23006">
          <cell r="B23006" t="str">
            <v>office</v>
          </cell>
          <cell r="C23006" t="str">
            <v>misc</v>
          </cell>
          <cell r="D23006" t="str">
            <v>umer for office use</v>
          </cell>
          <cell r="E23006">
            <v>3000</v>
          </cell>
        </row>
        <row r="23007">
          <cell r="B23007" t="str">
            <v>Spar supermarket</v>
          </cell>
          <cell r="C23007" t="str">
            <v>fare</v>
          </cell>
          <cell r="D23007" t="str">
            <v>paid</v>
          </cell>
          <cell r="E23007">
            <v>800</v>
          </cell>
        </row>
        <row r="23008">
          <cell r="B23008" t="str">
            <v>Spar supermarket</v>
          </cell>
          <cell r="C23008" t="str">
            <v>shabbir brothers</v>
          </cell>
          <cell r="D23008" t="str">
            <v>cash paid for Copper pipe deal</v>
          </cell>
          <cell r="E23008">
            <v>830000</v>
          </cell>
        </row>
        <row r="23009">
          <cell r="B23009" t="str">
            <v>Spar supermarket</v>
          </cell>
          <cell r="C23009" t="str">
            <v>fare</v>
          </cell>
          <cell r="D23009" t="str">
            <v>paid for copper pipe</v>
          </cell>
          <cell r="E23009">
            <v>4000</v>
          </cell>
        </row>
        <row r="23010">
          <cell r="B23010" t="str">
            <v>Imtiaz supermarket</v>
          </cell>
          <cell r="C23010" t="str">
            <v>salary</v>
          </cell>
          <cell r="D23010" t="str">
            <v>chacha lateef salary</v>
          </cell>
          <cell r="E23010">
            <v>49300</v>
          </cell>
        </row>
        <row r="23011">
          <cell r="B23011" t="str">
            <v>office</v>
          </cell>
          <cell r="C23011" t="str">
            <v>salary</v>
          </cell>
          <cell r="D23011" t="str">
            <v>Ashraf bhai</v>
          </cell>
          <cell r="E23011">
            <v>90000</v>
          </cell>
        </row>
        <row r="23012">
          <cell r="B23012" t="str">
            <v>O/M The Place</v>
          </cell>
          <cell r="C23012" t="str">
            <v>salary</v>
          </cell>
          <cell r="D23012" t="str">
            <v>Mumtaz bhai salary</v>
          </cell>
          <cell r="E23012">
            <v>37670</v>
          </cell>
        </row>
        <row r="23013">
          <cell r="B23013" t="str">
            <v>office</v>
          </cell>
          <cell r="C23013" t="str">
            <v>salary</v>
          </cell>
          <cell r="D23013" t="str">
            <v>Ahsan salary</v>
          </cell>
          <cell r="E23013">
            <v>46000</v>
          </cell>
        </row>
        <row r="23014">
          <cell r="B23014" t="str">
            <v>office</v>
          </cell>
          <cell r="C23014" t="str">
            <v>salary</v>
          </cell>
          <cell r="D23014" t="str">
            <v>Kamran salary</v>
          </cell>
          <cell r="E23014">
            <v>52250</v>
          </cell>
        </row>
        <row r="23015">
          <cell r="B23015" t="str">
            <v>saifee hospital</v>
          </cell>
          <cell r="C23015" t="str">
            <v>salary</v>
          </cell>
          <cell r="D23015" t="str">
            <v>Umair + asif salary</v>
          </cell>
          <cell r="E23015">
            <v>81830</v>
          </cell>
        </row>
        <row r="23016">
          <cell r="B23016" t="str">
            <v>office</v>
          </cell>
          <cell r="C23016" t="str">
            <v>salary</v>
          </cell>
          <cell r="D23016" t="str">
            <v>umer salary</v>
          </cell>
          <cell r="E23016">
            <v>23000</v>
          </cell>
        </row>
        <row r="23017">
          <cell r="B23017" t="str">
            <v>Spar supermarket</v>
          </cell>
          <cell r="C23017" t="str">
            <v>shabbir brothers</v>
          </cell>
          <cell r="D23017" t="str">
            <v>Online by adeel to shabbir brothes for isolation valves</v>
          </cell>
          <cell r="E23017">
            <v>185100</v>
          </cell>
        </row>
        <row r="23018">
          <cell r="B23018" t="str">
            <v>BAH 12th Floor</v>
          </cell>
          <cell r="C23018" t="str">
            <v>Zaman contractor</v>
          </cell>
          <cell r="D23018" t="str">
            <v>online by adeel to zaman contractor</v>
          </cell>
          <cell r="E23018">
            <v>100000</v>
          </cell>
        </row>
        <row r="23019">
          <cell r="B23019" t="str">
            <v xml:space="preserve">MHR Personal </v>
          </cell>
          <cell r="C23019" t="str">
            <v>misc</v>
          </cell>
          <cell r="D23019" t="str">
            <v>Groceries (Jan 25) by BH</v>
          </cell>
          <cell r="E23019">
            <v>85000</v>
          </cell>
        </row>
        <row r="23020">
          <cell r="B23020" t="str">
            <v xml:space="preserve">MHR Personal </v>
          </cell>
          <cell r="C23020" t="str">
            <v>misc</v>
          </cell>
          <cell r="D23020" t="str">
            <v>Fuel at site (Jan 25) by bH</v>
          </cell>
          <cell r="E23020">
            <v>20000</v>
          </cell>
        </row>
        <row r="23021">
          <cell r="B23021" t="str">
            <v>mall of pindi</v>
          </cell>
          <cell r="C23021" t="str">
            <v>Material</v>
          </cell>
          <cell r="D23021" t="str">
            <v>Online by adeel to engr Ahsan for site expenses</v>
          </cell>
          <cell r="E23021">
            <v>65620</v>
          </cell>
        </row>
        <row r="23022">
          <cell r="B23022" t="str">
            <v>Spar supermarket</v>
          </cell>
          <cell r="C23022" t="str">
            <v>Material</v>
          </cell>
          <cell r="D23022" t="str">
            <v>Online by adeel to M Daniyal for payment to IJLAL for wire for Spar</v>
          </cell>
          <cell r="E23022">
            <v>124560</v>
          </cell>
        </row>
        <row r="23023">
          <cell r="B23023" t="str">
            <v>NASTP II</v>
          </cell>
          <cell r="C23023" t="str">
            <v>Salary</v>
          </cell>
          <cell r="D23023" t="str">
            <v>Online by adeel to ISRAR Ahmed</v>
          </cell>
          <cell r="E23023">
            <v>187000</v>
          </cell>
        </row>
        <row r="23024">
          <cell r="B23024" t="str">
            <v>BAH 12th Floor</v>
          </cell>
          <cell r="C23024" t="str">
            <v>Salary</v>
          </cell>
          <cell r="D23024" t="str">
            <v>Online by adeel to rohail sheikh</v>
          </cell>
          <cell r="E23024">
            <v>90000</v>
          </cell>
        </row>
        <row r="23025">
          <cell r="B23025" t="str">
            <v>FTC Floors</v>
          </cell>
          <cell r="C23025" t="str">
            <v>salary</v>
          </cell>
          <cell r="D23025" t="str">
            <v>ftc staff salaries</v>
          </cell>
          <cell r="E23025">
            <v>229969.75806451615</v>
          </cell>
        </row>
        <row r="23026">
          <cell r="B23026" t="str">
            <v>O/M The Place</v>
          </cell>
          <cell r="C23026" t="str">
            <v>salary</v>
          </cell>
          <cell r="D23026" t="str">
            <v>The place staff salaries</v>
          </cell>
          <cell r="E23026">
            <v>100920</v>
          </cell>
        </row>
        <row r="23027">
          <cell r="B23027" t="str">
            <v>FTC Floors</v>
          </cell>
          <cell r="C23027" t="str">
            <v>misc</v>
          </cell>
          <cell r="D23027" t="str">
            <v>for tea and refrehsment</v>
          </cell>
          <cell r="E23027">
            <v>3000</v>
          </cell>
        </row>
        <row r="23028">
          <cell r="B23028" t="str">
            <v>Gul Ahmed</v>
          </cell>
          <cell r="C23028" t="str">
            <v>salary</v>
          </cell>
          <cell r="D23028" t="str">
            <v>saad salary</v>
          </cell>
          <cell r="E23028">
            <v>65140</v>
          </cell>
        </row>
        <row r="23029">
          <cell r="B23029" t="str">
            <v>Gul Ahmed</v>
          </cell>
          <cell r="C23029" t="str">
            <v>material</v>
          </cell>
          <cell r="D23029" t="str">
            <v>purchaed conduits</v>
          </cell>
          <cell r="E23029">
            <v>400</v>
          </cell>
        </row>
        <row r="23030">
          <cell r="B23030" t="str">
            <v>Spar supermarket</v>
          </cell>
          <cell r="C23030" t="str">
            <v>material</v>
          </cell>
          <cell r="D23030" t="str">
            <v>purchased 2 kg copper rods</v>
          </cell>
          <cell r="E23030">
            <v>9200</v>
          </cell>
        </row>
        <row r="23031">
          <cell r="B23031" t="str">
            <v>Gul Ahmed</v>
          </cell>
          <cell r="C23031" t="str">
            <v>fuel</v>
          </cell>
          <cell r="D23031" t="str">
            <v>to mukhtar for fuel</v>
          </cell>
          <cell r="E23031">
            <v>1000</v>
          </cell>
        </row>
        <row r="23032">
          <cell r="B23032" t="str">
            <v>office</v>
          </cell>
          <cell r="C23032" t="str">
            <v>misc</v>
          </cell>
          <cell r="D23032" t="str">
            <v>umer for office use</v>
          </cell>
          <cell r="E23032">
            <v>3000</v>
          </cell>
        </row>
        <row r="23033">
          <cell r="B23033" t="str">
            <v>NASTP II</v>
          </cell>
          <cell r="C23033" t="str">
            <v>fare</v>
          </cell>
          <cell r="D23033" t="str">
            <v>paid</v>
          </cell>
          <cell r="E23033">
            <v>1200</v>
          </cell>
        </row>
        <row r="23034">
          <cell r="B23034" t="str">
            <v>Spar supermarket</v>
          </cell>
          <cell r="C23034" t="str">
            <v>misc</v>
          </cell>
          <cell r="D23034" t="str">
            <v>To moiz for slab cutting, wooden slip, refreshemnt</v>
          </cell>
          <cell r="E23034">
            <v>8500</v>
          </cell>
        </row>
        <row r="23035">
          <cell r="B23035" t="str">
            <v>Spar supermarket</v>
          </cell>
          <cell r="C23035" t="str">
            <v>salary</v>
          </cell>
          <cell r="D23035" t="str">
            <v>TO moiz</v>
          </cell>
          <cell r="E23035">
            <v>45000</v>
          </cell>
        </row>
        <row r="23036">
          <cell r="B23036" t="str">
            <v>Gul Ahmed</v>
          </cell>
          <cell r="C23036" t="str">
            <v>salary</v>
          </cell>
          <cell r="D23036" t="str">
            <v>Kamran + Mateen</v>
          </cell>
          <cell r="E23036">
            <v>74210</v>
          </cell>
        </row>
        <row r="23037">
          <cell r="B23037" t="str">
            <v>Meezan bank Head office</v>
          </cell>
          <cell r="C23037" t="str">
            <v>material</v>
          </cell>
          <cell r="D23037" t="str">
            <v>purchase glue from fast cool</v>
          </cell>
          <cell r="E23037">
            <v>11200</v>
          </cell>
        </row>
        <row r="23038">
          <cell r="B23038" t="str">
            <v>Imtiaz supermarket</v>
          </cell>
          <cell r="C23038" t="str">
            <v>salary</v>
          </cell>
          <cell r="D23038" t="str">
            <v>Imtiaz staff salaries</v>
          </cell>
          <cell r="E23038">
            <v>383630</v>
          </cell>
        </row>
        <row r="23039">
          <cell r="B23039" t="str">
            <v>NASTP II</v>
          </cell>
          <cell r="C23039" t="str">
            <v>salary</v>
          </cell>
          <cell r="D23039" t="str">
            <v>mukhtar salary</v>
          </cell>
          <cell r="E23039">
            <v>53270</v>
          </cell>
        </row>
        <row r="23040">
          <cell r="B23040" t="str">
            <v>O/M The Place</v>
          </cell>
          <cell r="C23040" t="str">
            <v>salary</v>
          </cell>
          <cell r="D23040" t="str">
            <v>Zeeshan salary</v>
          </cell>
          <cell r="E23040">
            <v>28000</v>
          </cell>
        </row>
        <row r="23041">
          <cell r="B23041" t="str">
            <v>Gul Ahmed</v>
          </cell>
          <cell r="C23041" t="str">
            <v>misc</v>
          </cell>
          <cell r="D23041" t="str">
            <v>to mukhtar for bike maintenance</v>
          </cell>
          <cell r="E23041">
            <v>2000</v>
          </cell>
        </row>
        <row r="23042">
          <cell r="B23042" t="str">
            <v>Imtiaz supermarket</v>
          </cell>
          <cell r="C23042" t="str">
            <v>fuel</v>
          </cell>
          <cell r="D23042" t="str">
            <v>To Jahangeer</v>
          </cell>
          <cell r="E23042">
            <v>1000</v>
          </cell>
        </row>
        <row r="23043">
          <cell r="B23043" t="str">
            <v xml:space="preserve">MHR Personal </v>
          </cell>
          <cell r="C23043" t="str">
            <v>misc</v>
          </cell>
          <cell r="D23043" t="str">
            <v>TO shafqat bill (jazz cash to hafiza noreen)</v>
          </cell>
          <cell r="E23043">
            <v>1000</v>
          </cell>
        </row>
        <row r="23044">
          <cell r="B23044" t="str">
            <v>zeta mall</v>
          </cell>
          <cell r="C23044" t="str">
            <v>Salary</v>
          </cell>
          <cell r="D23044" t="str">
            <v>Online by adeel to engr Ahsan for salaries</v>
          </cell>
          <cell r="E23044">
            <v>363419</v>
          </cell>
        </row>
        <row r="23045">
          <cell r="B23045" t="str">
            <v>meezan gujranwala</v>
          </cell>
          <cell r="C23045" t="str">
            <v>Salary</v>
          </cell>
          <cell r="D23045" t="str">
            <v>Online by adeel to Touqeer for salaries</v>
          </cell>
          <cell r="E23045">
            <v>177206</v>
          </cell>
        </row>
        <row r="23046">
          <cell r="B23046" t="str">
            <v>Gul Ahmed</v>
          </cell>
          <cell r="C23046" t="str">
            <v>Salary</v>
          </cell>
          <cell r="D23046" t="str">
            <v>Online by adeel to adnan hyder</v>
          </cell>
          <cell r="E23046">
            <v>115000</v>
          </cell>
        </row>
        <row r="23047">
          <cell r="B23047" t="str">
            <v xml:space="preserve">O/M Nue Multiplex </v>
          </cell>
          <cell r="C23047" t="str">
            <v>Salary</v>
          </cell>
          <cell r="D23047" t="str">
            <v>Online by adeel to Hassan for RMR salaries</v>
          </cell>
          <cell r="E23047">
            <v>181244</v>
          </cell>
        </row>
        <row r="23048">
          <cell r="B23048" t="str">
            <v>BAH fire work</v>
          </cell>
          <cell r="C23048" t="str">
            <v>Nexus engineering</v>
          </cell>
          <cell r="D23048" t="str">
            <v>Chq paid Allied Bank To Nexus Engineering in BAH 12 floor deal (By BH)</v>
          </cell>
          <cell r="E23048">
            <v>420000</v>
          </cell>
        </row>
        <row r="23049">
          <cell r="B23049" t="str">
            <v>NASTP II</v>
          </cell>
          <cell r="C23049" t="str">
            <v>sami duct</v>
          </cell>
          <cell r="D23049" t="str">
            <v>Chq paid Bank Al Falah To Sami Ducting (By BH)</v>
          </cell>
          <cell r="E23049">
            <v>550000</v>
          </cell>
        </row>
        <row r="23050">
          <cell r="B23050" t="str">
            <v>Pfizer</v>
          </cell>
          <cell r="C23050" t="str">
            <v>material</v>
          </cell>
          <cell r="D23050" t="str">
            <v>Purchased tools for site by mukhtar</v>
          </cell>
          <cell r="E23050">
            <v>19300</v>
          </cell>
        </row>
        <row r="23051">
          <cell r="B23051" t="str">
            <v>Meezan bank Head office</v>
          </cell>
          <cell r="C23051" t="str">
            <v>fare</v>
          </cell>
          <cell r="D23051" t="str">
            <v>paid</v>
          </cell>
          <cell r="E23051">
            <v>500</v>
          </cell>
        </row>
        <row r="23052">
          <cell r="B23052" t="str">
            <v>saifee hospital</v>
          </cell>
          <cell r="C23052" t="str">
            <v>salary</v>
          </cell>
          <cell r="D23052" t="str">
            <v>Abbas plumber salary</v>
          </cell>
          <cell r="E23052">
            <v>44610</v>
          </cell>
        </row>
        <row r="23053">
          <cell r="B23053" t="str">
            <v>Imtiaz supermarket</v>
          </cell>
          <cell r="C23053" t="str">
            <v>salary</v>
          </cell>
          <cell r="D23053" t="str">
            <v>Asif fiber salary</v>
          </cell>
          <cell r="E23053">
            <v>29650</v>
          </cell>
        </row>
        <row r="23054">
          <cell r="B23054" t="str">
            <v>Imtiaz supermarket</v>
          </cell>
          <cell r="C23054" t="str">
            <v>misc</v>
          </cell>
          <cell r="D23054" t="str">
            <v>To asif fiber for last month over time (recommend by nadeem)</v>
          </cell>
          <cell r="E23054">
            <v>9000</v>
          </cell>
        </row>
        <row r="23055">
          <cell r="B23055" t="str">
            <v>CITI Bank</v>
          </cell>
          <cell r="C23055" t="str">
            <v>salary</v>
          </cell>
          <cell r="D23055" t="str">
            <v>Noman + Imran salary</v>
          </cell>
          <cell r="E23055">
            <v>110000</v>
          </cell>
        </row>
        <row r="23056">
          <cell r="B23056" t="str">
            <v>office</v>
          </cell>
          <cell r="C23056" t="str">
            <v>salary</v>
          </cell>
          <cell r="D23056" t="str">
            <v>Irfan bhai + Rehan salary</v>
          </cell>
          <cell r="E23056">
            <v>122500</v>
          </cell>
        </row>
        <row r="23057">
          <cell r="B23057" t="str">
            <v>saifee hospital</v>
          </cell>
          <cell r="C23057" t="str">
            <v>salary</v>
          </cell>
          <cell r="D23057" t="str">
            <v>Khushnood salary + Shahid</v>
          </cell>
          <cell r="E23057">
            <v>125970</v>
          </cell>
        </row>
        <row r="23058">
          <cell r="B23058" t="str">
            <v>saifee hospital</v>
          </cell>
          <cell r="C23058" t="str">
            <v>salary</v>
          </cell>
          <cell r="D23058" t="str">
            <v>Nadeem painter salary</v>
          </cell>
          <cell r="E23058">
            <v>47000</v>
          </cell>
        </row>
        <row r="23059">
          <cell r="B23059" t="str">
            <v>j outlet lucky one mall</v>
          </cell>
          <cell r="C23059" t="str">
            <v>material</v>
          </cell>
          <cell r="D23059" t="str">
            <v>purchased 1 fire extinghuiser from paramount</v>
          </cell>
          <cell r="E23059">
            <v>5000</v>
          </cell>
        </row>
        <row r="23060">
          <cell r="B23060" t="str">
            <v>engro 7th floor</v>
          </cell>
          <cell r="C23060" t="str">
            <v>salary</v>
          </cell>
          <cell r="D23060" t="str">
            <v>Shahzaib salary</v>
          </cell>
          <cell r="E23060">
            <v>43650</v>
          </cell>
        </row>
        <row r="23061">
          <cell r="B23061" t="str">
            <v>zeta mall</v>
          </cell>
          <cell r="C23061" t="str">
            <v>Noman ducting</v>
          </cell>
          <cell r="D23061" t="str">
            <v>sheet hawala to noman by adeel = 700,000</v>
          </cell>
          <cell r="E23061">
            <v>350000</v>
          </cell>
        </row>
        <row r="23062">
          <cell r="B23062" t="str">
            <v>Mall of Pindi</v>
          </cell>
          <cell r="C23062" t="str">
            <v>Noman ducting</v>
          </cell>
          <cell r="D23062" t="str">
            <v>sheet hawala to noman by adeel = 700,000</v>
          </cell>
          <cell r="E23062">
            <v>350000</v>
          </cell>
        </row>
        <row r="23063">
          <cell r="B23063" t="str">
            <v>Spar supermarket</v>
          </cell>
          <cell r="C23063" t="str">
            <v>SMB enterprises</v>
          </cell>
          <cell r="D23063" t="str">
            <v>Online by adeel to SMB enterprises for purchased of 160 Length insulation purchased</v>
          </cell>
          <cell r="E23063">
            <v>50100</v>
          </cell>
        </row>
        <row r="23064">
          <cell r="B23064" t="str">
            <v>Dawood Center</v>
          </cell>
          <cell r="C23064" t="str">
            <v>Zafar Grills</v>
          </cell>
          <cell r="D23064" t="str">
            <v>Online by adeel to Zafar grills  = 90,000</v>
          </cell>
          <cell r="E23064">
            <v>82756</v>
          </cell>
        </row>
        <row r="23065">
          <cell r="B23065" t="str">
            <v xml:space="preserve">O/M Nue Multiplex </v>
          </cell>
          <cell r="C23065" t="str">
            <v>Zafar Grills</v>
          </cell>
          <cell r="D23065" t="str">
            <v>Online by adeel to Zafar grills  = 90,000</v>
          </cell>
          <cell r="E23065">
            <v>7244</v>
          </cell>
        </row>
        <row r="23066">
          <cell r="B23066" t="str">
            <v>NICVD</v>
          </cell>
          <cell r="C23066" t="str">
            <v>salary</v>
          </cell>
          <cell r="D23066" t="str">
            <v>Imran Engr + Irfan AC + Ahmed + Fahad salary</v>
          </cell>
          <cell r="E23066">
            <v>181200</v>
          </cell>
        </row>
        <row r="23067">
          <cell r="B23067" t="str">
            <v>office</v>
          </cell>
          <cell r="C23067" t="str">
            <v>misc</v>
          </cell>
          <cell r="D23067" t="str">
            <v>umer for office use</v>
          </cell>
          <cell r="E23067">
            <v>2000</v>
          </cell>
        </row>
        <row r="23068">
          <cell r="B23068" t="str">
            <v>Bahria project</v>
          </cell>
          <cell r="C23068" t="str">
            <v>salary</v>
          </cell>
          <cell r="D23068" t="str">
            <v>Amjad + Waseem Tariq</v>
          </cell>
          <cell r="E23068">
            <v>112100</v>
          </cell>
        </row>
        <row r="23069">
          <cell r="B23069" t="str">
            <v>CITI Bank</v>
          </cell>
          <cell r="C23069" t="str">
            <v>salary</v>
          </cell>
          <cell r="D23069" t="str">
            <v>umair + Jawed salary</v>
          </cell>
          <cell r="E23069">
            <v>71620</v>
          </cell>
        </row>
        <row r="23070">
          <cell r="B23070" t="str">
            <v>engro 7th floor</v>
          </cell>
          <cell r="C23070" t="str">
            <v>salary</v>
          </cell>
          <cell r="D23070" t="str">
            <v>Laraib salary</v>
          </cell>
          <cell r="E23070">
            <v>34230</v>
          </cell>
        </row>
        <row r="23071">
          <cell r="B23071" t="str">
            <v>Meezan bank Head office</v>
          </cell>
          <cell r="C23071" t="str">
            <v>salary</v>
          </cell>
          <cell r="D23071" t="str">
            <v>Amir + Gul Sher salary</v>
          </cell>
          <cell r="E23071">
            <v>88120</v>
          </cell>
        </row>
        <row r="23072">
          <cell r="B23072" t="str">
            <v>FTC Floors</v>
          </cell>
          <cell r="C23072" t="str">
            <v>fare</v>
          </cell>
          <cell r="D23072" t="str">
            <v>paid for suuzuki fare 5 turn for malba shifting</v>
          </cell>
          <cell r="E23072">
            <v>12000</v>
          </cell>
        </row>
        <row r="23073">
          <cell r="B23073" t="str">
            <v>CITI Bank</v>
          </cell>
          <cell r="C23073" t="str">
            <v>fare</v>
          </cell>
          <cell r="D23073" t="str">
            <v>bykia</v>
          </cell>
          <cell r="E23073">
            <v>250</v>
          </cell>
        </row>
        <row r="23074">
          <cell r="B23074" t="str">
            <v>j outlet lucky one mall</v>
          </cell>
          <cell r="C23074" t="str">
            <v>fare</v>
          </cell>
          <cell r="D23074" t="str">
            <v xml:space="preserve">paid </v>
          </cell>
          <cell r="E23074">
            <v>1500</v>
          </cell>
        </row>
        <row r="23075">
          <cell r="B23075" t="str">
            <v>Spar supermarket</v>
          </cell>
          <cell r="C23075" t="str">
            <v>material</v>
          </cell>
          <cell r="D23075" t="str">
            <v>purchased cable tie</v>
          </cell>
          <cell r="E23075">
            <v>700</v>
          </cell>
        </row>
        <row r="23076">
          <cell r="B23076" t="str">
            <v>Spar supermarket</v>
          </cell>
          <cell r="C23076" t="str">
            <v>shabbir brothers</v>
          </cell>
          <cell r="D23076" t="str">
            <v>Cash delivered to the shabbir brother (rec by Huzaifa)</v>
          </cell>
          <cell r="E23076">
            <v>1000000</v>
          </cell>
        </row>
        <row r="23077">
          <cell r="B23077" t="str">
            <v>NICVD</v>
          </cell>
          <cell r="C23077" t="str">
            <v>material</v>
          </cell>
          <cell r="D23077" t="str">
            <v>misc invoices by imran engr</v>
          </cell>
          <cell r="E23077">
            <v>35380</v>
          </cell>
        </row>
        <row r="23078">
          <cell r="B23078" t="str">
            <v>zeta mall</v>
          </cell>
          <cell r="C23078" t="str">
            <v>material</v>
          </cell>
          <cell r="D23078" t="str">
            <v>Online by BH to Engr Ahsan for site purchasing</v>
          </cell>
          <cell r="E23078">
            <v>69000</v>
          </cell>
        </row>
        <row r="23079">
          <cell r="B23079" t="str">
            <v>Meezan bank Head office</v>
          </cell>
          <cell r="C23079" t="str">
            <v>misc</v>
          </cell>
          <cell r="D23079" t="str">
            <v>misc by amir engr</v>
          </cell>
          <cell r="E23079">
            <v>11480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faraz care of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Meezan bank Head office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Zakat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B23229" t="str">
            <v>Imtiaz supermarket</v>
          </cell>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Gul Ahmed</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 DMC</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amir contractor</v>
          </cell>
          <cell r="D23284" t="str">
            <v>Paid MCB chq 2007570443</v>
          </cell>
          <cell r="E23284">
            <v>300000</v>
          </cell>
        </row>
        <row r="23285">
          <cell r="B23285" t="str">
            <v xml:space="preserve">MHR Personal </v>
          </cell>
          <cell r="C23285" t="str">
            <v>sir rehman</v>
          </cell>
          <cell r="D23285" t="str">
            <v>Paid MCB chq 2007570445</v>
          </cell>
          <cell r="E23285">
            <v>59000</v>
          </cell>
        </row>
        <row r="23286">
          <cell r="B23286" t="str">
            <v>BAF Maintenance</v>
          </cell>
          <cell r="C23286" t="str">
            <v>shakeel duct</v>
          </cell>
          <cell r="D23286" t="str">
            <v>Paid MCB chq 2007570446</v>
          </cell>
          <cell r="E23286">
            <v>100000</v>
          </cell>
        </row>
        <row r="23287">
          <cell r="B23287" t="str">
            <v>o/m NASTP</v>
          </cell>
          <cell r="C23287" t="str">
            <v>SST Tax</v>
          </cell>
          <cell r="D23287" t="str">
            <v>Paid MCB chq 2007570447 = 164,383/-</v>
          </cell>
          <cell r="E23287">
            <v>18000</v>
          </cell>
        </row>
        <row r="23288">
          <cell r="B23288" t="str">
            <v xml:space="preserve">O/M Nue Multiplex </v>
          </cell>
          <cell r="C23288" t="str">
            <v>SST Tax</v>
          </cell>
          <cell r="D23288" t="str">
            <v>Paid MCB chq 2007570447 = 164,383/-</v>
          </cell>
          <cell r="E23288">
            <v>45360</v>
          </cell>
        </row>
        <row r="23289">
          <cell r="B23289" t="str">
            <v>O/M The Place</v>
          </cell>
          <cell r="C23289" t="str">
            <v>SST Tax</v>
          </cell>
          <cell r="D23289" t="str">
            <v>Paid MCB chq 2007570447 = 164,383/-</v>
          </cell>
          <cell r="E23289">
            <v>44880</v>
          </cell>
        </row>
        <row r="23290">
          <cell r="B23290" t="str">
            <v>FTC Floors</v>
          </cell>
          <cell r="C23290" t="str">
            <v>SST Tax</v>
          </cell>
          <cell r="D23290" t="str">
            <v>Paid MCB chq 2007570447 = 164,383/-</v>
          </cell>
          <cell r="E23290">
            <v>33872</v>
          </cell>
        </row>
        <row r="23291">
          <cell r="B23291" t="str">
            <v>ueP 17th Floor</v>
          </cell>
          <cell r="C23291" t="str">
            <v>SST Tax</v>
          </cell>
          <cell r="D23291" t="str">
            <v>Paid MCB chq 2007570447 = 164,383/-</v>
          </cell>
          <cell r="E23291">
            <v>22271</v>
          </cell>
        </row>
        <row r="23292">
          <cell r="B23292" t="str">
            <v>Imtiaz supermarket</v>
          </cell>
          <cell r="C23292" t="str">
            <v>Kamran insulator</v>
          </cell>
          <cell r="D23292" t="str">
            <v>Paid MCB chq 2007570448</v>
          </cell>
          <cell r="E23292">
            <v>189500</v>
          </cell>
        </row>
        <row r="23293">
          <cell r="B23293" t="str">
            <v>meezan gujranwala</v>
          </cell>
          <cell r="C23293" t="str">
            <v>IIL pipe</v>
          </cell>
          <cell r="D23293" t="str">
            <v>Paid MCB chq 2031680107</v>
          </cell>
          <cell r="E23293">
            <v>55100</v>
          </cell>
        </row>
        <row r="23294">
          <cell r="B23294" t="str">
            <v>NASTP II</v>
          </cell>
          <cell r="C23294" t="str">
            <v>Muzammil</v>
          </cell>
          <cell r="D23294" t="str">
            <v>Paid MCB chq 2031680108</v>
          </cell>
          <cell r="E23294">
            <v>250000</v>
          </cell>
        </row>
        <row r="23295">
          <cell r="B23295" t="str">
            <v>Gul Ahmed</v>
          </cell>
          <cell r="C23295" t="str">
            <v>shakeel duct</v>
          </cell>
          <cell r="D23295" t="str">
            <v>Paid MCB chq 2031680109</v>
          </cell>
          <cell r="E23295">
            <v>100000</v>
          </cell>
        </row>
        <row r="23296">
          <cell r="B23296" t="str">
            <v>Rehmat shipping</v>
          </cell>
          <cell r="C23296" t="str">
            <v>faheem elec</v>
          </cell>
          <cell r="D23296" t="str">
            <v>Paid MCB chq 2031680110 = 170,000 + Cash from BH 77,000/- = 247000</v>
          </cell>
          <cell r="E23296">
            <v>45000</v>
          </cell>
        </row>
        <row r="23297">
          <cell r="B23297" t="str">
            <v>Gul Ahmed</v>
          </cell>
          <cell r="C23297" t="str">
            <v>faheem elec</v>
          </cell>
          <cell r="D23297" t="str">
            <v>Paid MCB chq 2031680110 = 170,000 + Cash from BH 77,000/- = 247000</v>
          </cell>
          <cell r="E23297">
            <v>30000</v>
          </cell>
        </row>
        <row r="23298">
          <cell r="B23298" t="str">
            <v>Spar supermarket</v>
          </cell>
          <cell r="C23298" t="str">
            <v>faheem elec</v>
          </cell>
          <cell r="D23298" t="str">
            <v>Paid MCB chq 2031680110 = 170,000 + Cash from BH 77,000/- = 247000</v>
          </cell>
          <cell r="E23298">
            <v>150000</v>
          </cell>
        </row>
        <row r="23299">
          <cell r="B23299" t="str">
            <v>CITI Bank</v>
          </cell>
          <cell r="C23299" t="str">
            <v>faheem elec</v>
          </cell>
          <cell r="D23299" t="str">
            <v>Paid MCB chq 2031680110 = 170,000 + Cash from BH 77,000/- = 247000</v>
          </cell>
          <cell r="E23299">
            <v>22000</v>
          </cell>
        </row>
        <row r="23300">
          <cell r="B23300" t="str">
            <v>Gul Ahmed</v>
          </cell>
          <cell r="C23300" t="str">
            <v>fakhri brothers</v>
          </cell>
          <cell r="D23300" t="str">
            <v>Received from Ik in acc of DB (BAFL chq 60572298 Given to ST Brothers = 3,295,000</v>
          </cell>
          <cell r="E23300">
            <v>557981</v>
          </cell>
        </row>
        <row r="23301">
          <cell r="B23301" t="str">
            <v>Spar supermarket</v>
          </cell>
          <cell r="C23301" t="str">
            <v>fakhri brothers</v>
          </cell>
          <cell r="D23301" t="str">
            <v>Received from Ik in acc of DB (BAFL chq 60572298 Given to ST Brothers = 3,295,000</v>
          </cell>
          <cell r="E23301">
            <v>2672410</v>
          </cell>
        </row>
        <row r="23302">
          <cell r="B23302" t="str">
            <v>NICVD</v>
          </cell>
          <cell r="C23302" t="str">
            <v>fakhri brothers</v>
          </cell>
          <cell r="D23302" t="str">
            <v>Received from Ik in acc of DB (BAFL chq 60572298 Given to ST Brothers = 3,295,000</v>
          </cell>
          <cell r="E23302">
            <v>61009</v>
          </cell>
        </row>
        <row r="23303">
          <cell r="B23303" t="str">
            <v>Engro 7th Floor</v>
          </cell>
          <cell r="C23303" t="str">
            <v>fakhri brothers</v>
          </cell>
          <cell r="D23303" t="str">
            <v>Received from Ik in acc of DB (BAFL chq 60572298 Given to ST Brothers = 3,295,000</v>
          </cell>
          <cell r="E23303">
            <v>3600</v>
          </cell>
        </row>
        <row r="23304">
          <cell r="B23304" t="str">
            <v>O/M The Place</v>
          </cell>
          <cell r="C23304" t="str">
            <v>Received</v>
          </cell>
          <cell r="D23304" t="str">
            <v>O &amp; M bill for Jan 25</v>
          </cell>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row>
        <row r="23306">
          <cell r="B23306" t="str">
            <v>ueP 17th Floor</v>
          </cell>
          <cell r="C23306" t="str">
            <v>Received</v>
          </cell>
          <cell r="D23306" t="str">
            <v>Received balanced retention amount</v>
          </cell>
          <cell r="F23306">
            <v>1422198</v>
          </cell>
        </row>
        <row r="23307">
          <cell r="B23307" t="str">
            <v>Honey moon lounge</v>
          </cell>
          <cell r="C23307" t="str">
            <v>Received</v>
          </cell>
          <cell r="D23307" t="str">
            <v>Received Mob advance from Total Meezan bank chq # A39790023 (Given to Nadeem iqbal in his profit sharing)</v>
          </cell>
          <cell r="F23307">
            <v>1000000</v>
          </cell>
        </row>
        <row r="23308">
          <cell r="B23308" t="str">
            <v>standard chartered Bank</v>
          </cell>
          <cell r="C23308" t="str">
            <v>Received</v>
          </cell>
          <cell r="D23308" t="str">
            <v>Received From Total in acc of SCB (Online tranfer in shehroz ahmed acc care of BH)</v>
          </cell>
          <cell r="F23308">
            <v>400000</v>
          </cell>
        </row>
        <row r="23309">
          <cell r="B23309" t="str">
            <v>standard chartered Bank</v>
          </cell>
          <cell r="C23309" t="str">
            <v>Received</v>
          </cell>
          <cell r="D23309" t="str">
            <v>Received From Total in acc of SCB (Online tranfer in shehroz ahmed acc care of BH)</v>
          </cell>
          <cell r="F23309">
            <v>500000</v>
          </cell>
        </row>
        <row r="23310">
          <cell r="B23310" t="str">
            <v>standard chartered Bank</v>
          </cell>
          <cell r="C23310" t="str">
            <v>Received</v>
          </cell>
          <cell r="D23310" t="str">
            <v>Received From Total in acc of SCB (Online tranfer in shehroz ahmed acc care of BH)</v>
          </cell>
          <cell r="F23310">
            <v>500000</v>
          </cell>
        </row>
        <row r="23311">
          <cell r="B23311" t="str">
            <v>standard chartered Bank</v>
          </cell>
          <cell r="C23311" t="str">
            <v>Received</v>
          </cell>
          <cell r="D23311" t="str">
            <v>Received From Total in acc of SCB (Online tranfer in shehroz ahmed acc care of BH)</v>
          </cell>
          <cell r="F23311">
            <v>350000</v>
          </cell>
        </row>
        <row r="23312">
          <cell r="B23312" t="str">
            <v>standard chartered Bank</v>
          </cell>
          <cell r="C23312" t="str">
            <v>Received</v>
          </cell>
          <cell r="D23312" t="str">
            <v>Received From Total in acc of SCB (Online tranfer in shehroz ahmed acc care of BH)</v>
          </cell>
          <cell r="F23312">
            <v>300000</v>
          </cell>
        </row>
        <row r="23313">
          <cell r="B23313" t="str">
            <v>standard chartered Bank</v>
          </cell>
          <cell r="C23313" t="str">
            <v>Received</v>
          </cell>
          <cell r="D23313" t="str">
            <v>Received From Total in acc of SCB (Online tranfer in shehroz ahmed acc care of BH)</v>
          </cell>
          <cell r="F23313">
            <v>650000</v>
          </cell>
        </row>
        <row r="23314">
          <cell r="B23314" t="str">
            <v>CITI Bank</v>
          </cell>
          <cell r="C23314" t="str">
            <v>Received</v>
          </cell>
          <cell r="D23314" t="str">
            <v>Received from Ik in acc of Citi (Meezan chq # A-11162932) Given to universal traders care off adeel)</v>
          </cell>
          <cell r="F23314">
            <v>7307488</v>
          </cell>
        </row>
        <row r="23315">
          <cell r="B23315" t="str">
            <v>CITI Bank</v>
          </cell>
          <cell r="C23315" t="str">
            <v>Received</v>
          </cell>
          <cell r="D23315" t="str">
            <v>1% invoice charges</v>
          </cell>
          <cell r="E23315">
            <v>61000</v>
          </cell>
        </row>
        <row r="23316">
          <cell r="B23316" t="str">
            <v>FTC Floors</v>
          </cell>
          <cell r="C23316" t="str">
            <v>Received</v>
          </cell>
          <cell r="D23316" t="str">
            <v>FTC Monthly Jan 25  (Jan payment rec before Dec 25 payment)</v>
          </cell>
          <cell r="F23316">
            <v>280434</v>
          </cell>
        </row>
        <row r="23317">
          <cell r="B23317" t="str">
            <v>J outlet lucky one mall</v>
          </cell>
          <cell r="C23317" t="str">
            <v>Received</v>
          </cell>
          <cell r="D23317" t="str">
            <v>Received from Ik in acc of J outlet Lucky one mall  (Meezan chq # A-11163078) Given to Zia steel care off adeel)</v>
          </cell>
          <cell r="F23317">
            <v>3300000</v>
          </cell>
        </row>
        <row r="23318">
          <cell r="B23318" t="str">
            <v>J outlet lucky one mall</v>
          </cell>
          <cell r="C23318" t="str">
            <v>Received</v>
          </cell>
          <cell r="D23318" t="str">
            <v>1% invoice charges</v>
          </cell>
          <cell r="E23318">
            <v>33000</v>
          </cell>
        </row>
        <row r="23319">
          <cell r="B23319" t="str">
            <v>zeta mall</v>
          </cell>
          <cell r="C23319" t="str">
            <v>Received</v>
          </cell>
          <cell r="D23319" t="str">
            <v>Received from Ik in acc of Zeta Mall (Meezan chq # A-11163079) Given to Al madina steel)</v>
          </cell>
          <cell r="F23319">
            <v>3200000</v>
          </cell>
        </row>
        <row r="23320">
          <cell r="B23320" t="str">
            <v>zeta mall</v>
          </cell>
          <cell r="C23320" t="str">
            <v>Received</v>
          </cell>
          <cell r="D23320" t="str">
            <v>1% invoice charges</v>
          </cell>
          <cell r="E23320">
            <v>32000</v>
          </cell>
        </row>
        <row r="23321">
          <cell r="B23321" t="str">
            <v>DB 15th &amp; 16th Floor</v>
          </cell>
          <cell r="C23321" t="str">
            <v>Received</v>
          </cell>
          <cell r="D23321" t="str">
            <v>Received from Ik in acc of DB (BAFL chq 60572298 Given to ST Brothers</v>
          </cell>
          <cell r="F23321">
            <v>3295000</v>
          </cell>
        </row>
        <row r="23322">
          <cell r="B23322" t="str">
            <v>FTC Floors</v>
          </cell>
          <cell r="C23322" t="str">
            <v>Received</v>
          </cell>
          <cell r="D23322" t="str">
            <v xml:space="preserve">FTC Monthly Dec 24 </v>
          </cell>
          <cell r="F23322">
            <v>280434</v>
          </cell>
        </row>
        <row r="23323">
          <cell r="B23323" t="str">
            <v>Imtiaz supermarket</v>
          </cell>
          <cell r="C23323" t="str">
            <v>Received</v>
          </cell>
          <cell r="D23323" t="str">
            <v>Received adhoc payment against bill (BAFL Chq 33697617) Gross amt 5 MLN</v>
          </cell>
          <cell r="F23323">
            <v>4669565</v>
          </cell>
        </row>
        <row r="23324">
          <cell r="B23324" t="str">
            <v>Spar supermarket</v>
          </cell>
          <cell r="C23324" t="str">
            <v>fare</v>
          </cell>
          <cell r="D23324" t="str">
            <v>paid</v>
          </cell>
          <cell r="E23324">
            <v>1500</v>
          </cell>
        </row>
        <row r="23325">
          <cell r="B23325" t="str">
            <v>BAH 12th Floor</v>
          </cell>
          <cell r="C23325" t="str">
            <v>fare</v>
          </cell>
          <cell r="D23325" t="str">
            <v>paid</v>
          </cell>
          <cell r="E23325">
            <v>1700</v>
          </cell>
        </row>
        <row r="23326">
          <cell r="B23326" t="str">
            <v>office</v>
          </cell>
          <cell r="C23326" t="str">
            <v>misc</v>
          </cell>
          <cell r="D23326" t="str">
            <v>umer for office use</v>
          </cell>
          <cell r="E23326">
            <v>4000</v>
          </cell>
        </row>
        <row r="23327">
          <cell r="B23327" t="str">
            <v>Gul Ahmed</v>
          </cell>
          <cell r="C23327" t="str">
            <v>misc</v>
          </cell>
          <cell r="D23327" t="str">
            <v>to mukhtar for bike maintenance</v>
          </cell>
          <cell r="E23327">
            <v>2000</v>
          </cell>
        </row>
        <row r="23328">
          <cell r="B23328" t="str">
            <v>State life Insurance</v>
          </cell>
          <cell r="C23328" t="str">
            <v>fare</v>
          </cell>
          <cell r="D23328" t="str">
            <v>paid</v>
          </cell>
          <cell r="E23328">
            <v>1500</v>
          </cell>
        </row>
        <row r="23329">
          <cell r="B23329" t="str">
            <v>Spar supermarket</v>
          </cell>
          <cell r="C23329" t="str">
            <v>material</v>
          </cell>
          <cell r="D23329" t="str">
            <v>purchased 36 Nos isolators</v>
          </cell>
          <cell r="E23329">
            <v>11880</v>
          </cell>
        </row>
        <row r="23330">
          <cell r="B23330" t="str">
            <v>Spar supermarket</v>
          </cell>
          <cell r="C23330" t="str">
            <v>fare</v>
          </cell>
          <cell r="D23330" t="str">
            <v>paid</v>
          </cell>
          <cell r="E23330">
            <v>1000</v>
          </cell>
        </row>
        <row r="23331">
          <cell r="B23331" t="str">
            <v>BAH 12th Floor</v>
          </cell>
          <cell r="C23331" t="str">
            <v>fare</v>
          </cell>
          <cell r="D23331" t="str">
            <v>paid</v>
          </cell>
          <cell r="E23331">
            <v>460</v>
          </cell>
        </row>
        <row r="23332">
          <cell r="B23332" t="str">
            <v>Meezan Gujranwala</v>
          </cell>
          <cell r="C23332" t="str">
            <v>ismail jee</v>
          </cell>
          <cell r="D23332" t="str">
            <v>Online by adeel to Ali ashgar care of Hussain PORTA for Pipe purchased</v>
          </cell>
          <cell r="E23332">
            <v>500000</v>
          </cell>
        </row>
        <row r="23333">
          <cell r="B23333" t="str">
            <v>Spar supermarket</v>
          </cell>
          <cell r="C23333" t="str">
            <v>fahad bin khalid</v>
          </cell>
          <cell r="D23333" t="str">
            <v>Online by adeel to Fahad ali khan purchased Freon from GREE</v>
          </cell>
          <cell r="E23333">
            <v>100000</v>
          </cell>
        </row>
        <row r="23334">
          <cell r="B23334" t="str">
            <v>BAH 12th Floor</v>
          </cell>
          <cell r="C23334" t="str">
            <v>ideas associates</v>
          </cell>
          <cell r="D23334" t="str">
            <v>Online by adeel to Ideas associates purchased of 03 Nos fan</v>
          </cell>
          <cell r="E23334">
            <v>110000</v>
          </cell>
        </row>
        <row r="23335">
          <cell r="B23335" t="str">
            <v>Mall of Pindi</v>
          </cell>
          <cell r="C23335" t="str">
            <v>Material</v>
          </cell>
          <cell r="D23335" t="str">
            <v>Online by adeel to engr Ahsan for site expenses</v>
          </cell>
          <cell r="E23335">
            <v>88400</v>
          </cell>
        </row>
        <row r="23336">
          <cell r="B23336" t="str">
            <v>Spar supermarket</v>
          </cell>
          <cell r="C23336" t="str">
            <v>Material</v>
          </cell>
          <cell r="D23336" t="str">
            <v>Online by adeel to S Abdul Wajid Purchased 06 Nos R410 Refrigerant Cylinders</v>
          </cell>
          <cell r="E23336">
            <v>150000</v>
          </cell>
        </row>
        <row r="23337">
          <cell r="B23337" t="str">
            <v>FTC Floors</v>
          </cell>
          <cell r="C23337" t="str">
            <v>Tasleem mason</v>
          </cell>
          <cell r="D23337" t="str">
            <v xml:space="preserve">Online by adeel to M Waseem care of Tasleem mason </v>
          </cell>
          <cell r="E23337">
            <v>150000</v>
          </cell>
        </row>
        <row r="23338">
          <cell r="B23338" t="str">
            <v>Spar supermarket</v>
          </cell>
          <cell r="C23338" t="str">
            <v>fare</v>
          </cell>
          <cell r="D23338" t="str">
            <v>paid</v>
          </cell>
          <cell r="E23338">
            <v>300</v>
          </cell>
        </row>
        <row r="23339">
          <cell r="B23339" t="str">
            <v>Gul Ahmed</v>
          </cell>
          <cell r="C23339" t="str">
            <v>material</v>
          </cell>
          <cell r="D23339" t="str">
            <v>holdtie and dhaga</v>
          </cell>
          <cell r="E23339">
            <v>2600</v>
          </cell>
        </row>
        <row r="23340">
          <cell r="B23340" t="str">
            <v>Meezan Gujranwala</v>
          </cell>
          <cell r="C23340" t="str">
            <v>transportation</v>
          </cell>
          <cell r="D23340" t="str">
            <v>IIL pipe transportaion from shaikhupura</v>
          </cell>
          <cell r="E23340">
            <v>16000</v>
          </cell>
        </row>
        <row r="23341">
          <cell r="B23341" t="str">
            <v>office</v>
          </cell>
          <cell r="C23341" t="str">
            <v>misc</v>
          </cell>
          <cell r="D23341" t="str">
            <v>umer for office use</v>
          </cell>
          <cell r="E23341">
            <v>4000</v>
          </cell>
        </row>
        <row r="23342">
          <cell r="B23342" t="str">
            <v>BAF Maintenance</v>
          </cell>
          <cell r="C23342" t="str">
            <v>salary</v>
          </cell>
          <cell r="D23342" t="str">
            <v>Nadeem bha salary</v>
          </cell>
          <cell r="E23342">
            <v>50000</v>
          </cell>
        </row>
        <row r="23343">
          <cell r="B23343" t="str">
            <v>kumail bhai</v>
          </cell>
          <cell r="C23343" t="str">
            <v>salary</v>
          </cell>
          <cell r="D23343" t="str">
            <v>Waris salary</v>
          </cell>
          <cell r="E23343">
            <v>5000</v>
          </cell>
        </row>
        <row r="23344">
          <cell r="B23344" t="str">
            <v>zeta mall</v>
          </cell>
          <cell r="C23344" t="str">
            <v>salary</v>
          </cell>
          <cell r="D23344" t="str">
            <v xml:space="preserve">bilal bhai </v>
          </cell>
          <cell r="E23344">
            <v>50000</v>
          </cell>
        </row>
        <row r="23345">
          <cell r="B23345" t="str">
            <v xml:space="preserve">MHR Personal </v>
          </cell>
          <cell r="C23345" t="str">
            <v>salary</v>
          </cell>
          <cell r="D23345" t="str">
            <v>Mhr home mossi salaries</v>
          </cell>
          <cell r="E23345">
            <v>105000</v>
          </cell>
        </row>
        <row r="23346">
          <cell r="B23346" t="str">
            <v>office</v>
          </cell>
          <cell r="C23346" t="str">
            <v>salary</v>
          </cell>
          <cell r="D23346" t="str">
            <v>Mossi salary</v>
          </cell>
          <cell r="E23346">
            <v>7000</v>
          </cell>
        </row>
        <row r="23347">
          <cell r="B23347" t="str">
            <v>NASTP II</v>
          </cell>
          <cell r="C23347" t="str">
            <v>misc</v>
          </cell>
          <cell r="D23347" t="str">
            <v>To kamran elec for Fans thara making</v>
          </cell>
          <cell r="E23347">
            <v>35000</v>
          </cell>
        </row>
        <row r="23348">
          <cell r="B23348" t="str">
            <v>office</v>
          </cell>
          <cell r="C23348" t="str">
            <v>salary</v>
          </cell>
          <cell r="D23348" t="str">
            <v>mukhtar salary</v>
          </cell>
          <cell r="E23348">
            <v>46460</v>
          </cell>
        </row>
        <row r="23349">
          <cell r="B23349" t="str">
            <v>office</v>
          </cell>
          <cell r="C23349" t="str">
            <v>salary</v>
          </cell>
          <cell r="D23349" t="str">
            <v>kamran office salary</v>
          </cell>
          <cell r="E23349">
            <v>50870</v>
          </cell>
        </row>
        <row r="23350">
          <cell r="B23350" t="str">
            <v>FTC Floors</v>
          </cell>
          <cell r="C23350" t="str">
            <v>misc</v>
          </cell>
          <cell r="D23350" t="str">
            <v>tea and refreshment</v>
          </cell>
          <cell r="E23350">
            <v>3000</v>
          </cell>
        </row>
        <row r="23351">
          <cell r="B23351" t="str">
            <v>FTC Floors</v>
          </cell>
          <cell r="C23351" t="str">
            <v>misc</v>
          </cell>
          <cell r="D23351" t="str">
            <v>To sami for site stationery</v>
          </cell>
          <cell r="E23351">
            <v>2000</v>
          </cell>
        </row>
        <row r="23352">
          <cell r="B23352" t="str">
            <v>O/M The Place</v>
          </cell>
          <cell r="C23352" t="str">
            <v>salary</v>
          </cell>
          <cell r="D23352" t="str">
            <v>The place staff salaries</v>
          </cell>
          <cell r="E23352">
            <v>167424.10714285713</v>
          </cell>
        </row>
        <row r="23353">
          <cell r="B23353" t="str">
            <v>FTC Floors</v>
          </cell>
          <cell r="C23353" t="str">
            <v>salary</v>
          </cell>
          <cell r="D23353" t="str">
            <v>ftc staff salaries</v>
          </cell>
          <cell r="E23353">
            <v>215792.41071428571</v>
          </cell>
        </row>
        <row r="23354">
          <cell r="B23354" t="str">
            <v>office</v>
          </cell>
          <cell r="C23354" t="str">
            <v>salary</v>
          </cell>
          <cell r="D23354" t="str">
            <v>umer salary</v>
          </cell>
          <cell r="E23354">
            <v>22000</v>
          </cell>
        </row>
        <row r="23355">
          <cell r="B23355" t="str">
            <v>office</v>
          </cell>
          <cell r="C23355" t="str">
            <v>misc</v>
          </cell>
          <cell r="D23355" t="str">
            <v>to umer for car wash</v>
          </cell>
          <cell r="E23355">
            <v>2500</v>
          </cell>
        </row>
        <row r="23356">
          <cell r="B23356" t="str">
            <v>Imtiaz supermarket</v>
          </cell>
          <cell r="C23356" t="str">
            <v>misc</v>
          </cell>
          <cell r="D23356" t="str">
            <v>to mukhtar fo rhilti machine repairing</v>
          </cell>
          <cell r="E23356">
            <v>1000</v>
          </cell>
        </row>
        <row r="23357">
          <cell r="B23357" t="str">
            <v>BAF Maintenance</v>
          </cell>
          <cell r="C23357" t="str">
            <v>Osama Abrar</v>
          </cell>
          <cell r="D23357" t="str">
            <v xml:space="preserve">Online by BH to Osama Abrar </v>
          </cell>
          <cell r="E23357">
            <v>200000</v>
          </cell>
        </row>
        <row r="23358">
          <cell r="B23358" t="str">
            <v>spar supermarket</v>
          </cell>
          <cell r="C23358" t="str">
            <v>Material</v>
          </cell>
          <cell r="D23358" t="str">
            <v>Online by adeel to S Abdul Wajid Purchased 02 Nos R410 Refrigerant Cylinders</v>
          </cell>
          <cell r="E23358">
            <v>50000</v>
          </cell>
        </row>
        <row r="23359">
          <cell r="B23359" t="str">
            <v>NASTP II</v>
          </cell>
          <cell r="C23359" t="str">
            <v>salary</v>
          </cell>
          <cell r="D23359" t="str">
            <v>Online by adeel to Israr bhai</v>
          </cell>
          <cell r="E23359">
            <v>187000</v>
          </cell>
        </row>
        <row r="23360">
          <cell r="B23360" t="str">
            <v>BAH 12th Floor</v>
          </cell>
          <cell r="C23360" t="str">
            <v>salary</v>
          </cell>
          <cell r="D23360" t="str">
            <v>Online by adeel to Rohail sheikh</v>
          </cell>
          <cell r="E23360">
            <v>90000</v>
          </cell>
        </row>
        <row r="23361">
          <cell r="B23361" t="str">
            <v>Gul Ahmed</v>
          </cell>
          <cell r="C23361" t="str">
            <v>fare</v>
          </cell>
          <cell r="D23361" t="str">
            <v>paid</v>
          </cell>
          <cell r="E23361">
            <v>1000</v>
          </cell>
        </row>
        <row r="23362">
          <cell r="B23362" t="str">
            <v>Spar supermarket</v>
          </cell>
          <cell r="C23362" t="str">
            <v>fare</v>
          </cell>
          <cell r="D23362" t="str">
            <v>paid</v>
          </cell>
          <cell r="E23362">
            <v>600</v>
          </cell>
        </row>
        <row r="23363">
          <cell r="B23363" t="str">
            <v>Meezan Gujranwala</v>
          </cell>
          <cell r="C23363" t="str">
            <v>material</v>
          </cell>
          <cell r="D23363" t="str">
            <v>purchased PPRc fittings from asadullah</v>
          </cell>
          <cell r="E23363">
            <v>14140</v>
          </cell>
        </row>
        <row r="23364">
          <cell r="B23364" t="str">
            <v>Imtiaz supermarket</v>
          </cell>
          <cell r="C23364" t="str">
            <v>fuel</v>
          </cell>
          <cell r="D23364" t="str">
            <v>paid to mukhtar</v>
          </cell>
          <cell r="E23364">
            <v>3000</v>
          </cell>
        </row>
        <row r="23365">
          <cell r="B23365" t="str">
            <v>office</v>
          </cell>
          <cell r="C23365" t="str">
            <v>utilities bills</v>
          </cell>
          <cell r="D23365" t="str">
            <v>SSGC bill paid</v>
          </cell>
          <cell r="E23365">
            <v>820</v>
          </cell>
        </row>
        <row r="23366">
          <cell r="B23366" t="str">
            <v xml:space="preserve">MHR Personal </v>
          </cell>
          <cell r="C23366" t="str">
            <v>utilities bills</v>
          </cell>
          <cell r="D23366" t="str">
            <v>SSGC bill paid</v>
          </cell>
          <cell r="E23366">
            <v>910</v>
          </cell>
        </row>
        <row r="23367">
          <cell r="B23367" t="str">
            <v>KANTEEN Islamabad</v>
          </cell>
          <cell r="C23367" t="str">
            <v>material</v>
          </cell>
          <cell r="D23367" t="str">
            <v>1.5 mm 4 core flexible wite 90 meter</v>
          </cell>
          <cell r="E23367">
            <v>29800</v>
          </cell>
        </row>
        <row r="23368">
          <cell r="B23368" t="str">
            <v>Meezan bank Head office</v>
          </cell>
          <cell r="C23368" t="str">
            <v>material</v>
          </cell>
          <cell r="D23368" t="str">
            <v>20" cable tie</v>
          </cell>
          <cell r="E23368">
            <v>900</v>
          </cell>
        </row>
        <row r="23369">
          <cell r="B23369" t="str">
            <v>PSYCHIATRY JPMC</v>
          </cell>
          <cell r="C23369" t="str">
            <v>salary</v>
          </cell>
          <cell r="D23369" t="str">
            <v>Irfan bhai salary</v>
          </cell>
          <cell r="E23369">
            <v>52300</v>
          </cell>
        </row>
        <row r="23370">
          <cell r="B23370" t="str">
            <v>J out let DML</v>
          </cell>
          <cell r="C23370" t="str">
            <v>salary</v>
          </cell>
          <cell r="D23370" t="str">
            <v>Noman bhai salary</v>
          </cell>
          <cell r="E23370">
            <v>70000</v>
          </cell>
        </row>
        <row r="23371">
          <cell r="B23371" t="str">
            <v>Spar supermarket</v>
          </cell>
          <cell r="C23371" t="str">
            <v>salary</v>
          </cell>
          <cell r="D23371" t="str">
            <v>Moiz salary</v>
          </cell>
          <cell r="E23371">
            <v>45000</v>
          </cell>
        </row>
        <row r="23372">
          <cell r="B23372" t="str">
            <v>NICVD</v>
          </cell>
          <cell r="C23372" t="str">
            <v>salary</v>
          </cell>
          <cell r="D23372" t="str">
            <v>NICVD staff salaries</v>
          </cell>
          <cell r="E23372">
            <v>178930</v>
          </cell>
        </row>
        <row r="23373">
          <cell r="B23373" t="str">
            <v>Gul Ahmed</v>
          </cell>
          <cell r="C23373" t="str">
            <v>salary</v>
          </cell>
          <cell r="D23373" t="str">
            <v>Kamran and Mateen salary</v>
          </cell>
          <cell r="E23373">
            <v>76150</v>
          </cell>
        </row>
        <row r="23374">
          <cell r="B23374" t="str">
            <v>office</v>
          </cell>
          <cell r="C23374" t="str">
            <v>water tanker</v>
          </cell>
          <cell r="D23374" t="str">
            <v>paid for 02 nos water tankers</v>
          </cell>
          <cell r="E23374">
            <v>11330</v>
          </cell>
        </row>
        <row r="23375">
          <cell r="B23375" t="str">
            <v>FTC Floors</v>
          </cell>
          <cell r="C23375" t="str">
            <v>salary</v>
          </cell>
          <cell r="D23375" t="str">
            <v>Shahzad salary</v>
          </cell>
          <cell r="E23375">
            <v>3000</v>
          </cell>
        </row>
        <row r="23376">
          <cell r="B23376" t="str">
            <v>BAH 12th Floor</v>
          </cell>
          <cell r="C23376" t="str">
            <v>fare</v>
          </cell>
          <cell r="D23376" t="str">
            <v>paid</v>
          </cell>
          <cell r="E23376">
            <v>1000</v>
          </cell>
        </row>
        <row r="23377">
          <cell r="B23377" t="str">
            <v>Bahria project</v>
          </cell>
          <cell r="C23377" t="str">
            <v>salary</v>
          </cell>
          <cell r="D23377" t="str">
            <v>Amjad and waseem salary</v>
          </cell>
          <cell r="E23377">
            <v>106480</v>
          </cell>
        </row>
        <row r="23378">
          <cell r="B23378" t="str">
            <v>engro 7th floor</v>
          </cell>
          <cell r="C23378" t="str">
            <v>material</v>
          </cell>
          <cell r="D23378" t="str">
            <v>purchased floor drain, waste pipe and fittings</v>
          </cell>
          <cell r="E23378">
            <v>4300</v>
          </cell>
        </row>
        <row r="23379">
          <cell r="B23379" t="str">
            <v>office</v>
          </cell>
          <cell r="C23379" t="str">
            <v>salary</v>
          </cell>
          <cell r="D23379" t="str">
            <v>Ashraf bhai</v>
          </cell>
          <cell r="E23379">
            <v>87000</v>
          </cell>
        </row>
        <row r="23380">
          <cell r="B23380" t="str">
            <v>BAH 12th Floor</v>
          </cell>
          <cell r="C23380" t="str">
            <v>salary</v>
          </cell>
          <cell r="D23380" t="str">
            <v>asif hussain salary</v>
          </cell>
          <cell r="E23380">
            <v>38780</v>
          </cell>
        </row>
        <row r="23381">
          <cell r="B23381" t="str">
            <v>CITI Bank</v>
          </cell>
          <cell r="C23381" t="str">
            <v>fuel</v>
          </cell>
          <cell r="D23381" t="str">
            <v>to kamran for 2 months</v>
          </cell>
          <cell r="E23381">
            <v>1950</v>
          </cell>
        </row>
        <row r="23382">
          <cell r="B23382" t="str">
            <v xml:space="preserve">O/M Nue Multiplex </v>
          </cell>
          <cell r="C23382" t="str">
            <v>maxon chemical</v>
          </cell>
          <cell r="D23382" t="str">
            <v>Online by adeel to maxon CHEMIAL  against chemicals</v>
          </cell>
          <cell r="E23382">
            <v>150000</v>
          </cell>
        </row>
        <row r="23383">
          <cell r="B23383" t="str">
            <v>zeta mall</v>
          </cell>
          <cell r="C23383" t="str">
            <v>salary</v>
          </cell>
          <cell r="D23383" t="str">
            <v>Online by adeel to ahsan for staff salaries</v>
          </cell>
          <cell r="E23383">
            <v>210200</v>
          </cell>
        </row>
        <row r="23384">
          <cell r="B23384" t="str">
            <v>Meezan bank Head office</v>
          </cell>
          <cell r="C23384" t="str">
            <v>material</v>
          </cell>
          <cell r="D23384" t="str">
            <v>To faheem for rawal bolts</v>
          </cell>
          <cell r="E23384">
            <v>1500</v>
          </cell>
        </row>
        <row r="23385">
          <cell r="B23385" t="str">
            <v>Meezan bank Head office</v>
          </cell>
          <cell r="C23385" t="str">
            <v>fare</v>
          </cell>
          <cell r="D23385" t="str">
            <v>paid</v>
          </cell>
          <cell r="E23385">
            <v>700</v>
          </cell>
        </row>
        <row r="23386">
          <cell r="B23386" t="str">
            <v>zeta mall</v>
          </cell>
          <cell r="C23386" t="str">
            <v>fare</v>
          </cell>
          <cell r="D23386" t="str">
            <v>Paid</v>
          </cell>
          <cell r="E23386">
            <v>1800</v>
          </cell>
        </row>
        <row r="23387">
          <cell r="B23387" t="str">
            <v>Rehmat shipping</v>
          </cell>
          <cell r="C23387" t="str">
            <v>fare</v>
          </cell>
          <cell r="D23387" t="str">
            <v>Paid</v>
          </cell>
          <cell r="E23387">
            <v>2400</v>
          </cell>
        </row>
        <row r="23388">
          <cell r="B23388" t="str">
            <v>BAH 12th Floor</v>
          </cell>
          <cell r="C23388" t="str">
            <v>salary</v>
          </cell>
          <cell r="D23388" t="str">
            <v>umair and saad salary</v>
          </cell>
          <cell r="E23388">
            <v>92156</v>
          </cell>
        </row>
        <row r="23389">
          <cell r="B23389" t="str">
            <v>Imtiaz supermarket</v>
          </cell>
          <cell r="C23389" t="str">
            <v>salary</v>
          </cell>
          <cell r="D23389" t="str">
            <v>khushnood, nadeem painter + shahid painter salary + haris</v>
          </cell>
          <cell r="E23389">
            <v>264644</v>
          </cell>
        </row>
        <row r="23390">
          <cell r="B23390" t="str">
            <v>BAH 12th Floor</v>
          </cell>
          <cell r="C23390" t="str">
            <v>material</v>
          </cell>
          <cell r="D23390" t="str">
            <v>red oxide mixing oil (to saad)</v>
          </cell>
          <cell r="E23390">
            <v>1500</v>
          </cell>
        </row>
        <row r="23391">
          <cell r="B23391" t="str">
            <v>BAH 12th Floor</v>
          </cell>
          <cell r="C23391" t="str">
            <v>fare</v>
          </cell>
          <cell r="D23391" t="str">
            <v>paid</v>
          </cell>
          <cell r="E23391">
            <v>500</v>
          </cell>
        </row>
        <row r="23392">
          <cell r="B23392" t="str">
            <v>office</v>
          </cell>
          <cell r="C23392" t="str">
            <v>salary</v>
          </cell>
          <cell r="D23392" t="str">
            <v>Ahsan office + Rehan aslam salary</v>
          </cell>
          <cell r="E23392">
            <v>143000</v>
          </cell>
        </row>
        <row r="23393">
          <cell r="B23393" t="str">
            <v>Imtiaz supermarket</v>
          </cell>
          <cell r="C23393" t="str">
            <v>salary</v>
          </cell>
          <cell r="D23393" t="str">
            <v>Imtiaz staff salaries</v>
          </cell>
          <cell r="E23393">
            <v>413890</v>
          </cell>
        </row>
        <row r="23394">
          <cell r="B23394" t="str">
            <v>Rehmat shipping</v>
          </cell>
          <cell r="C23394" t="str">
            <v>Material</v>
          </cell>
          <cell r="D23394" t="str">
            <v>Online by adeel to S Abdul Wajid Purchased 03 Nos R410 Refrigerant Cylinders</v>
          </cell>
          <cell r="E23394">
            <v>75000</v>
          </cell>
        </row>
        <row r="23395">
          <cell r="B23395" t="str">
            <v xml:space="preserve">O/M Nue Multiplex </v>
          </cell>
          <cell r="C23395" t="str">
            <v>salary</v>
          </cell>
          <cell r="D23395" t="str">
            <v xml:space="preserve">Online by adeel to hassan cinemas </v>
          </cell>
          <cell r="E23395">
            <v>192569</v>
          </cell>
        </row>
        <row r="23396">
          <cell r="B23396" t="str">
            <v>spar supermarket</v>
          </cell>
          <cell r="C23396" t="str">
            <v>hassan insulator</v>
          </cell>
          <cell r="D23396" t="str">
            <v>Online by adeel to hassan insualtor</v>
          </cell>
          <cell r="E23396">
            <v>100000</v>
          </cell>
        </row>
        <row r="23397">
          <cell r="B23397" t="str">
            <v>Gul Ahmed</v>
          </cell>
          <cell r="C23397" t="str">
            <v>salary</v>
          </cell>
          <cell r="D23397" t="str">
            <v>Online by adeel to adnan hyde</v>
          </cell>
          <cell r="E23397">
            <v>101429</v>
          </cell>
        </row>
        <row r="23398">
          <cell r="B23398" t="str">
            <v>Meezan gujranwala</v>
          </cell>
          <cell r="C23398" t="str">
            <v>salary</v>
          </cell>
          <cell r="D23398" t="str">
            <v>Online by adeel to Touqeer for salaries</v>
          </cell>
          <cell r="E23398">
            <v>151429</v>
          </cell>
        </row>
        <row r="23399">
          <cell r="B23399" t="str">
            <v>o/m NASTP</v>
          </cell>
          <cell r="C23399" t="str">
            <v>Material</v>
          </cell>
          <cell r="D23399" t="str">
            <v>Online by adeel to MIRZA FAKHAR UL ISLAM BAIG for 04 Nos fire extinghuishers</v>
          </cell>
          <cell r="E23399">
            <v>35700</v>
          </cell>
        </row>
        <row r="23400">
          <cell r="B23400" t="str">
            <v>Ernst &amp; Young</v>
          </cell>
          <cell r="C23400" t="str">
            <v>material</v>
          </cell>
          <cell r="D23400" t="str">
            <v>to mukhtar purchased WD 40, contact cleaner, taflon tapes screw.</v>
          </cell>
          <cell r="E23400">
            <v>5000</v>
          </cell>
        </row>
        <row r="23401">
          <cell r="B23401" t="str">
            <v>Ernst &amp; Young</v>
          </cell>
          <cell r="C23401" t="str">
            <v>material</v>
          </cell>
          <cell r="D23401" t="str">
            <v>purchased drill machine and bit from incco</v>
          </cell>
          <cell r="E23401">
            <v>6000</v>
          </cell>
        </row>
        <row r="23402">
          <cell r="B23402" t="str">
            <v>NASTP II</v>
          </cell>
          <cell r="C23402" t="str">
            <v>fare</v>
          </cell>
          <cell r="D23402" t="str">
            <v>paid</v>
          </cell>
          <cell r="E23402">
            <v>1500</v>
          </cell>
        </row>
        <row r="23403">
          <cell r="B23403" t="str">
            <v>Meezan bank Head office</v>
          </cell>
          <cell r="C23403" t="str">
            <v>salary</v>
          </cell>
          <cell r="D23403" t="str">
            <v>Amir engr + Gul sher</v>
          </cell>
          <cell r="E23403">
            <v>91100</v>
          </cell>
        </row>
        <row r="23404">
          <cell r="B23404" t="str">
            <v>engro 7th floor</v>
          </cell>
          <cell r="C23404" t="str">
            <v>salary</v>
          </cell>
          <cell r="D23404" t="str">
            <v>Shahzaib salary</v>
          </cell>
          <cell r="E23404">
            <v>52600</v>
          </cell>
        </row>
        <row r="23405">
          <cell r="B23405" t="str">
            <v>Imtiaz supermarket</v>
          </cell>
          <cell r="C23405" t="str">
            <v>salary</v>
          </cell>
          <cell r="D23405" t="str">
            <v>Imtiaz staff remaining salaries</v>
          </cell>
          <cell r="E23405">
            <v>241780</v>
          </cell>
        </row>
        <row r="23406">
          <cell r="B23406" t="str">
            <v>BAH fire work</v>
          </cell>
          <cell r="C23406" t="str">
            <v>misc</v>
          </cell>
          <cell r="D23406" t="str">
            <v>To kamran elec for masonery work</v>
          </cell>
          <cell r="E23406">
            <v>10000</v>
          </cell>
        </row>
        <row r="23407">
          <cell r="B23407" t="str">
            <v>office</v>
          </cell>
          <cell r="C23407" t="str">
            <v>misc</v>
          </cell>
          <cell r="D23407" t="str">
            <v>umer for office use</v>
          </cell>
          <cell r="E23407">
            <v>3000</v>
          </cell>
        </row>
        <row r="23408">
          <cell r="B23408" t="str">
            <v>engro 7th floor</v>
          </cell>
          <cell r="C23408" t="str">
            <v>salary</v>
          </cell>
          <cell r="D23408" t="str">
            <v>Laraib salary</v>
          </cell>
          <cell r="E23408">
            <v>33000</v>
          </cell>
        </row>
        <row r="23409">
          <cell r="B23409" t="str">
            <v>CITI Bank</v>
          </cell>
          <cell r="C23409" t="str">
            <v>salary</v>
          </cell>
          <cell r="D23409" t="str">
            <v>umair salary</v>
          </cell>
          <cell r="E23409">
            <v>38570</v>
          </cell>
        </row>
        <row r="23410">
          <cell r="B23410" t="str">
            <v>Pfizer</v>
          </cell>
          <cell r="C23410" t="str">
            <v>material</v>
          </cell>
          <cell r="D23410" t="str">
            <v>Purchased bottler traps from ZILVER grohe (KTM)</v>
          </cell>
          <cell r="E23410">
            <v>11600</v>
          </cell>
        </row>
        <row r="23411">
          <cell r="B23411" t="str">
            <v>Imtiaz supermarket</v>
          </cell>
          <cell r="C23411" t="str">
            <v>faheem elec</v>
          </cell>
          <cell r="D23411" t="str">
            <v>cash paid by BH</v>
          </cell>
          <cell r="E23411">
            <v>150000</v>
          </cell>
        </row>
        <row r="23412">
          <cell r="B23412" t="str">
            <v>Tomo JPMC</v>
          </cell>
          <cell r="C23412" t="str">
            <v>faheem elec</v>
          </cell>
          <cell r="D23412" t="str">
            <v xml:space="preserve">Online by adeel to M Ahtisham care of Faheem elec </v>
          </cell>
          <cell r="E23412">
            <v>50000</v>
          </cell>
        </row>
        <row r="23413">
          <cell r="B23413" t="str">
            <v>BAH fire work</v>
          </cell>
          <cell r="C23413" t="str">
            <v>Zaman contractor</v>
          </cell>
          <cell r="D23413" t="str">
            <v>Online by BH to Zaman contractor Rs 50,000</v>
          </cell>
          <cell r="E23413">
            <v>25000</v>
          </cell>
        </row>
        <row r="23414">
          <cell r="B23414" t="str">
            <v>j outlet lucky one mall</v>
          </cell>
          <cell r="C23414" t="str">
            <v>Zaman contractor</v>
          </cell>
          <cell r="D23414" t="str">
            <v>Online by BH to Zaman contractor Rs 50,000</v>
          </cell>
          <cell r="E23414">
            <v>25000</v>
          </cell>
        </row>
        <row r="23415">
          <cell r="B23415" t="str">
            <v>Meezan bank Head office</v>
          </cell>
          <cell r="C23415" t="str">
            <v>mungo</v>
          </cell>
          <cell r="D23415" t="str">
            <v>Online by BH to Unique Tools = 250,000</v>
          </cell>
          <cell r="E23415">
            <v>41115</v>
          </cell>
        </row>
        <row r="23416">
          <cell r="B23416" t="str">
            <v>Saifee Hospital</v>
          </cell>
          <cell r="C23416" t="str">
            <v>mungo</v>
          </cell>
          <cell r="D23416" t="str">
            <v>Online by BH to Unique Tools = 250,000</v>
          </cell>
          <cell r="E23416">
            <v>11850</v>
          </cell>
        </row>
        <row r="23417">
          <cell r="B23417" t="str">
            <v>Tri fit Gym</v>
          </cell>
          <cell r="C23417" t="str">
            <v>mungo</v>
          </cell>
          <cell r="D23417" t="str">
            <v>Online by BH to Unique Tools = 250,000</v>
          </cell>
          <cell r="E23417">
            <v>1950</v>
          </cell>
        </row>
        <row r="23418">
          <cell r="B23418" t="str">
            <v>Engro 3rd &amp; 8th Floor</v>
          </cell>
          <cell r="C23418" t="str">
            <v>mungo</v>
          </cell>
          <cell r="D23418" t="str">
            <v>Online by BH to Unique Tools = 250,000</v>
          </cell>
          <cell r="E23418">
            <v>3292</v>
          </cell>
        </row>
        <row r="23419">
          <cell r="B23419" t="str">
            <v>BAH 12th Floor</v>
          </cell>
          <cell r="C23419" t="str">
            <v>mungo</v>
          </cell>
          <cell r="D23419" t="str">
            <v>Online by BH to Unique Tools = 250,000</v>
          </cell>
          <cell r="E23419">
            <v>28118</v>
          </cell>
        </row>
        <row r="23420">
          <cell r="B23420" t="str">
            <v>GSK DMC</v>
          </cell>
          <cell r="C23420" t="str">
            <v>mungo</v>
          </cell>
          <cell r="D23420" t="str">
            <v>Online by BH to Unique Tools = 250,000</v>
          </cell>
          <cell r="E23420">
            <v>13623</v>
          </cell>
        </row>
        <row r="23421">
          <cell r="B23421" t="str">
            <v>Gul Ahmed</v>
          </cell>
          <cell r="C23421" t="str">
            <v>mungo</v>
          </cell>
          <cell r="D23421" t="str">
            <v>Online by BH to Unique Tools = 250,000</v>
          </cell>
          <cell r="E23421">
            <v>31245</v>
          </cell>
        </row>
        <row r="23422">
          <cell r="B23422" t="str">
            <v>CITI Bank</v>
          </cell>
          <cell r="C23422" t="str">
            <v>mungo</v>
          </cell>
          <cell r="D23422" t="str">
            <v>Online by BH to Unique Tools = 250,000</v>
          </cell>
          <cell r="E23422">
            <v>23937</v>
          </cell>
        </row>
        <row r="23423">
          <cell r="B23423" t="str">
            <v>J out let DML</v>
          </cell>
          <cell r="C23423" t="str">
            <v>mungo</v>
          </cell>
          <cell r="D23423" t="str">
            <v>Online by BH to Unique Tools = 250,000</v>
          </cell>
          <cell r="E23423">
            <v>689</v>
          </cell>
        </row>
        <row r="23424">
          <cell r="B23424" t="str">
            <v>DHL office</v>
          </cell>
          <cell r="C23424" t="str">
            <v>mungo</v>
          </cell>
          <cell r="D23424" t="str">
            <v>Online by BH to Unique Tools = 250,000</v>
          </cell>
          <cell r="E23424">
            <v>1260</v>
          </cell>
        </row>
        <row r="23425">
          <cell r="B23425" t="str">
            <v>Sana safinaz DML</v>
          </cell>
          <cell r="C23425" t="str">
            <v>mungo</v>
          </cell>
          <cell r="D23425" t="str">
            <v>Online by BH to Unique Tools = 250,000</v>
          </cell>
          <cell r="E23425">
            <v>48500</v>
          </cell>
        </row>
        <row r="23426">
          <cell r="B23426" t="str">
            <v>J outlet lucky one mall</v>
          </cell>
          <cell r="C23426" t="str">
            <v>mungo</v>
          </cell>
          <cell r="D23426" t="str">
            <v>Online by BH to Unique Tools = 250,000</v>
          </cell>
          <cell r="E23426">
            <v>13490</v>
          </cell>
        </row>
        <row r="23427">
          <cell r="B23427" t="str">
            <v>BAH Fire work</v>
          </cell>
          <cell r="C23427" t="str">
            <v>mungo</v>
          </cell>
          <cell r="D23427" t="str">
            <v>Online by BH to Unique Tools = 250,000</v>
          </cell>
          <cell r="E23427">
            <v>2973</v>
          </cell>
        </row>
        <row r="23428">
          <cell r="B23428" t="str">
            <v>Engro 7th Floor</v>
          </cell>
          <cell r="C23428" t="str">
            <v>mungo</v>
          </cell>
          <cell r="D23428" t="str">
            <v>Online by BH to Unique Tools = 250,000</v>
          </cell>
          <cell r="E23428">
            <v>18043</v>
          </cell>
        </row>
        <row r="23429">
          <cell r="B23429" t="str">
            <v>BAH Exhaust Work</v>
          </cell>
          <cell r="C23429" t="str">
            <v>mungo</v>
          </cell>
          <cell r="D23429" t="str">
            <v>Online by BH to Unique Tools = 250,000</v>
          </cell>
          <cell r="E23429">
            <v>9915</v>
          </cell>
        </row>
        <row r="23430">
          <cell r="B23430" t="str">
            <v>Meezan Gujranwala</v>
          </cell>
          <cell r="C23430" t="str">
            <v>material</v>
          </cell>
          <cell r="D23430" t="str">
            <v>Online by BH to asad ullah for DADEX pipe 110mm for Meezan gujranwala</v>
          </cell>
          <cell r="E23430">
            <v>54900</v>
          </cell>
        </row>
        <row r="23431">
          <cell r="B23431" t="str">
            <v xml:space="preserve">MHR Personal </v>
          </cell>
          <cell r="C23431" t="str">
            <v>groceries</v>
          </cell>
          <cell r="D23431" t="str">
            <v>Groceries (Feb 25)</v>
          </cell>
          <cell r="E23431">
            <v>85000</v>
          </cell>
        </row>
        <row r="23432">
          <cell r="B23432" t="str">
            <v>engro 7th floor</v>
          </cell>
          <cell r="C23432" t="str">
            <v>fuel</v>
          </cell>
          <cell r="D23432" t="str">
            <v>Fuel at site (Feb 25)</v>
          </cell>
          <cell r="E23432">
            <v>20000</v>
          </cell>
        </row>
        <row r="23433">
          <cell r="B23433" t="str">
            <v>Ernst &amp; Young</v>
          </cell>
          <cell r="C23433" t="str">
            <v>material</v>
          </cell>
          <cell r="D23433" t="str">
            <v>purchased washroom chain (easy paisa to umair)</v>
          </cell>
          <cell r="E23433">
            <v>3600</v>
          </cell>
        </row>
        <row r="23434">
          <cell r="B23434" t="str">
            <v>BAH fire work</v>
          </cell>
          <cell r="C23434" t="str">
            <v>material</v>
          </cell>
          <cell r="D23434" t="str">
            <v>Purchased nut bolt taflon and fittings</v>
          </cell>
          <cell r="E23434">
            <v>3208</v>
          </cell>
        </row>
        <row r="23435">
          <cell r="B23435" t="str">
            <v>Imtiaz supermarket</v>
          </cell>
          <cell r="C23435" t="str">
            <v>salary</v>
          </cell>
          <cell r="D23435" t="str">
            <v>Abbas plumber salary</v>
          </cell>
          <cell r="E23435">
            <v>59500</v>
          </cell>
        </row>
        <row r="23436">
          <cell r="B23436" t="str">
            <v>CITI Bank</v>
          </cell>
          <cell r="C23436" t="str">
            <v>salary</v>
          </cell>
          <cell r="D23436" t="str">
            <v>jawed salary</v>
          </cell>
          <cell r="E23436">
            <v>30400</v>
          </cell>
        </row>
        <row r="23437">
          <cell r="B23437" t="str">
            <v>Imtiaz supermarket</v>
          </cell>
          <cell r="C23437" t="str">
            <v>misc</v>
          </cell>
          <cell r="D23437" t="str">
            <v>jahangeer mobile balance</v>
          </cell>
          <cell r="E23437">
            <v>1300</v>
          </cell>
        </row>
        <row r="23438">
          <cell r="B23438" t="str">
            <v>Gul Ahmed</v>
          </cell>
          <cell r="C23438" t="str">
            <v>material</v>
          </cell>
          <cell r="D23438" t="str">
            <v>To adnan shamsi for misc expenses</v>
          </cell>
          <cell r="E23438">
            <v>10000</v>
          </cell>
        </row>
        <row r="23439">
          <cell r="B23439" t="str">
            <v>Masjid bilal</v>
          </cell>
          <cell r="C23439" t="str">
            <v>misc</v>
          </cell>
          <cell r="D23439" t="str">
            <v>Online by BH to Afsar hussain in Bilal masjid acc</v>
          </cell>
          <cell r="E23439">
            <v>17000</v>
          </cell>
        </row>
        <row r="23440">
          <cell r="B23440" t="str">
            <v>Meezan bank Head office</v>
          </cell>
          <cell r="C23440" t="str">
            <v>air guide</v>
          </cell>
          <cell r="D23440" t="str">
            <v>Online by BH to Air guide company = 500,000</v>
          </cell>
          <cell r="E23440">
            <v>120229</v>
          </cell>
        </row>
        <row r="23441">
          <cell r="B23441" t="str">
            <v>Manto DML</v>
          </cell>
          <cell r="C23441" t="str">
            <v>air guide</v>
          </cell>
          <cell r="D23441" t="str">
            <v>Online by BH to Air guide company = 500,000</v>
          </cell>
          <cell r="E23441">
            <v>94000</v>
          </cell>
        </row>
        <row r="23442">
          <cell r="B23442" t="str">
            <v>Generation DML</v>
          </cell>
          <cell r="C23442" t="str">
            <v>air guide</v>
          </cell>
          <cell r="D23442" t="str">
            <v>Online by BH to Air guide company = 500,000</v>
          </cell>
          <cell r="E23442">
            <v>191771</v>
          </cell>
        </row>
        <row r="23443">
          <cell r="B23443" t="str">
            <v>Orient DML</v>
          </cell>
          <cell r="C23443" t="str">
            <v>air guide</v>
          </cell>
          <cell r="D23443" t="str">
            <v>Online by BH to Air guide company = 500,000</v>
          </cell>
          <cell r="E23443">
            <v>94000</v>
          </cell>
        </row>
        <row r="23444">
          <cell r="B23444" t="str">
            <v>office</v>
          </cell>
          <cell r="C23444" t="str">
            <v>mineral water</v>
          </cell>
          <cell r="D23444" t="str">
            <v>paid</v>
          </cell>
          <cell r="E23444">
            <v>1900</v>
          </cell>
        </row>
        <row r="23445">
          <cell r="B23445" t="str">
            <v>Imtiaz supermarket</v>
          </cell>
          <cell r="C23445" t="str">
            <v>Material</v>
          </cell>
          <cell r="D23445" t="str">
            <v>misc invoices by jahangeer</v>
          </cell>
          <cell r="E23445">
            <v>20550</v>
          </cell>
        </row>
        <row r="23446">
          <cell r="B23446" t="str">
            <v>Meezan bank Head office</v>
          </cell>
          <cell r="C23446" t="str">
            <v>habib insulation</v>
          </cell>
          <cell r="D23446" t="str">
            <v>Online by BH to partners acc care of Habib insulation = 500,000</v>
          </cell>
          <cell r="E23446">
            <v>86110</v>
          </cell>
        </row>
        <row r="23447">
          <cell r="B23447" t="str">
            <v>Tomo JPMC</v>
          </cell>
          <cell r="C23447" t="str">
            <v>habib insulation</v>
          </cell>
          <cell r="D23447" t="str">
            <v>Online by BH to partners acc care of Habib insulation = 500,000</v>
          </cell>
          <cell r="E23447">
            <v>393890</v>
          </cell>
        </row>
        <row r="23448">
          <cell r="B23448" t="str">
            <v>BAH 12th Floor</v>
          </cell>
          <cell r="C23448" t="str">
            <v>habib insulation</v>
          </cell>
          <cell r="D23448" t="str">
            <v>Online by BH to partners acc care of Habib insulation = 500,000</v>
          </cell>
          <cell r="E23448">
            <v>20000</v>
          </cell>
        </row>
        <row r="23449">
          <cell r="B23449" t="str">
            <v>Masjid bilal</v>
          </cell>
          <cell r="C23449" t="str">
            <v>misc</v>
          </cell>
          <cell r="D23449" t="str">
            <v>Online by BH to Payment for 02 Nos Cylinder R422 for Bilal masjid Donation</v>
          </cell>
          <cell r="E23449">
            <v>49000</v>
          </cell>
        </row>
        <row r="23450">
          <cell r="B23450" t="str">
            <v>BAH Exhaust Work</v>
          </cell>
          <cell r="C23450" t="str">
            <v>Material</v>
          </cell>
          <cell r="D23450" t="str">
            <v>Online by BH to fatemi traders = 169,421</v>
          </cell>
          <cell r="E23450">
            <v>127161</v>
          </cell>
        </row>
        <row r="23451">
          <cell r="B23451" t="str">
            <v>Gul Ahmed</v>
          </cell>
          <cell r="C23451" t="str">
            <v>Material</v>
          </cell>
          <cell r="D23451" t="str">
            <v>Online by BH to fatemi traders = 169,421</v>
          </cell>
          <cell r="E23451">
            <v>42260</v>
          </cell>
        </row>
        <row r="23452">
          <cell r="B23452" t="str">
            <v>Dawood Center</v>
          </cell>
          <cell r="C23452" t="str">
            <v>Noman ducting</v>
          </cell>
          <cell r="D23452" t="str">
            <v>Sheet hawala by Al madina = 800,000</v>
          </cell>
          <cell r="E23452">
            <v>14432</v>
          </cell>
        </row>
        <row r="23453">
          <cell r="B23453" t="str">
            <v>BAF Maintenance</v>
          </cell>
          <cell r="C23453" t="str">
            <v>Noman ducting</v>
          </cell>
          <cell r="D23453" t="str">
            <v>Sheet hawala by Al madina = 800,000</v>
          </cell>
          <cell r="E23453">
            <v>64807</v>
          </cell>
        </row>
        <row r="23454">
          <cell r="B23454" t="str">
            <v>BAH 12th Floor</v>
          </cell>
          <cell r="C23454" t="str">
            <v>Noman ducting</v>
          </cell>
          <cell r="D23454" t="str">
            <v>Sheet hawala by Al madina = 800,000</v>
          </cell>
          <cell r="E23454">
            <v>85960</v>
          </cell>
        </row>
        <row r="23455">
          <cell r="B23455" t="str">
            <v>GSK DMC</v>
          </cell>
          <cell r="C23455" t="str">
            <v>Noman ducting</v>
          </cell>
          <cell r="D23455" t="str">
            <v>Sheet hawala by Al madina = 800,000</v>
          </cell>
          <cell r="E23455">
            <v>8059</v>
          </cell>
        </row>
        <row r="23456">
          <cell r="B23456" t="str">
            <v>Gul Ahmed</v>
          </cell>
          <cell r="C23456" t="str">
            <v>Noman ducting</v>
          </cell>
          <cell r="D23456" t="str">
            <v>Sheet hawala by Al madina = 800,000</v>
          </cell>
          <cell r="E23456">
            <v>60172</v>
          </cell>
        </row>
        <row r="23457">
          <cell r="B23457" t="str">
            <v>CITI Bank</v>
          </cell>
          <cell r="C23457" t="str">
            <v>Noman ducting</v>
          </cell>
          <cell r="D23457" t="str">
            <v>Sheet hawala by Al madina = 800,000</v>
          </cell>
          <cell r="E23457">
            <v>86026</v>
          </cell>
        </row>
        <row r="23458">
          <cell r="B23458" t="str">
            <v>Rehmat shipping</v>
          </cell>
          <cell r="C23458" t="str">
            <v>Noman ducting</v>
          </cell>
          <cell r="D23458" t="str">
            <v>Sheet hawala by Al madina = 800,000</v>
          </cell>
          <cell r="E23458">
            <v>81553</v>
          </cell>
        </row>
        <row r="23459">
          <cell r="B23459" t="str">
            <v>J outlet lucky one mall</v>
          </cell>
          <cell r="C23459" t="str">
            <v>Noman ducting</v>
          </cell>
          <cell r="D23459" t="str">
            <v>Sheet hawala by Al madina = 800,000</v>
          </cell>
          <cell r="E23459">
            <v>85881</v>
          </cell>
        </row>
        <row r="23460">
          <cell r="B23460" t="str">
            <v>Spar supermarket</v>
          </cell>
          <cell r="C23460" t="str">
            <v>Noman ducting</v>
          </cell>
          <cell r="D23460" t="str">
            <v>Sheet hawala by Al madina = 800,000</v>
          </cell>
          <cell r="E23460">
            <v>116510</v>
          </cell>
        </row>
        <row r="23461">
          <cell r="B23461" t="str">
            <v>Imtiaz supermarket</v>
          </cell>
          <cell r="C23461" t="str">
            <v>Noman ducting</v>
          </cell>
          <cell r="D23461" t="str">
            <v>Sheet hawala by Al madina = 800,000</v>
          </cell>
          <cell r="E23461">
            <v>92744</v>
          </cell>
        </row>
        <row r="23462">
          <cell r="B23462" t="str">
            <v>IT Work Deutsche Bank</v>
          </cell>
          <cell r="C23462" t="str">
            <v>Noman ducting</v>
          </cell>
          <cell r="D23462" t="str">
            <v>Sheet hawala by Al madina = 800,000</v>
          </cell>
          <cell r="E23462">
            <v>14554</v>
          </cell>
        </row>
        <row r="23463">
          <cell r="B23463" t="str">
            <v>BAH Fire work</v>
          </cell>
          <cell r="C23463" t="str">
            <v>Noman ducting</v>
          </cell>
          <cell r="D23463" t="str">
            <v>Sheet hawala by Al madina = 800,000</v>
          </cell>
          <cell r="E23463">
            <v>59094</v>
          </cell>
        </row>
        <row r="23464">
          <cell r="B23464" t="str">
            <v>BAH Exhaust Work</v>
          </cell>
          <cell r="C23464" t="str">
            <v>Noman ducting</v>
          </cell>
          <cell r="D23464" t="str">
            <v>Sheet hawala by Al madina = 800,000</v>
          </cell>
          <cell r="E23464">
            <v>30208</v>
          </cell>
        </row>
        <row r="23465">
          <cell r="B23465" t="str">
            <v>spar supermarket</v>
          </cell>
          <cell r="C23465" t="str">
            <v>material</v>
          </cell>
          <cell r="D23465" t="str">
            <v>To waqar cable tray = 130520</v>
          </cell>
          <cell r="E23465">
            <v>92640</v>
          </cell>
        </row>
        <row r="23466">
          <cell r="B23466" t="str">
            <v>Rehmat shipping</v>
          </cell>
          <cell r="C23466" t="str">
            <v>material</v>
          </cell>
          <cell r="D23466" t="str">
            <v>To waqar cable tray = 130520</v>
          </cell>
          <cell r="E23466">
            <v>24030</v>
          </cell>
        </row>
        <row r="23467">
          <cell r="B23467" t="str">
            <v>NASTP II</v>
          </cell>
          <cell r="C23467" t="str">
            <v>material</v>
          </cell>
          <cell r="D23467" t="str">
            <v>To waqar cable tray = 130520</v>
          </cell>
          <cell r="E23467">
            <v>13850</v>
          </cell>
        </row>
        <row r="23468">
          <cell r="B23468" t="str">
            <v>Mall of Pindi</v>
          </cell>
          <cell r="C23468" t="str">
            <v>Zubair duct</v>
          </cell>
          <cell r="D23468" t="str">
            <v>Online by BH = 580,000</v>
          </cell>
          <cell r="E23468">
            <v>290000</v>
          </cell>
        </row>
        <row r="23469">
          <cell r="B23469" t="str">
            <v>zeta mall</v>
          </cell>
          <cell r="C23469" t="str">
            <v>Zubair duct</v>
          </cell>
          <cell r="D23469" t="str">
            <v>Online by BH = 580,000</v>
          </cell>
          <cell r="E23469">
            <v>290000</v>
          </cell>
        </row>
        <row r="23470">
          <cell r="B23470" t="str">
            <v>office</v>
          </cell>
          <cell r="C23470" t="str">
            <v>misc</v>
          </cell>
          <cell r="D23470" t="str">
            <v>To umer for office fridge repaired</v>
          </cell>
          <cell r="E23470">
            <v>1000</v>
          </cell>
        </row>
        <row r="23471">
          <cell r="B23471" t="str">
            <v>FTC Floors</v>
          </cell>
          <cell r="C23471" t="str">
            <v>nadeem bhai</v>
          </cell>
          <cell r="D23471" t="str">
            <v>mobile balance</v>
          </cell>
          <cell r="E23471">
            <v>1000</v>
          </cell>
        </row>
        <row r="23472">
          <cell r="B23472" t="str">
            <v>NASTP II</v>
          </cell>
          <cell r="C23472" t="str">
            <v>material</v>
          </cell>
          <cell r="D23472" t="str">
            <v>purchased wire mesh by mukhtar</v>
          </cell>
          <cell r="E23472">
            <v>5160</v>
          </cell>
        </row>
        <row r="23473">
          <cell r="B23473" t="str">
            <v>office</v>
          </cell>
          <cell r="C23473" t="str">
            <v>material</v>
          </cell>
          <cell r="D23473" t="str">
            <v>purchased shazaib computer board</v>
          </cell>
          <cell r="E23473">
            <v>800</v>
          </cell>
        </row>
        <row r="23474">
          <cell r="B23474" t="str">
            <v>zeta mall</v>
          </cell>
          <cell r="C23474" t="str">
            <v>saeed sons</v>
          </cell>
          <cell r="D23474" t="str">
            <v>cash paid from office (hand over by ahsan office) = 450,000</v>
          </cell>
          <cell r="E23474">
            <v>388000</v>
          </cell>
        </row>
        <row r="23475">
          <cell r="B23475" t="str">
            <v>BAH Exhaust Work</v>
          </cell>
          <cell r="C23475" t="str">
            <v>saeed sons</v>
          </cell>
          <cell r="D23475" t="str">
            <v>cash paid from office (hand over by ahsan office) = 450,000</v>
          </cell>
          <cell r="E23475">
            <v>62000</v>
          </cell>
        </row>
        <row r="23476">
          <cell r="B23476" t="str">
            <v>Gul Ahmed</v>
          </cell>
          <cell r="C23476" t="str">
            <v>fare</v>
          </cell>
          <cell r="D23476" t="str">
            <v>paid</v>
          </cell>
          <cell r="E23476">
            <v>1500</v>
          </cell>
        </row>
        <row r="23477">
          <cell r="B23477" t="str">
            <v>zeta mall</v>
          </cell>
          <cell r="C23477" t="str">
            <v>fare</v>
          </cell>
          <cell r="D23477" t="str">
            <v>paid</v>
          </cell>
          <cell r="E23477">
            <v>1800</v>
          </cell>
        </row>
        <row r="23478">
          <cell r="B23478" t="str">
            <v>Gul Ahmed</v>
          </cell>
          <cell r="C23478" t="str">
            <v>fuel</v>
          </cell>
          <cell r="D23478" t="str">
            <v>to mukhtar from 1 march to 10 march</v>
          </cell>
          <cell r="E23478">
            <v>3000</v>
          </cell>
        </row>
        <row r="23479">
          <cell r="B23479" t="str">
            <v>office</v>
          </cell>
          <cell r="C23479" t="str">
            <v>misc</v>
          </cell>
          <cell r="D23479" t="str">
            <v>purchased computer mouse</v>
          </cell>
          <cell r="E23479">
            <v>1000</v>
          </cell>
        </row>
        <row r="23480">
          <cell r="B23480" t="str">
            <v>office</v>
          </cell>
          <cell r="C23480" t="str">
            <v>yellow pages</v>
          </cell>
          <cell r="D23480" t="str">
            <v>cash paid</v>
          </cell>
          <cell r="E23480">
            <v>5000</v>
          </cell>
        </row>
        <row r="23481">
          <cell r="B23481" t="str">
            <v>Gul Ahmed</v>
          </cell>
          <cell r="C23481" t="str">
            <v>material</v>
          </cell>
          <cell r="D23481" t="str">
            <v>To adnan for fan motor</v>
          </cell>
          <cell r="E23481">
            <v>10000</v>
          </cell>
        </row>
        <row r="23482">
          <cell r="B23482" t="str">
            <v>KANTEEN Islamabad</v>
          </cell>
          <cell r="C23482" t="str">
            <v>cargo</v>
          </cell>
          <cell r="D23482" t="str">
            <v>paid</v>
          </cell>
          <cell r="E23482">
            <v>860</v>
          </cell>
        </row>
        <row r="23483">
          <cell r="B23483" t="str">
            <v>Meezan bank Head office</v>
          </cell>
          <cell r="C23483" t="str">
            <v>misc</v>
          </cell>
          <cell r="D23483" t="str">
            <v>TO amir for super card (March 25)</v>
          </cell>
          <cell r="E23483">
            <v>1500</v>
          </cell>
        </row>
        <row r="23484">
          <cell r="B23484" t="str">
            <v>office</v>
          </cell>
          <cell r="C23484" t="str">
            <v>misc</v>
          </cell>
          <cell r="D23484" t="str">
            <v>umer for office use</v>
          </cell>
          <cell r="E23484">
            <v>2000</v>
          </cell>
        </row>
        <row r="23485">
          <cell r="B23485" t="str">
            <v>KANTEEN Islamabad</v>
          </cell>
          <cell r="C23485" t="str">
            <v>Shabbir Brothers</v>
          </cell>
          <cell r="D23485" t="str">
            <v>cash collect by aness from almadina = 327,130</v>
          </cell>
          <cell r="E23485">
            <v>251500</v>
          </cell>
        </row>
        <row r="23486">
          <cell r="B23486" t="str">
            <v>Gul Ahmed</v>
          </cell>
          <cell r="C23486" t="str">
            <v>Shabbir Brothers</v>
          </cell>
          <cell r="D23486" t="str">
            <v>cash collect by aness from almadina = 327,130</v>
          </cell>
          <cell r="E23486">
            <v>75630</v>
          </cell>
        </row>
        <row r="23487">
          <cell r="B23487" t="str">
            <v>Imtiaz supermarket</v>
          </cell>
          <cell r="C23487" t="str">
            <v>Kamran insulator</v>
          </cell>
          <cell r="D23487" t="str">
            <v>Online by BH to kamran cladding in Imtiaz</v>
          </cell>
          <cell r="E23487">
            <v>150000</v>
          </cell>
        </row>
        <row r="23488">
          <cell r="B23488" t="str">
            <v>KANTEEN Islamabad</v>
          </cell>
          <cell r="C23488" t="str">
            <v>material</v>
          </cell>
          <cell r="D23488" t="str">
            <v xml:space="preserve">Online by BH to M. Arsalan for Cable Tray </v>
          </cell>
          <cell r="E23488">
            <v>49000</v>
          </cell>
        </row>
        <row r="23489">
          <cell r="B23489" t="str">
            <v>Imtiaz supermarket</v>
          </cell>
          <cell r="C23489" t="str">
            <v>material</v>
          </cell>
          <cell r="D23489" t="str">
            <v>misc invoices by faheem</v>
          </cell>
          <cell r="E23489">
            <v>9900</v>
          </cell>
        </row>
        <row r="23490">
          <cell r="B23490" t="str">
            <v>Gul Ahmed</v>
          </cell>
          <cell r="C23490" t="str">
            <v>material</v>
          </cell>
          <cell r="D23490" t="str">
            <v>purchased fittings + taflon tapes</v>
          </cell>
          <cell r="E23490">
            <v>3690</v>
          </cell>
        </row>
        <row r="23491">
          <cell r="B23491" t="str">
            <v>Gul Ahmed</v>
          </cell>
          <cell r="C23491" t="str">
            <v>fare</v>
          </cell>
          <cell r="D23491" t="str">
            <v>paid</v>
          </cell>
          <cell r="E23491">
            <v>700</v>
          </cell>
        </row>
        <row r="23492">
          <cell r="B23492" t="str">
            <v>CITI Bank</v>
          </cell>
          <cell r="C23492" t="str">
            <v>Touqeer</v>
          </cell>
          <cell r="D23492" t="str">
            <v>Online by BH to Ali raza care of touqeer air balancing in various projects</v>
          </cell>
          <cell r="E23492">
            <v>40000</v>
          </cell>
        </row>
        <row r="23493">
          <cell r="B23493" t="str">
            <v>CITI Bank</v>
          </cell>
          <cell r="C23493" t="str">
            <v>material</v>
          </cell>
          <cell r="D23493" t="str">
            <v>misc by waqas</v>
          </cell>
          <cell r="E23493">
            <v>1450</v>
          </cell>
        </row>
        <row r="23494">
          <cell r="B23494" t="str">
            <v>Imtiaz supermarket</v>
          </cell>
          <cell r="C23494" t="str">
            <v>fare</v>
          </cell>
          <cell r="D23494" t="str">
            <v>paid</v>
          </cell>
          <cell r="E23494">
            <v>1000</v>
          </cell>
        </row>
        <row r="23495">
          <cell r="B23495" t="str">
            <v>Tomo JPMC</v>
          </cell>
          <cell r="C23495" t="str">
            <v>accresent engineers</v>
          </cell>
          <cell r="D23495" t="str">
            <v>cash collect by jahangeer accrssent against HVAC controls work</v>
          </cell>
          <cell r="E23495">
            <v>400000</v>
          </cell>
        </row>
        <row r="23496">
          <cell r="B23496" t="str">
            <v>KANTEEN Islamabad</v>
          </cell>
          <cell r="C23496" t="str">
            <v>Imran Rasheed</v>
          </cell>
          <cell r="D23496" t="str">
            <v>Online by BH to Imran Rasheed for Labour charges AC Installation</v>
          </cell>
          <cell r="E23496">
            <v>50000</v>
          </cell>
        </row>
        <row r="23497">
          <cell r="B23497" t="str">
            <v>KANTEEN Islamabad</v>
          </cell>
          <cell r="C23497" t="str">
            <v>Material</v>
          </cell>
          <cell r="D23497" t="str">
            <v>Online by BH to Ahsan for khaadi canteen expenses</v>
          </cell>
          <cell r="E23497">
            <v>100000</v>
          </cell>
        </row>
        <row r="23498">
          <cell r="B23498" t="str">
            <v>BAF Maintenance</v>
          </cell>
          <cell r="C23498" t="str">
            <v>shakeel duct</v>
          </cell>
          <cell r="D23498" t="str">
            <v>cash paid</v>
          </cell>
          <cell r="E23498">
            <v>100000</v>
          </cell>
        </row>
        <row r="23499">
          <cell r="B23499" t="str">
            <v>Imtiaz supermarket</v>
          </cell>
          <cell r="C23499" t="str">
            <v>salary</v>
          </cell>
          <cell r="D23499" t="str">
            <v>Rohni 03 days salary (easy paisa)</v>
          </cell>
          <cell r="E23499">
            <v>6000</v>
          </cell>
        </row>
        <row r="23500">
          <cell r="B23500" t="str">
            <v>Spar supermarket</v>
          </cell>
          <cell r="C23500" t="str">
            <v>fare</v>
          </cell>
          <cell r="D23500" t="str">
            <v>paid</v>
          </cell>
          <cell r="E23500">
            <v>600</v>
          </cell>
        </row>
        <row r="23501">
          <cell r="B23501" t="str">
            <v>Gul Ahmed</v>
          </cell>
          <cell r="C23501" t="str">
            <v>fare</v>
          </cell>
          <cell r="D23501" t="str">
            <v>paid</v>
          </cell>
          <cell r="E23501">
            <v>600</v>
          </cell>
        </row>
        <row r="23502">
          <cell r="B23502" t="str">
            <v>engro 7th floor</v>
          </cell>
          <cell r="C23502" t="str">
            <v>fare</v>
          </cell>
          <cell r="D23502" t="str">
            <v>paid</v>
          </cell>
          <cell r="E23502">
            <v>600</v>
          </cell>
        </row>
        <row r="23503">
          <cell r="B23503" t="str">
            <v>Meezan bank Head office</v>
          </cell>
          <cell r="C23503" t="str">
            <v>fare</v>
          </cell>
          <cell r="D23503" t="str">
            <v>paid</v>
          </cell>
          <cell r="E23503">
            <v>1500</v>
          </cell>
        </row>
        <row r="23504">
          <cell r="B23504" t="str">
            <v>office</v>
          </cell>
          <cell r="C23504" t="str">
            <v>misc</v>
          </cell>
          <cell r="D23504" t="str">
            <v>to umer for office use</v>
          </cell>
          <cell r="E23504">
            <v>3000</v>
          </cell>
        </row>
        <row r="23505">
          <cell r="B23505" t="str">
            <v>NASTP II</v>
          </cell>
          <cell r="C23505" t="str">
            <v>material</v>
          </cell>
          <cell r="D23505" t="str">
            <v>To zubair for Zubair for folding</v>
          </cell>
          <cell r="E23505">
            <v>10000</v>
          </cell>
        </row>
        <row r="23506">
          <cell r="B23506" t="str">
            <v>CITI Bank</v>
          </cell>
          <cell r="C23506" t="str">
            <v>misc</v>
          </cell>
          <cell r="D23506" t="str">
            <v>To staff aftari for Site</v>
          </cell>
          <cell r="E23506">
            <v>5000</v>
          </cell>
        </row>
        <row r="23507">
          <cell r="B23507" t="str">
            <v>o/m visa office</v>
          </cell>
          <cell r="C23507" t="str">
            <v>misc</v>
          </cell>
          <cell r="D23507" t="str">
            <v>TO israr bhai for visa site</v>
          </cell>
          <cell r="E23507">
            <v>2500</v>
          </cell>
        </row>
        <row r="23508">
          <cell r="B23508" t="str">
            <v>NASTP II</v>
          </cell>
          <cell r="C23508" t="str">
            <v>fare</v>
          </cell>
          <cell r="D23508" t="str">
            <v>Scrap from site to office</v>
          </cell>
          <cell r="E23508">
            <v>2200</v>
          </cell>
        </row>
        <row r="23509">
          <cell r="B23509" t="str">
            <v>Meezan bank Head office</v>
          </cell>
          <cell r="C23509" t="str">
            <v>fare</v>
          </cell>
          <cell r="D23509" t="str">
            <v>paid</v>
          </cell>
          <cell r="E23509">
            <v>2000</v>
          </cell>
        </row>
        <row r="23510">
          <cell r="B23510" t="str">
            <v>Bahria project</v>
          </cell>
          <cell r="C23510" t="str">
            <v>misc</v>
          </cell>
          <cell r="D23510" t="str">
            <v>to amjad for misc invoices</v>
          </cell>
          <cell r="E23510">
            <v>2000</v>
          </cell>
        </row>
        <row r="23511">
          <cell r="B23511" t="str">
            <v>Bahria project</v>
          </cell>
          <cell r="C23511" t="str">
            <v>material</v>
          </cell>
          <cell r="D23511" t="str">
            <v>paid for SSGC gas connection + utilities</v>
          </cell>
          <cell r="E23511">
            <v>27000</v>
          </cell>
        </row>
        <row r="23512">
          <cell r="B23512" t="str">
            <v>office</v>
          </cell>
          <cell r="C23512" t="str">
            <v>misc</v>
          </cell>
          <cell r="D23512" t="str">
            <v>to umer for office use</v>
          </cell>
          <cell r="E23512">
            <v>2000</v>
          </cell>
        </row>
        <row r="23513">
          <cell r="B23513" t="str">
            <v xml:space="preserve">O/M Nue Multiplex </v>
          </cell>
          <cell r="C23513" t="str">
            <v>fuel</v>
          </cell>
          <cell r="D23513" t="str">
            <v>to mumtaz</v>
          </cell>
          <cell r="E23513">
            <v>500</v>
          </cell>
        </row>
        <row r="23514">
          <cell r="B23514" t="str">
            <v xml:space="preserve">O/M Nue Multiplex </v>
          </cell>
          <cell r="C23514" t="str">
            <v>material</v>
          </cell>
          <cell r="D23514" t="str">
            <v>remaining cash to mumtaz Chiller PLC</v>
          </cell>
          <cell r="E23514">
            <v>1000</v>
          </cell>
        </row>
        <row r="23515">
          <cell r="B23515" t="str">
            <v>Imtiaz supermarket</v>
          </cell>
          <cell r="C23515" t="str">
            <v>material</v>
          </cell>
          <cell r="D23515" t="str">
            <v>misc material by jahangeer</v>
          </cell>
          <cell r="E23515">
            <v>6550</v>
          </cell>
        </row>
        <row r="23516">
          <cell r="B23516" t="str">
            <v>engro 7th floor</v>
          </cell>
          <cell r="C23516" t="str">
            <v>material</v>
          </cell>
          <cell r="D23516" t="str">
            <v>purchased 3 thans cloth</v>
          </cell>
          <cell r="E23516">
            <v>9750</v>
          </cell>
        </row>
        <row r="23517">
          <cell r="B23517" t="str">
            <v>CITI Bank</v>
          </cell>
          <cell r="C23517" t="str">
            <v>fuel</v>
          </cell>
          <cell r="D23517" t="str">
            <v>To Israr bhai for fuel expenses</v>
          </cell>
          <cell r="E23517">
            <v>5000</v>
          </cell>
        </row>
        <row r="23518">
          <cell r="B23518" t="str">
            <v>office</v>
          </cell>
          <cell r="C23518" t="str">
            <v>misc</v>
          </cell>
          <cell r="D23518" t="str">
            <v>printer refill</v>
          </cell>
          <cell r="E23518">
            <v>1300</v>
          </cell>
        </row>
        <row r="23519">
          <cell r="B23519" t="str">
            <v>KANTEEN Islamabad</v>
          </cell>
          <cell r="C23519" t="str">
            <v>ideas associates</v>
          </cell>
          <cell r="D23519" t="str">
            <v>Cash cheque given to Shahzaib BVN (for purchased of HRV)</v>
          </cell>
          <cell r="E23519">
            <v>507000</v>
          </cell>
        </row>
        <row r="23520">
          <cell r="B23520" t="str">
            <v>BAF Maintenance</v>
          </cell>
          <cell r="C23520" t="str">
            <v>Osama Abrar</v>
          </cell>
          <cell r="D23520" t="str">
            <v>Cash collect by osama abrar for AHUs work</v>
          </cell>
          <cell r="E23520">
            <v>200000</v>
          </cell>
        </row>
        <row r="23521">
          <cell r="B23521" t="str">
            <v>NASTP II</v>
          </cell>
          <cell r="C23521" t="str">
            <v>Muzammil</v>
          </cell>
          <cell r="D23521" t="str">
            <v>Cash paid to Muzammil in NASTP</v>
          </cell>
          <cell r="E23521">
            <v>100000</v>
          </cell>
        </row>
        <row r="23522">
          <cell r="B23522" t="str">
            <v>J outlet lucky one mall</v>
          </cell>
          <cell r="C23522" t="str">
            <v>Muzammil</v>
          </cell>
          <cell r="D23522" t="str">
            <v>Cash paid to Muzammil in J outlet</v>
          </cell>
          <cell r="E23522">
            <v>150000</v>
          </cell>
        </row>
        <row r="23523">
          <cell r="B23523" t="str">
            <v>J out let DML</v>
          </cell>
          <cell r="C23523" t="str">
            <v>tickets</v>
          </cell>
          <cell r="D23523" t="str">
            <v>Ruturn Tickets for Engr Noman from Karachi to Lahore by BH</v>
          </cell>
          <cell r="E23523">
            <v>32000</v>
          </cell>
        </row>
        <row r="23524">
          <cell r="B23524" t="str">
            <v>KANTEEN Islamabad</v>
          </cell>
          <cell r="C23524" t="str">
            <v>Material</v>
          </cell>
          <cell r="D23524" t="str">
            <v>Online by BH to Ahsan for khaadi canteen expenses</v>
          </cell>
          <cell r="E23524">
            <v>100000</v>
          </cell>
        </row>
        <row r="23525">
          <cell r="B23525" t="str">
            <v>PSYCHIATRY JPMC</v>
          </cell>
          <cell r="C23525" t="str">
            <v>fare</v>
          </cell>
          <cell r="D23525" t="str">
            <v>paid</v>
          </cell>
          <cell r="E23525">
            <v>600</v>
          </cell>
        </row>
        <row r="23526">
          <cell r="B23526" t="str">
            <v xml:space="preserve">MHR Personal </v>
          </cell>
          <cell r="C23526" t="str">
            <v>misc</v>
          </cell>
          <cell r="D23526" t="str">
            <v>Rehana aunty ufone and mobile balance</v>
          </cell>
          <cell r="E23526">
            <v>2900</v>
          </cell>
        </row>
        <row r="23527">
          <cell r="B23527" t="str">
            <v>NASTP II</v>
          </cell>
          <cell r="C23527" t="str">
            <v>shahid regger</v>
          </cell>
          <cell r="D23527" t="str">
            <v>cash paid</v>
          </cell>
          <cell r="E23527">
            <v>11000</v>
          </cell>
        </row>
        <row r="23528">
          <cell r="B23528" t="str">
            <v>Imtiaz supermarket</v>
          </cell>
          <cell r="C23528" t="str">
            <v>shahid regger</v>
          </cell>
          <cell r="D23528" t="str">
            <v>cash paid</v>
          </cell>
          <cell r="E23528">
            <v>16000</v>
          </cell>
        </row>
        <row r="23529">
          <cell r="B23529" t="str">
            <v>NICVD</v>
          </cell>
          <cell r="C23529" t="str">
            <v>fuel</v>
          </cell>
          <cell r="D23529" t="str">
            <v>to irfan AC</v>
          </cell>
          <cell r="E23529">
            <v>300</v>
          </cell>
        </row>
        <row r="23530">
          <cell r="B23530" t="str">
            <v>Spar supermarket</v>
          </cell>
          <cell r="C23530" t="str">
            <v>material</v>
          </cell>
          <cell r="D23530" t="str">
            <v>TO moiz for misc expenses at site</v>
          </cell>
          <cell r="E23530">
            <v>30000</v>
          </cell>
        </row>
        <row r="23531">
          <cell r="B23531" t="str">
            <v>Meezan Gujranwala</v>
          </cell>
          <cell r="C23531" t="str">
            <v>material</v>
          </cell>
          <cell r="D23531" t="str">
            <v>Online by BH to Touqeer for Gujranwala expenses</v>
          </cell>
          <cell r="E23531">
            <v>100000</v>
          </cell>
        </row>
        <row r="23532">
          <cell r="B23532" t="str">
            <v>BAH 22 &amp; 23rd Floor</v>
          </cell>
          <cell r="C23532" t="str">
            <v>saeed sons</v>
          </cell>
          <cell r="D23532" t="str">
            <v>Cash Given to saeed sons (BY BH) amt = 3,228,392/-</v>
          </cell>
          <cell r="E23532">
            <v>1047708</v>
          </cell>
        </row>
        <row r="23533">
          <cell r="B23533" t="str">
            <v>3rd Floor NASTP</v>
          </cell>
          <cell r="C23533" t="str">
            <v>saeed sons</v>
          </cell>
          <cell r="D23533" t="str">
            <v>Cash Given to saeed sons (BY BH) amt = 3,228,392/-</v>
          </cell>
          <cell r="E23533">
            <v>6855</v>
          </cell>
        </row>
        <row r="23534">
          <cell r="B23534" t="str">
            <v>BAH 12th Floor</v>
          </cell>
          <cell r="C23534" t="str">
            <v>saeed sons</v>
          </cell>
          <cell r="D23534" t="str">
            <v>Cash Given to saeed sons (BY BH) amt = 3,228,392/-</v>
          </cell>
          <cell r="E23534">
            <v>580100</v>
          </cell>
        </row>
        <row r="23535">
          <cell r="B23535" t="str">
            <v>CITI Bank</v>
          </cell>
          <cell r="C23535" t="str">
            <v>saeed sons</v>
          </cell>
          <cell r="D23535" t="str">
            <v>Cash Given to saeed sons (BY BH) amt = 3,228,392/-</v>
          </cell>
          <cell r="E23535">
            <v>60600</v>
          </cell>
        </row>
        <row r="23536">
          <cell r="B23536" t="str">
            <v>J outlet lucky one mall</v>
          </cell>
          <cell r="C23536" t="str">
            <v>saeed sons</v>
          </cell>
          <cell r="D23536" t="str">
            <v>Cash Given to saeed sons (BY BH) amt = 3,228,392/-</v>
          </cell>
          <cell r="E23536">
            <v>18789</v>
          </cell>
        </row>
        <row r="23537">
          <cell r="B23537" t="str">
            <v>BAH Fire work</v>
          </cell>
          <cell r="C23537" t="str">
            <v>saeed sons</v>
          </cell>
          <cell r="D23537" t="str">
            <v>Cash Given to saeed sons (BY BH) amt = 3,228,392/-</v>
          </cell>
          <cell r="E23537">
            <v>1514340</v>
          </cell>
        </row>
        <row r="23538">
          <cell r="B23538" t="str">
            <v xml:space="preserve">MHR Personal </v>
          </cell>
          <cell r="C23538" t="str">
            <v>utilities bills</v>
          </cell>
          <cell r="D23538" t="str">
            <v>ptcl bills paid</v>
          </cell>
          <cell r="E23538">
            <v>3180</v>
          </cell>
        </row>
        <row r="23539">
          <cell r="B23539" t="str">
            <v>office</v>
          </cell>
          <cell r="C23539" t="str">
            <v>utilities bills</v>
          </cell>
          <cell r="D23539" t="str">
            <v>ptcl bills paid</v>
          </cell>
          <cell r="E23539">
            <v>11440</v>
          </cell>
        </row>
        <row r="23540">
          <cell r="B23540" t="str">
            <v>BAH fire work</v>
          </cell>
          <cell r="C23540" t="str">
            <v>fare</v>
          </cell>
          <cell r="D23540" t="str">
            <v>paid</v>
          </cell>
          <cell r="E23540">
            <v>800</v>
          </cell>
        </row>
        <row r="23541">
          <cell r="B23541" t="str">
            <v>Gul Ahmed</v>
          </cell>
          <cell r="C23541" t="str">
            <v>Ameen Contractor</v>
          </cell>
          <cell r="D23541" t="str">
            <v>cash paid</v>
          </cell>
          <cell r="E23541">
            <v>100000</v>
          </cell>
        </row>
        <row r="23542">
          <cell r="B23542" t="str">
            <v>Gul Ahmed</v>
          </cell>
          <cell r="C23542" t="str">
            <v>Sadiq pipe</v>
          </cell>
          <cell r="D23542" t="str">
            <v>cash paid</v>
          </cell>
          <cell r="E23542">
            <v>100000</v>
          </cell>
        </row>
        <row r="23543">
          <cell r="B23543" t="str">
            <v>BAF Maintenance</v>
          </cell>
          <cell r="C23543" t="str">
            <v>material</v>
          </cell>
          <cell r="D23543" t="str">
            <v>purchased nut bolts</v>
          </cell>
          <cell r="E23543">
            <v>48500</v>
          </cell>
        </row>
        <row r="23544">
          <cell r="B23544" t="str">
            <v>Spar supermarket</v>
          </cell>
          <cell r="C23544" t="str">
            <v>fare</v>
          </cell>
          <cell r="D23544" t="str">
            <v>paid</v>
          </cell>
          <cell r="E23544">
            <v>1000</v>
          </cell>
        </row>
        <row r="23545">
          <cell r="B23545" t="str">
            <v>10pearl NASTP</v>
          </cell>
          <cell r="C23545" t="str">
            <v>fare</v>
          </cell>
          <cell r="D23545" t="str">
            <v>paid</v>
          </cell>
          <cell r="E23545">
            <v>500</v>
          </cell>
        </row>
        <row r="23546">
          <cell r="B23546" t="str">
            <v>office</v>
          </cell>
          <cell r="C23546" t="str">
            <v>misc</v>
          </cell>
          <cell r="D23546" t="str">
            <v>to umer for office use</v>
          </cell>
          <cell r="E23546">
            <v>2000</v>
          </cell>
        </row>
        <row r="23547">
          <cell r="B23547" t="str">
            <v>PSYCHIATRY JPMC</v>
          </cell>
          <cell r="C23547" t="str">
            <v>Global technologies</v>
          </cell>
          <cell r="D23547" t="str">
            <v>cash collect by Talib care off Global technologies</v>
          </cell>
          <cell r="E23547">
            <v>500000</v>
          </cell>
        </row>
        <row r="23548">
          <cell r="B23548" t="str">
            <v>CITI Bank</v>
          </cell>
          <cell r="C23548" t="str">
            <v>material</v>
          </cell>
          <cell r="D23548" t="str">
            <v>purchased brass rod, weight machine and other items</v>
          </cell>
          <cell r="E23548">
            <v>1460</v>
          </cell>
        </row>
        <row r="23549">
          <cell r="B23549" t="str">
            <v>10pearl NASTP</v>
          </cell>
          <cell r="C23549" t="str">
            <v>material</v>
          </cell>
          <cell r="D23549" t="str">
            <v>purchased cutting discs</v>
          </cell>
          <cell r="E23549">
            <v>1460</v>
          </cell>
        </row>
        <row r="23550">
          <cell r="B23550" t="str">
            <v>CITI Bank</v>
          </cell>
          <cell r="C23550" t="str">
            <v>material</v>
          </cell>
          <cell r="D23550" t="str">
            <v>To ISRAR bhai for compressor repairing.</v>
          </cell>
          <cell r="E23550">
            <v>20000</v>
          </cell>
        </row>
        <row r="23551">
          <cell r="B23551" t="str">
            <v>office</v>
          </cell>
          <cell r="C23551" t="str">
            <v>misc</v>
          </cell>
          <cell r="D23551" t="str">
            <v>02 nos computer ram purchased 4 gb</v>
          </cell>
          <cell r="E23551">
            <v>1600</v>
          </cell>
        </row>
        <row r="23552">
          <cell r="B23552" t="str">
            <v>NICVD</v>
          </cell>
          <cell r="C23552" t="str">
            <v>fare</v>
          </cell>
          <cell r="D23552" t="str">
            <v>paid</v>
          </cell>
          <cell r="E23552">
            <v>1200</v>
          </cell>
        </row>
        <row r="23553">
          <cell r="B23553" t="str">
            <v>CITI Bank</v>
          </cell>
          <cell r="C23553" t="str">
            <v>fare</v>
          </cell>
          <cell r="D23553" t="str">
            <v>paid</v>
          </cell>
          <cell r="E23553">
            <v>600</v>
          </cell>
        </row>
        <row r="23554">
          <cell r="B23554" t="str">
            <v>NASTP II</v>
          </cell>
          <cell r="C23554" t="str">
            <v>fare</v>
          </cell>
          <cell r="D23554" t="str">
            <v>paid</v>
          </cell>
          <cell r="E23554">
            <v>2000</v>
          </cell>
        </row>
        <row r="23555">
          <cell r="B23555" t="str">
            <v>Gul Ahmed</v>
          </cell>
          <cell r="C23555" t="str">
            <v>material</v>
          </cell>
          <cell r="D23555" t="str">
            <v>purchased colour material</v>
          </cell>
          <cell r="E23555">
            <v>5820</v>
          </cell>
        </row>
        <row r="23556">
          <cell r="B23556" t="str">
            <v>Ernst &amp; Young</v>
          </cell>
          <cell r="C23556" t="str">
            <v>photocopies</v>
          </cell>
          <cell r="D23556" t="str">
            <v>paid for photocopies for 01 months</v>
          </cell>
          <cell r="E23556">
            <v>3450</v>
          </cell>
        </row>
        <row r="23557">
          <cell r="B23557" t="str">
            <v>office</v>
          </cell>
          <cell r="C23557" t="str">
            <v>misc</v>
          </cell>
          <cell r="D23557" t="str">
            <v>to umer for office use</v>
          </cell>
          <cell r="E23557">
            <v>2000</v>
          </cell>
        </row>
        <row r="23558">
          <cell r="B23558" t="str">
            <v>Gul Ahmed</v>
          </cell>
          <cell r="C23558" t="str">
            <v>fuel</v>
          </cell>
          <cell r="D23558" t="str">
            <v>to mukhtar for fuel</v>
          </cell>
          <cell r="E23558">
            <v>2250</v>
          </cell>
        </row>
        <row r="23559">
          <cell r="B23559" t="str">
            <v>Ernst &amp; Young</v>
          </cell>
          <cell r="C23559" t="str">
            <v>material</v>
          </cell>
          <cell r="D23559" t="str">
            <v>purchased washroom chain (easy paisa to umair)</v>
          </cell>
          <cell r="E23559">
            <v>3600</v>
          </cell>
        </row>
        <row r="23560">
          <cell r="B23560" t="str">
            <v>CITI Bank</v>
          </cell>
          <cell r="C23560" t="str">
            <v>material</v>
          </cell>
          <cell r="D23560" t="str">
            <v>Purchased Compressor for CITI Bank (by bH)</v>
          </cell>
          <cell r="E23560">
            <v>90000</v>
          </cell>
        </row>
        <row r="23561">
          <cell r="B23561" t="str">
            <v>o/m NASTP</v>
          </cell>
          <cell r="C23561" t="str">
            <v>salary</v>
          </cell>
          <cell r="D23561" t="str">
            <v>To Imran Feroz (Transfer by Rehan from his account)</v>
          </cell>
          <cell r="E23561">
            <v>35000</v>
          </cell>
        </row>
        <row r="23562">
          <cell r="B23562" t="str">
            <v>FTC Floors</v>
          </cell>
          <cell r="C23562" t="str">
            <v>Tasleem mason</v>
          </cell>
          <cell r="D23562" t="str">
            <v>To Tasleen in FTC washroom works  (Transfer by Rehan)</v>
          </cell>
          <cell r="E23562">
            <v>50000</v>
          </cell>
        </row>
        <row r="23563">
          <cell r="B23563" t="str">
            <v>BAF maintenance</v>
          </cell>
          <cell r="C23563" t="str">
            <v>fare</v>
          </cell>
          <cell r="D23563" t="str">
            <v>Mazda transportaion for BAF valves</v>
          </cell>
          <cell r="E23563">
            <v>8000</v>
          </cell>
        </row>
        <row r="23564">
          <cell r="B23564" t="str">
            <v>Spar supermarket</v>
          </cell>
          <cell r="C23564" t="str">
            <v>material</v>
          </cell>
          <cell r="D23564" t="str">
            <v>TO moiz for misc expenses at site</v>
          </cell>
          <cell r="E23564">
            <v>6000</v>
          </cell>
        </row>
        <row r="23565">
          <cell r="B23565" t="str">
            <v>Spar supermarket</v>
          </cell>
          <cell r="C23565" t="str">
            <v>material</v>
          </cell>
          <cell r="D23565" t="str">
            <v>TO moiz for flare nuts</v>
          </cell>
          <cell r="E23565">
            <v>2000</v>
          </cell>
        </row>
        <row r="23566">
          <cell r="B23566" t="str">
            <v>Spar supermarket</v>
          </cell>
          <cell r="C23566" t="str">
            <v>fare</v>
          </cell>
          <cell r="D23566" t="str">
            <v>TO moiz for gas bykia rent</v>
          </cell>
          <cell r="E23566">
            <v>500</v>
          </cell>
        </row>
        <row r="23567">
          <cell r="B23567" t="str">
            <v>NICVD</v>
          </cell>
          <cell r="C23567" t="str">
            <v>fare</v>
          </cell>
          <cell r="D23567" t="str">
            <v>paid transporation for Fans for khurshid fans</v>
          </cell>
          <cell r="E23567">
            <v>6000</v>
          </cell>
        </row>
        <row r="23568">
          <cell r="B23568" t="str">
            <v>engro 7th floor</v>
          </cell>
          <cell r="C23568" t="str">
            <v>aneeq</v>
          </cell>
          <cell r="D23568" t="str">
            <v>cash paid</v>
          </cell>
          <cell r="E23568">
            <v>30000</v>
          </cell>
        </row>
        <row r="23569">
          <cell r="B23569" t="str">
            <v>engro 7th floor</v>
          </cell>
          <cell r="C23569" t="str">
            <v>aneeq</v>
          </cell>
          <cell r="D23569" t="str">
            <v>To aneeq in Engro 7th Floor (by BH)</v>
          </cell>
          <cell r="E23569">
            <v>25000</v>
          </cell>
        </row>
        <row r="23570">
          <cell r="B23570" t="str">
            <v>Rehmat shipping</v>
          </cell>
          <cell r="C23570" t="str">
            <v>amir contractor</v>
          </cell>
          <cell r="D23570" t="str">
            <v>To amir contractor in Rehmat shipping by bH)</v>
          </cell>
          <cell r="E23570">
            <v>200000</v>
          </cell>
        </row>
        <row r="23571">
          <cell r="B23571" t="str">
            <v>Imtiaz supermarket</v>
          </cell>
          <cell r="C23571" t="str">
            <v>fare</v>
          </cell>
          <cell r="D23571" t="str">
            <v>paid</v>
          </cell>
          <cell r="E23571">
            <v>2200</v>
          </cell>
        </row>
        <row r="23572">
          <cell r="B23572" t="str">
            <v>J out let DML</v>
          </cell>
          <cell r="C23572" t="str">
            <v>salary</v>
          </cell>
          <cell r="D23572" t="str">
            <v>TO Engr Noman</v>
          </cell>
          <cell r="E23572">
            <v>70000</v>
          </cell>
        </row>
        <row r="23573">
          <cell r="B23573" t="str">
            <v>engro 7th floor</v>
          </cell>
          <cell r="C23573" t="str">
            <v>ahsan insulation</v>
          </cell>
          <cell r="D23573" t="str">
            <v>cash paid</v>
          </cell>
          <cell r="E23573">
            <v>5000</v>
          </cell>
        </row>
        <row r="23574">
          <cell r="B23574" t="str">
            <v>office</v>
          </cell>
          <cell r="C23574" t="str">
            <v>salary</v>
          </cell>
          <cell r="D23574" t="str">
            <v>office staff</v>
          </cell>
          <cell r="E23574">
            <v>129500</v>
          </cell>
        </row>
        <row r="23575">
          <cell r="B23575" t="str">
            <v>office</v>
          </cell>
          <cell r="C23575" t="str">
            <v>misc</v>
          </cell>
          <cell r="D23575" t="str">
            <v>office staff</v>
          </cell>
          <cell r="E23575">
            <v>2500</v>
          </cell>
        </row>
        <row r="23576">
          <cell r="B23576" t="str">
            <v>office</v>
          </cell>
          <cell r="C23576" t="str">
            <v>misc</v>
          </cell>
          <cell r="D23576" t="str">
            <v>umer for office use</v>
          </cell>
          <cell r="E23576">
            <v>3000</v>
          </cell>
        </row>
        <row r="23577">
          <cell r="B23577" t="str">
            <v>NICVD</v>
          </cell>
          <cell r="C23577" t="str">
            <v>Shabbir Brothers</v>
          </cell>
          <cell r="D23577" t="str">
            <v>cash chq collect by aness from almadina</v>
          </cell>
          <cell r="E23577">
            <v>317100</v>
          </cell>
        </row>
        <row r="23578">
          <cell r="B23578" t="str">
            <v>Gul Ahmed</v>
          </cell>
          <cell r="C23578" t="str">
            <v>mujahid gas</v>
          </cell>
          <cell r="D23578" t="str">
            <v>Cheque received from Al madina steel (Given to Anees mujahid)</v>
          </cell>
          <cell r="E23578">
            <v>100000</v>
          </cell>
        </row>
        <row r="23579">
          <cell r="B23579" t="str">
            <v>BAF Maintenance</v>
          </cell>
          <cell r="C23579" t="str">
            <v>Engr Noman</v>
          </cell>
          <cell r="D23579" t="str">
            <v>Cheque received from Al madina steel  (Given to Noman Bank Al falah)</v>
          </cell>
          <cell r="E23579">
            <v>100000</v>
          </cell>
        </row>
        <row r="23580">
          <cell r="B23580" t="str">
            <v>Imtiaz supermarket</v>
          </cell>
          <cell r="C23580" t="str">
            <v>Kamran insulator</v>
          </cell>
          <cell r="D23580" t="str">
            <v>Cash chq (Given to Kamran Insulation)</v>
          </cell>
          <cell r="E23580">
            <v>100000</v>
          </cell>
        </row>
        <row r="23581">
          <cell r="B23581" t="str">
            <v>Imtiaz supermarket</v>
          </cell>
          <cell r="C23581" t="str">
            <v>Kamran insulator</v>
          </cell>
          <cell r="D23581" t="str">
            <v>Cash chq (Given to Kamran Insulation)</v>
          </cell>
          <cell r="E23581">
            <v>400000</v>
          </cell>
        </row>
        <row r="23582">
          <cell r="B23582" t="str">
            <v>CITI Bank</v>
          </cell>
          <cell r="C23582" t="str">
            <v>salary</v>
          </cell>
          <cell r="D23582" t="str">
            <v>Israr bhai salary (online by Rehan Aslam)</v>
          </cell>
          <cell r="E23582">
            <v>187000</v>
          </cell>
        </row>
        <row r="23583">
          <cell r="B23583" t="str">
            <v>Gul Ahmed</v>
          </cell>
          <cell r="C23583" t="str">
            <v>salary</v>
          </cell>
          <cell r="D23583" t="str">
            <v>Adnan bhai salary (online by Rehan Aslam)</v>
          </cell>
          <cell r="E23583">
            <v>120000</v>
          </cell>
        </row>
        <row r="23584">
          <cell r="B23584" t="str">
            <v>BAH Exhaust Work</v>
          </cell>
          <cell r="C23584" t="str">
            <v>salary</v>
          </cell>
          <cell r="D23584" t="str">
            <v>Rohail bhai salary (online by Rehan Aslam)</v>
          </cell>
          <cell r="E23584">
            <v>90000</v>
          </cell>
        </row>
        <row r="23585">
          <cell r="B23585" t="str">
            <v>o/m visa office</v>
          </cell>
          <cell r="C23585" t="str">
            <v>faisal qazi</v>
          </cell>
          <cell r="D23585" t="str">
            <v>Transfer to Faisal Qazi for VISA (online by Rehan Aslam)</v>
          </cell>
          <cell r="E23585">
            <v>50000</v>
          </cell>
        </row>
        <row r="23586">
          <cell r="B23586" t="str">
            <v>Imtiaz supermarket</v>
          </cell>
          <cell r="C23586" t="str">
            <v>salary</v>
          </cell>
          <cell r="D23586" t="str">
            <v>Ustad qayyum, Shahbaz &amp; Abbas, nawaz, raheel, saqib, haris, rafay, chacha lateef, farhan, uzair</v>
          </cell>
          <cell r="E23586">
            <v>455430</v>
          </cell>
        </row>
        <row r="23587">
          <cell r="B23587" t="str">
            <v>office</v>
          </cell>
          <cell r="C23587" t="str">
            <v>salary</v>
          </cell>
          <cell r="D23587" t="str">
            <v>Mukhtar salary</v>
          </cell>
          <cell r="E23587">
            <v>50000</v>
          </cell>
        </row>
        <row r="23588">
          <cell r="B23588" t="str">
            <v>office</v>
          </cell>
          <cell r="C23588" t="str">
            <v>water tanker</v>
          </cell>
          <cell r="D23588" t="str">
            <v xml:space="preserve">paid </v>
          </cell>
          <cell r="E23588">
            <v>5330</v>
          </cell>
        </row>
        <row r="23589">
          <cell r="B23589" t="str">
            <v>office</v>
          </cell>
          <cell r="C23589" t="str">
            <v>utilities bills</v>
          </cell>
          <cell r="D23589" t="str">
            <v>K ELEC bills paid</v>
          </cell>
          <cell r="E23589">
            <v>22802</v>
          </cell>
        </row>
        <row r="23590">
          <cell r="B23590" t="str">
            <v xml:space="preserve">MHR Personal </v>
          </cell>
          <cell r="C23590" t="str">
            <v>utilities bills</v>
          </cell>
          <cell r="D23590" t="str">
            <v>K ELEC bills paid</v>
          </cell>
          <cell r="E23590">
            <v>41796</v>
          </cell>
        </row>
        <row r="23591">
          <cell r="B23591" t="str">
            <v>office</v>
          </cell>
          <cell r="C23591" t="str">
            <v>misc</v>
          </cell>
          <cell r="D23591" t="str">
            <v>ahsan computer mouse purchased</v>
          </cell>
          <cell r="E23591">
            <v>2200</v>
          </cell>
        </row>
        <row r="23592">
          <cell r="B23592" t="str">
            <v>Fortress Mall</v>
          </cell>
          <cell r="C23592" t="str">
            <v>salary</v>
          </cell>
          <cell r="D23592" t="str">
            <v>Engr Ahsan salary</v>
          </cell>
          <cell r="E23592">
            <v>83800</v>
          </cell>
        </row>
        <row r="23593">
          <cell r="B23593" t="str">
            <v>BAH fire work</v>
          </cell>
          <cell r="C23593" t="str">
            <v>salary</v>
          </cell>
          <cell r="D23593" t="str">
            <v>asif hussain + Umair + Saad salary</v>
          </cell>
          <cell r="E23593">
            <v>115270</v>
          </cell>
        </row>
        <row r="23594">
          <cell r="B23594" t="str">
            <v>office</v>
          </cell>
          <cell r="C23594" t="str">
            <v>misc</v>
          </cell>
          <cell r="D23594" t="str">
            <v>purchased wrapping rolls</v>
          </cell>
          <cell r="E23594">
            <v>1000</v>
          </cell>
        </row>
        <row r="23595">
          <cell r="B23595" t="str">
            <v>Meezan bank Head office</v>
          </cell>
          <cell r="C23595" t="str">
            <v>salary</v>
          </cell>
          <cell r="D23595" t="str">
            <v>Gul sher salary</v>
          </cell>
          <cell r="E23595">
            <v>30000</v>
          </cell>
        </row>
        <row r="23596">
          <cell r="B23596" t="str">
            <v>CITI Bank</v>
          </cell>
          <cell r="C23596" t="str">
            <v>salary</v>
          </cell>
          <cell r="D23596" t="str">
            <v>Waqas salary</v>
          </cell>
          <cell r="E23596">
            <v>55000</v>
          </cell>
        </row>
        <row r="23597">
          <cell r="B23597" t="str">
            <v>FTC Floors</v>
          </cell>
          <cell r="C23597" t="str">
            <v>salary</v>
          </cell>
          <cell r="D23597" t="str">
            <v>ftc staff salaries</v>
          </cell>
          <cell r="E23597">
            <v>224427</v>
          </cell>
        </row>
        <row r="23598">
          <cell r="B23598" t="str">
            <v>FTC Floors</v>
          </cell>
          <cell r="C23598" t="str">
            <v>misc</v>
          </cell>
          <cell r="D23598" t="str">
            <v>paid for tea and refreshments</v>
          </cell>
          <cell r="E23598">
            <v>3000</v>
          </cell>
        </row>
        <row r="23599">
          <cell r="B23599" t="str">
            <v>Bahria project</v>
          </cell>
          <cell r="C23599" t="str">
            <v>salary</v>
          </cell>
          <cell r="D23599" t="str">
            <v>Amjad and waseem salary</v>
          </cell>
          <cell r="E23599">
            <v>114220</v>
          </cell>
        </row>
        <row r="23600">
          <cell r="B23600" t="str">
            <v>Gul Ahmed</v>
          </cell>
          <cell r="C23600" t="str">
            <v>salary</v>
          </cell>
          <cell r="D23600" t="str">
            <v>Mateen + Kamran salary</v>
          </cell>
          <cell r="E23600">
            <v>73450</v>
          </cell>
        </row>
        <row r="23601">
          <cell r="B23601" t="str">
            <v>O/M The Place</v>
          </cell>
          <cell r="C23601" t="str">
            <v>salary</v>
          </cell>
          <cell r="D23601" t="str">
            <v>The place staff salaries</v>
          </cell>
          <cell r="E23601">
            <v>167229.83870967742</v>
          </cell>
        </row>
        <row r="23602">
          <cell r="B23602" t="str">
            <v>Imtiaz supermarket</v>
          </cell>
          <cell r="C23602" t="str">
            <v>salary</v>
          </cell>
          <cell r="D23602" t="str">
            <v>Saqib + Naveed salary</v>
          </cell>
          <cell r="E23602">
            <v>84870.967741935485</v>
          </cell>
        </row>
        <row r="23603">
          <cell r="B23603" t="str">
            <v>engro 7th floor</v>
          </cell>
          <cell r="C23603" t="str">
            <v>sajid pipe</v>
          </cell>
          <cell r="D23603" t="str">
            <v>Online by BH to Sajid for piping payment for Engro 7th floor</v>
          </cell>
          <cell r="E23603">
            <v>30000</v>
          </cell>
        </row>
        <row r="23604">
          <cell r="B23604" t="str">
            <v>J out let DML</v>
          </cell>
          <cell r="C23604" t="str">
            <v>Piping</v>
          </cell>
          <cell r="D23604" t="str">
            <v>Online by BH to tech vision for Piping labour j dot Lahore dolman</v>
          </cell>
          <cell r="E23604">
            <v>75000</v>
          </cell>
        </row>
        <row r="23605">
          <cell r="B23605" t="str">
            <v xml:space="preserve">O/M Nue Multiplex </v>
          </cell>
          <cell r="C23605" t="str">
            <v>salary</v>
          </cell>
          <cell r="D23605" t="str">
            <v>Transfer RMR staff salaries</v>
          </cell>
          <cell r="E23605">
            <v>184560</v>
          </cell>
        </row>
        <row r="23606">
          <cell r="B23606" t="str">
            <v>Gul Ahmed</v>
          </cell>
          <cell r="C23606" t="str">
            <v>Ameen Contractor</v>
          </cell>
          <cell r="D23606" t="str">
            <v>final cash paid</v>
          </cell>
          <cell r="E23606">
            <v>49500</v>
          </cell>
        </row>
        <row r="23607">
          <cell r="B23607" t="str">
            <v>NICVD</v>
          </cell>
          <cell r="C23607" t="str">
            <v>salary</v>
          </cell>
          <cell r="D23607" t="str">
            <v>Irfan + Fahad farid salary</v>
          </cell>
          <cell r="E23607">
            <v>65000</v>
          </cell>
        </row>
        <row r="23608">
          <cell r="B23608" t="str">
            <v>NICVD</v>
          </cell>
          <cell r="C23608" t="str">
            <v>fuel</v>
          </cell>
          <cell r="D23608" t="str">
            <v>To irfan AC</v>
          </cell>
          <cell r="E23608">
            <v>500</v>
          </cell>
        </row>
        <row r="23609">
          <cell r="B23609" t="str">
            <v>Bahria project</v>
          </cell>
          <cell r="C23609" t="str">
            <v>salary</v>
          </cell>
          <cell r="D23609" t="str">
            <v>Khushnood + nadeem painter salary</v>
          </cell>
          <cell r="E23609">
            <v>95000</v>
          </cell>
        </row>
        <row r="23610">
          <cell r="B23610" t="str">
            <v>Spar supermarket</v>
          </cell>
          <cell r="C23610" t="str">
            <v>salary</v>
          </cell>
          <cell r="D23610" t="str">
            <v>Moiz salary</v>
          </cell>
          <cell r="E23610">
            <v>45000</v>
          </cell>
        </row>
        <row r="23611">
          <cell r="B23611" t="str">
            <v>NICVD</v>
          </cell>
          <cell r="C23611" t="str">
            <v>Khurshid fans</v>
          </cell>
          <cell r="D23611" t="str">
            <v>Online by Al madina to arshad enterprises care of khurshid fans = 400,000</v>
          </cell>
          <cell r="E23611">
            <v>200000</v>
          </cell>
        </row>
        <row r="23612">
          <cell r="B23612" t="str">
            <v>Spar supermarket</v>
          </cell>
          <cell r="C23612" t="str">
            <v>Khurshid fans</v>
          </cell>
          <cell r="D23612" t="str">
            <v>Online by Al madina to arshad enterprises care of khurshid fans = 400,000</v>
          </cell>
          <cell r="E23612">
            <v>200000</v>
          </cell>
        </row>
        <row r="23613">
          <cell r="B23613" t="str">
            <v>Fortress Mall</v>
          </cell>
          <cell r="C23613" t="str">
            <v>salary</v>
          </cell>
          <cell r="D23613" t="str">
            <v>Online by Al madina to ahsan for staff salaries</v>
          </cell>
          <cell r="E23613">
            <v>126150</v>
          </cell>
        </row>
        <row r="23614">
          <cell r="B23614" t="str">
            <v>Meezan Gujranwala</v>
          </cell>
          <cell r="C23614" t="str">
            <v>salary</v>
          </cell>
          <cell r="D23614" t="str">
            <v>Online by Al madina to Touqeer for staff salaries</v>
          </cell>
          <cell r="E23614">
            <v>143100</v>
          </cell>
        </row>
        <row r="23615">
          <cell r="B23615" t="str">
            <v>CITI Bank</v>
          </cell>
          <cell r="C23615" t="str">
            <v>Touqeer</v>
          </cell>
          <cell r="D23615" t="str">
            <v>Online by BH to Ali raza for air balancing</v>
          </cell>
          <cell r="E23615">
            <v>30000</v>
          </cell>
        </row>
        <row r="23616">
          <cell r="B23616" t="str">
            <v>BAH Exhaust Work</v>
          </cell>
          <cell r="C23616" t="str">
            <v>Zaman contractor</v>
          </cell>
          <cell r="D23616" t="str">
            <v>Online by BH to Lala zaman bank al habib piping labour</v>
          </cell>
          <cell r="E23616">
            <v>100000</v>
          </cell>
        </row>
        <row r="23617">
          <cell r="B23617" t="str">
            <v>BAF maintenance</v>
          </cell>
          <cell r="C23617" t="str">
            <v>Engr Noman</v>
          </cell>
          <cell r="D23617" t="str">
            <v>Cash paid (Given by nadeem bhai)</v>
          </cell>
          <cell r="E23617">
            <v>100000</v>
          </cell>
        </row>
        <row r="23618">
          <cell r="B23618" t="str">
            <v>Meezan bank Head office</v>
          </cell>
          <cell r="C23618" t="str">
            <v>guddu insulation</v>
          </cell>
          <cell r="D23618" t="str">
            <v>cash paid</v>
          </cell>
          <cell r="E23618">
            <v>50000</v>
          </cell>
        </row>
        <row r="23619">
          <cell r="B23619" t="str">
            <v>Imtiaz supermarket</v>
          </cell>
          <cell r="C23619" t="str">
            <v>misc</v>
          </cell>
          <cell r="D23619" t="str">
            <v>to mukhtar for bike maintenance</v>
          </cell>
          <cell r="E23619">
            <v>2000</v>
          </cell>
        </row>
        <row r="23620">
          <cell r="B23620" t="str">
            <v>Imtiaz supermarket</v>
          </cell>
          <cell r="C23620" t="str">
            <v>fuel</v>
          </cell>
          <cell r="D23620" t="str">
            <v>To mukhtar bhai for fuel</v>
          </cell>
          <cell r="E23620">
            <v>1500</v>
          </cell>
        </row>
        <row r="23621">
          <cell r="B23621" t="str">
            <v>engro 7th floor</v>
          </cell>
          <cell r="C23621" t="str">
            <v>material</v>
          </cell>
          <cell r="D23621" t="str">
            <v>purchased halsah and hilti connector by Laraib</v>
          </cell>
          <cell r="E23621">
            <v>3450</v>
          </cell>
        </row>
        <row r="23622">
          <cell r="B23622" t="str">
            <v>office</v>
          </cell>
          <cell r="C23622" t="str">
            <v>misc</v>
          </cell>
          <cell r="D23622" t="str">
            <v>umer for office use</v>
          </cell>
          <cell r="E23622">
            <v>2000</v>
          </cell>
        </row>
        <row r="23623">
          <cell r="B23623" t="str">
            <v>BAF maintenance</v>
          </cell>
          <cell r="C23623" t="str">
            <v>salary</v>
          </cell>
          <cell r="D23623" t="str">
            <v>Shahid, abid + Asif salary</v>
          </cell>
          <cell r="E23623">
            <v>179048.38709677418</v>
          </cell>
        </row>
        <row r="23624">
          <cell r="B23624" t="str">
            <v>engro 7th floor</v>
          </cell>
          <cell r="C23624" t="str">
            <v>material</v>
          </cell>
          <cell r="D23624" t="str">
            <v>purchased floor drain and end cap</v>
          </cell>
          <cell r="E23624">
            <v>1000</v>
          </cell>
        </row>
        <row r="23625">
          <cell r="B23625" t="str">
            <v>engro 7th floor</v>
          </cell>
          <cell r="C23625" t="str">
            <v>salary</v>
          </cell>
          <cell r="D23625" t="str">
            <v>Laraib + Jawed salary</v>
          </cell>
          <cell r="E23625">
            <v>68016.129032258061</v>
          </cell>
        </row>
        <row r="23626">
          <cell r="B23626" t="str">
            <v>engro 7th floor</v>
          </cell>
          <cell r="C23626" t="str">
            <v>material</v>
          </cell>
          <cell r="D23626" t="str">
            <v>purchased silicon and hanging clip, nut bolt</v>
          </cell>
          <cell r="E23626">
            <v>3000</v>
          </cell>
        </row>
        <row r="23627">
          <cell r="B23627" t="str">
            <v>FTC Floors</v>
          </cell>
          <cell r="C23627" t="str">
            <v>Tasleem mason</v>
          </cell>
          <cell r="D23627" t="str">
            <v>To Tasleen in FTC washroom works  (Transfer by Rehan)</v>
          </cell>
          <cell r="E23627">
            <v>20000</v>
          </cell>
        </row>
        <row r="23628">
          <cell r="B23628" t="str">
            <v>Fortress Mall</v>
          </cell>
          <cell r="C23628" t="str">
            <v>material</v>
          </cell>
          <cell r="D23628" t="str">
            <v>Online by Al madina to ahsan for misc expenses</v>
          </cell>
          <cell r="E23628">
            <v>78292</v>
          </cell>
        </row>
        <row r="23629">
          <cell r="B23629" t="str">
            <v>10pearl NASTP</v>
          </cell>
          <cell r="C23629" t="str">
            <v>Muzammil</v>
          </cell>
          <cell r="D23629" t="str">
            <v>Online by BH to Mirza subhan baig care of Muzzamil In 10 pearls</v>
          </cell>
          <cell r="E23629">
            <v>100000</v>
          </cell>
        </row>
        <row r="23630">
          <cell r="B23630" t="str">
            <v>engro 7th floor</v>
          </cell>
          <cell r="C23630" t="str">
            <v>Azher Duct</v>
          </cell>
          <cell r="D23630" t="str">
            <v>Paid MCB chq 2031680111</v>
          </cell>
          <cell r="E23630">
            <v>80000</v>
          </cell>
        </row>
        <row r="23631">
          <cell r="B23631" t="str">
            <v>Bahria project</v>
          </cell>
          <cell r="C23631" t="str">
            <v>john</v>
          </cell>
          <cell r="D23631" t="str">
            <v>Received from Bahria project (cash transfer to John account)</v>
          </cell>
          <cell r="E23631">
            <v>50000</v>
          </cell>
        </row>
        <row r="23632">
          <cell r="B23632" t="str">
            <v>O/M VISA office</v>
          </cell>
          <cell r="C23632" t="str">
            <v>SST Tax</v>
          </cell>
          <cell r="D23632" t="str">
            <v>Paid MCB chq 2031680112 = 153,332/-</v>
          </cell>
          <cell r="E23632">
            <v>33000</v>
          </cell>
        </row>
        <row r="23633">
          <cell r="B23633" t="str">
            <v>O/M The Place</v>
          </cell>
          <cell r="C23633" t="str">
            <v>SST Tax</v>
          </cell>
          <cell r="D23633" t="str">
            <v>Paid MCB chq 2031680112 = 153,332/-</v>
          </cell>
          <cell r="E23633">
            <v>44880</v>
          </cell>
        </row>
        <row r="23634">
          <cell r="B23634" t="str">
            <v>FTC Floors</v>
          </cell>
          <cell r="C23634" t="str">
            <v>SST Tax</v>
          </cell>
          <cell r="D23634" t="str">
            <v>Paid MCB chq 2031680112 = 153,332/-</v>
          </cell>
          <cell r="E23634">
            <v>33872.28</v>
          </cell>
        </row>
        <row r="23635">
          <cell r="B23635" t="str">
            <v xml:space="preserve">O/M Nue Multiplex </v>
          </cell>
          <cell r="C23635" t="str">
            <v>SST Tax</v>
          </cell>
          <cell r="D23635" t="str">
            <v>Paid MCB chq 2031680112 = 153,332/-</v>
          </cell>
          <cell r="E23635">
            <v>41580</v>
          </cell>
        </row>
        <row r="23636">
          <cell r="B23636" t="str">
            <v>Gul Ahmed</v>
          </cell>
          <cell r="C23636" t="str">
            <v>khan brothers</v>
          </cell>
          <cell r="D23636" t="str">
            <v>Paid MCB chq 2031680118 against valves</v>
          </cell>
          <cell r="E23636">
            <v>33915</v>
          </cell>
        </row>
        <row r="23637">
          <cell r="B23637" t="str">
            <v>Meezan bank Head office</v>
          </cell>
          <cell r="C23637" t="str">
            <v>abdullah enterprises</v>
          </cell>
          <cell r="D23637" t="str">
            <v>Paid MCB chq 2031680119 abdullah enterprises in meezan</v>
          </cell>
          <cell r="E23637">
            <v>70000</v>
          </cell>
        </row>
        <row r="23638">
          <cell r="B23638" t="str">
            <v>Spar supermarket</v>
          </cell>
          <cell r="C23638" t="str">
            <v>hassan insulator</v>
          </cell>
          <cell r="D23638" t="str">
            <v xml:space="preserve">Paid MCB chq 2031680120 </v>
          </cell>
          <cell r="E23638">
            <v>150000</v>
          </cell>
        </row>
        <row r="23639">
          <cell r="B23639" t="str">
            <v>Spar supermarket</v>
          </cell>
          <cell r="C23639" t="str">
            <v>amir contractor</v>
          </cell>
          <cell r="D23639" t="str">
            <v>Paid MCB chq 2031680121</v>
          </cell>
          <cell r="E23639">
            <v>400000</v>
          </cell>
        </row>
        <row r="23640">
          <cell r="B23640" t="str">
            <v>Imtiaz supermarket</v>
          </cell>
          <cell r="C23640" t="str">
            <v>Wazeer ducting</v>
          </cell>
          <cell r="D23640" t="str">
            <v>Paid MCB chq 2031680122</v>
          </cell>
          <cell r="E23640">
            <v>200000</v>
          </cell>
        </row>
        <row r="23641">
          <cell r="B23641" t="str">
            <v>Bahria project</v>
          </cell>
          <cell r="C23641" t="str">
            <v>john</v>
          </cell>
          <cell r="D23641" t="str">
            <v>Received from Bahria project (cash transfer to John account)</v>
          </cell>
          <cell r="E23641">
            <v>50000</v>
          </cell>
        </row>
        <row r="23642">
          <cell r="B23642" t="str">
            <v>BAF maintenance</v>
          </cell>
          <cell r="C23642" t="str">
            <v>fakhri brothers</v>
          </cell>
          <cell r="D23642" t="str">
            <v>Received from IK in acc of DHL HBL chq # 10002418 (Given to Fakhri brother)</v>
          </cell>
          <cell r="E23642">
            <v>931150</v>
          </cell>
        </row>
        <row r="23643">
          <cell r="B23643" t="str">
            <v>BAH 12th Floor</v>
          </cell>
          <cell r="C23643" t="str">
            <v>Received</v>
          </cell>
          <cell r="D23643" t="str">
            <v>Received from aisha interior in acc of BAH 12 floor against pending bill (Cash chq BAHL Chq 10499713) (Given to Nadeem bhai in his profit sharing)</v>
          </cell>
          <cell r="F23643">
            <v>813420</v>
          </cell>
        </row>
        <row r="23644">
          <cell r="B23644" t="str">
            <v>Bahria project</v>
          </cell>
          <cell r="C23644" t="str">
            <v>Received</v>
          </cell>
          <cell r="D23644" t="str">
            <v>Received from Bahria project (cash transfer to John account)</v>
          </cell>
          <cell r="F23644">
            <v>50000</v>
          </cell>
        </row>
        <row r="23645">
          <cell r="B23645" t="str">
            <v>GSK DMC</v>
          </cell>
          <cell r="C23645" t="str">
            <v>Received</v>
          </cell>
          <cell r="D23645" t="str">
            <v>Received adhoc payment from My interior against IPC 2</v>
          </cell>
          <cell r="F23645">
            <v>10000000</v>
          </cell>
        </row>
        <row r="23646">
          <cell r="B23646" t="str">
            <v>GSK DMC</v>
          </cell>
          <cell r="C23646" t="str">
            <v>Received</v>
          </cell>
          <cell r="D23646" t="str">
            <v>1% invoice charges</v>
          </cell>
          <cell r="E23646">
            <v>92000</v>
          </cell>
        </row>
        <row r="23647">
          <cell r="B23647" t="str">
            <v>FTC Floors</v>
          </cell>
          <cell r="C23647" t="str">
            <v>Received</v>
          </cell>
          <cell r="D23647" t="str">
            <v>FTC Monthly Feb 25</v>
          </cell>
          <cell r="F23647">
            <v>280434</v>
          </cell>
        </row>
        <row r="23648">
          <cell r="B23648" t="str">
            <v>GSK office</v>
          </cell>
          <cell r="C23648" t="str">
            <v>Received</v>
          </cell>
          <cell r="D23648" t="str">
            <v>Received from IK in acc of GSK BAFL chq # (Given to Al madina steel)</v>
          </cell>
          <cell r="F23648">
            <v>872673</v>
          </cell>
        </row>
        <row r="23649">
          <cell r="B23649" t="str">
            <v>VISA fit-out office</v>
          </cell>
          <cell r="C23649" t="str">
            <v>Received</v>
          </cell>
          <cell r="D23649" t="str">
            <v>Received from IK in acc of VISA BAFL chq # 60572318 (Given to Al madina steel)</v>
          </cell>
          <cell r="F23649">
            <v>1407188</v>
          </cell>
        </row>
        <row r="23650">
          <cell r="B23650" t="str">
            <v>sana safinaz</v>
          </cell>
          <cell r="C23650" t="str">
            <v>Received</v>
          </cell>
          <cell r="D23650" t="str">
            <v>Received from IK in acc of sana safinaz BAFL chq # 60572318 (Given to Al madina steel)</v>
          </cell>
          <cell r="F23650">
            <v>1279245</v>
          </cell>
        </row>
        <row r="23651">
          <cell r="B23651" t="str">
            <v>Lama outlet</v>
          </cell>
          <cell r="C23651" t="str">
            <v>Received</v>
          </cell>
          <cell r="D23651" t="str">
            <v>Received from IK in acc of Lama BAFL chq # 60572318 (Given to Al madina steel)</v>
          </cell>
          <cell r="F23651">
            <v>1631326</v>
          </cell>
        </row>
        <row r="23652">
          <cell r="B23652" t="str">
            <v>Daraz office</v>
          </cell>
          <cell r="C23652" t="str">
            <v>Received</v>
          </cell>
          <cell r="D23652" t="str">
            <v>Received from IK in acc of Daraz office BAFL chq # 60572318 (Given to Al madina steel)</v>
          </cell>
          <cell r="F23652">
            <v>1465833</v>
          </cell>
        </row>
        <row r="23653">
          <cell r="B23653" t="str">
            <v>Daraz office</v>
          </cell>
          <cell r="C23653" t="str">
            <v>Received</v>
          </cell>
          <cell r="D23653" t="str">
            <v>1% invoice charges for above 5 payments</v>
          </cell>
          <cell r="E23653">
            <v>66562</v>
          </cell>
        </row>
        <row r="23654">
          <cell r="B23654" t="str">
            <v>O/M The Place</v>
          </cell>
          <cell r="C23654" t="str">
            <v>Received</v>
          </cell>
          <cell r="D23654" t="str">
            <v>O &amp; M bill for Feb 25</v>
          </cell>
          <cell r="F23654">
            <v>401676</v>
          </cell>
        </row>
        <row r="23655">
          <cell r="B23655" t="str">
            <v>NASTP II</v>
          </cell>
          <cell r="C23655" t="str">
            <v>Received</v>
          </cell>
          <cell r="D23655" t="str">
            <v>Rec cash chq BAHL chq # 10055414 Given to BH in his petty cash)</v>
          </cell>
          <cell r="F23655">
            <v>4000000</v>
          </cell>
        </row>
        <row r="23656">
          <cell r="B23656" t="str">
            <v>FTC Floors</v>
          </cell>
          <cell r="C23656" t="str">
            <v>Received</v>
          </cell>
          <cell r="D23656" t="str">
            <v>Received against final bill for washroom work at FTC (against Bill # 154 SST inv # 1090)</v>
          </cell>
          <cell r="F23656">
            <v>1281615</v>
          </cell>
        </row>
        <row r="23657">
          <cell r="B23657" t="str">
            <v>Engro 3rd &amp; 8th Floor</v>
          </cell>
          <cell r="C23657" t="str">
            <v>Received</v>
          </cell>
          <cell r="D23657" t="str">
            <v>Received from IK in acc of Engro HBL chq # 10002387 (Given to Al madina steel)</v>
          </cell>
          <cell r="F23657">
            <v>5000000</v>
          </cell>
        </row>
        <row r="23658">
          <cell r="B23658" t="str">
            <v>Engro 3rd &amp; 8th Floor</v>
          </cell>
          <cell r="C23658" t="str">
            <v>Received</v>
          </cell>
          <cell r="D23658" t="str">
            <v>Received from IK in acc of Engro HBL chq # 10002388 (Given to Al madina steel)</v>
          </cell>
          <cell r="F23658">
            <v>5000000</v>
          </cell>
        </row>
        <row r="23659">
          <cell r="B23659" t="str">
            <v>GSK DMC</v>
          </cell>
          <cell r="C23659" t="str">
            <v>Received</v>
          </cell>
          <cell r="D23659" t="str">
            <v>Received final payment from My interior against IPC 2</v>
          </cell>
          <cell r="F23659">
            <v>1675000</v>
          </cell>
        </row>
        <row r="23660">
          <cell r="B23660" t="str">
            <v>GSK DMC</v>
          </cell>
          <cell r="C23660" t="str">
            <v>Received</v>
          </cell>
          <cell r="D23660" t="str">
            <v>1% invoice charges</v>
          </cell>
          <cell r="E23660">
            <v>16750</v>
          </cell>
        </row>
        <row r="23661">
          <cell r="B23661" t="str">
            <v>O/M VISA office</v>
          </cell>
          <cell r="C23661" t="str">
            <v>Received</v>
          </cell>
          <cell r="D23661" t="str">
            <v>Received from EFSE against VISA Office maintenance April 24 to June 24</v>
          </cell>
          <cell r="F23661">
            <v>281462</v>
          </cell>
        </row>
        <row r="23662">
          <cell r="B23662" t="str">
            <v>Bahria project</v>
          </cell>
          <cell r="C23662" t="str">
            <v>Received</v>
          </cell>
          <cell r="D23662" t="str">
            <v>Received from Bahria project (cash transfer to John account)</v>
          </cell>
          <cell r="F23662">
            <v>50000</v>
          </cell>
        </row>
        <row r="23663">
          <cell r="B23663" t="str">
            <v>DHL office</v>
          </cell>
          <cell r="C23663" t="str">
            <v>Received</v>
          </cell>
          <cell r="D23663" t="str">
            <v>Received from IK in acc of DHL HBL chq # 10002418 (Given to Fakhri brother)</v>
          </cell>
          <cell r="F23663">
            <v>931150</v>
          </cell>
        </row>
        <row r="23664">
          <cell r="B23664" t="str">
            <v>BAF-Maintenance24</v>
          </cell>
          <cell r="C23664" t="str">
            <v>Received</v>
          </cell>
          <cell r="D23664" t="str">
            <v>Received against BAF VFD payment SST invoice # 1055</v>
          </cell>
          <cell r="F23664">
            <v>737652</v>
          </cell>
        </row>
        <row r="23665">
          <cell r="B23665" t="str">
            <v>Meezan Gujranwala</v>
          </cell>
          <cell r="C23665" t="str">
            <v>Received</v>
          </cell>
          <cell r="D23665" t="str">
            <v>Received online against Running Bill No 1</v>
          </cell>
          <cell r="F23665">
            <v>10024000</v>
          </cell>
        </row>
        <row r="23666">
          <cell r="B23666" t="str">
            <v>BAH fire work</v>
          </cell>
          <cell r="C23666" t="str">
            <v>material</v>
          </cell>
          <cell r="D23666" t="str">
            <v>purchased pipe and fittings</v>
          </cell>
          <cell r="E23666">
            <v>4500</v>
          </cell>
        </row>
        <row r="23667">
          <cell r="B23667" t="str">
            <v>engro 7th floor</v>
          </cell>
          <cell r="C23667" t="str">
            <v>salary</v>
          </cell>
          <cell r="D23667" t="str">
            <v>umair salary</v>
          </cell>
          <cell r="E23667">
            <v>41300</v>
          </cell>
        </row>
        <row r="23668">
          <cell r="B23668" t="str">
            <v>office</v>
          </cell>
          <cell r="C23668" t="str">
            <v>salary</v>
          </cell>
          <cell r="D23668" t="str">
            <v>Ahsan salary</v>
          </cell>
          <cell r="E23668">
            <v>41000</v>
          </cell>
        </row>
        <row r="23669">
          <cell r="B23669" t="str">
            <v>Imtiaz supermarket</v>
          </cell>
          <cell r="C23669" t="str">
            <v>salary</v>
          </cell>
          <cell r="D23669" t="str">
            <v>jahangeer salary</v>
          </cell>
          <cell r="E23669">
            <v>78000</v>
          </cell>
        </row>
        <row r="23670">
          <cell r="B23670" t="str">
            <v>CITI Bank</v>
          </cell>
          <cell r="C23670" t="str">
            <v>fuel</v>
          </cell>
          <cell r="D23670" t="str">
            <v>To mukhtar bhai for fuel</v>
          </cell>
          <cell r="E23670">
            <v>3000</v>
          </cell>
        </row>
        <row r="23671">
          <cell r="B23671" t="str">
            <v>office</v>
          </cell>
          <cell r="C23671" t="str">
            <v>misc</v>
          </cell>
          <cell r="D23671" t="str">
            <v>umer for office use</v>
          </cell>
          <cell r="E23671">
            <v>3000</v>
          </cell>
        </row>
        <row r="23672">
          <cell r="B23672" t="str">
            <v>Spar supermarket</v>
          </cell>
          <cell r="C23672" t="str">
            <v>fuel</v>
          </cell>
          <cell r="D23672" t="str">
            <v>To kamran for fuel</v>
          </cell>
          <cell r="E23672">
            <v>600</v>
          </cell>
        </row>
        <row r="23673">
          <cell r="B23673" t="str">
            <v>office</v>
          </cell>
          <cell r="C23673" t="str">
            <v>salary</v>
          </cell>
          <cell r="D23673" t="str">
            <v>Kamran salary</v>
          </cell>
          <cell r="E23673">
            <v>51050</v>
          </cell>
        </row>
        <row r="23674">
          <cell r="B23674" t="str">
            <v>office</v>
          </cell>
          <cell r="C23674" t="str">
            <v>salary</v>
          </cell>
          <cell r="D23674" t="str">
            <v>Irfan salary</v>
          </cell>
          <cell r="E23674">
            <v>47100</v>
          </cell>
        </row>
        <row r="23675">
          <cell r="B23675" t="str">
            <v xml:space="preserve">MHR Personal </v>
          </cell>
          <cell r="C23675" t="str">
            <v>utilities bills</v>
          </cell>
          <cell r="D23675" t="str">
            <v>SSGC bill paid</v>
          </cell>
          <cell r="E23675">
            <v>965</v>
          </cell>
        </row>
        <row r="23676">
          <cell r="B23676" t="str">
            <v>office</v>
          </cell>
          <cell r="C23676" t="str">
            <v>utilities bills</v>
          </cell>
          <cell r="D23676" t="str">
            <v>SSGC bill paid</v>
          </cell>
          <cell r="E23676">
            <v>735</v>
          </cell>
        </row>
        <row r="23677">
          <cell r="B23677" t="str">
            <v>office</v>
          </cell>
          <cell r="C23677" t="str">
            <v>salary</v>
          </cell>
          <cell r="D23677" t="str">
            <v>Ashraf bhai salary</v>
          </cell>
          <cell r="E23677">
            <v>79500</v>
          </cell>
        </row>
        <row r="23678">
          <cell r="B23678" t="str">
            <v>engro 7th floor</v>
          </cell>
          <cell r="C23678" t="str">
            <v>salary</v>
          </cell>
          <cell r="D23678" t="str">
            <v>Shahzaib salary</v>
          </cell>
          <cell r="E23678">
            <v>55200</v>
          </cell>
        </row>
        <row r="23679">
          <cell r="B23679" t="str">
            <v>o/m visa office</v>
          </cell>
          <cell r="C23679" t="str">
            <v>fuel</v>
          </cell>
          <cell r="D23679" t="str">
            <v>To israr bhai for fuel for staff</v>
          </cell>
          <cell r="E23679">
            <v>2000</v>
          </cell>
        </row>
        <row r="23680">
          <cell r="B23680" t="str">
            <v>o/m visa office</v>
          </cell>
          <cell r="C23680" t="str">
            <v>misc</v>
          </cell>
          <cell r="D23680" t="str">
            <v>repaired drill machine</v>
          </cell>
          <cell r="E23680">
            <v>450</v>
          </cell>
        </row>
        <row r="23681">
          <cell r="B23681" t="str">
            <v>engro 7th floor</v>
          </cell>
          <cell r="C23681" t="str">
            <v>fare</v>
          </cell>
          <cell r="D23681" t="str">
            <v>paid</v>
          </cell>
          <cell r="E23681">
            <v>700</v>
          </cell>
        </row>
        <row r="23682">
          <cell r="B23682" t="str">
            <v>zeta mall</v>
          </cell>
          <cell r="C23682" t="str">
            <v>shan controls</v>
          </cell>
          <cell r="D23682" t="str">
            <v>Cash chq given to shan controls (rec by imran)</v>
          </cell>
          <cell r="E23682">
            <v>500000</v>
          </cell>
        </row>
        <row r="23683">
          <cell r="B23683" t="str">
            <v>BAF maintenance</v>
          </cell>
          <cell r="C23683" t="str">
            <v>material</v>
          </cell>
          <cell r="D23683" t="str">
            <v>18 SWG G.I sheet 8 x 4   07 Sheets purchased from al madina</v>
          </cell>
          <cell r="E23683">
            <v>52800</v>
          </cell>
        </row>
        <row r="23684">
          <cell r="B23684" t="str">
            <v xml:space="preserve">MHR Personal </v>
          </cell>
          <cell r="C23684" t="str">
            <v>material</v>
          </cell>
          <cell r="D23684" t="str">
            <v>misc invoices for MHR home and Sir Rehman</v>
          </cell>
          <cell r="E23684">
            <v>41450</v>
          </cell>
        </row>
        <row r="23685">
          <cell r="B23685" t="str">
            <v xml:space="preserve">MHR Personal </v>
          </cell>
          <cell r="C23685" t="str">
            <v>material</v>
          </cell>
          <cell r="D23685" t="str">
            <v>misc invoices for MHR home and Sir Rehman</v>
          </cell>
          <cell r="E23685">
            <v>53940</v>
          </cell>
        </row>
        <row r="23686">
          <cell r="B23686" t="str">
            <v xml:space="preserve">MHR Personal </v>
          </cell>
          <cell r="C23686" t="str">
            <v>salary</v>
          </cell>
          <cell r="D23686" t="str">
            <v>mossi home salaries with diver salary (Mar 25)</v>
          </cell>
          <cell r="E23686">
            <v>105000</v>
          </cell>
        </row>
        <row r="23687">
          <cell r="B23687" t="str">
            <v>BAF maintenance</v>
          </cell>
          <cell r="C23687" t="str">
            <v>salary</v>
          </cell>
          <cell r="D23687" t="str">
            <v>Nadaeem bahi salary</v>
          </cell>
          <cell r="E23687">
            <v>50000</v>
          </cell>
        </row>
        <row r="23688">
          <cell r="B23688" t="str">
            <v>kumail bhai</v>
          </cell>
          <cell r="C23688" t="str">
            <v>salary</v>
          </cell>
          <cell r="D23688" t="str">
            <v>Waris salary</v>
          </cell>
          <cell r="E23688">
            <v>5000</v>
          </cell>
        </row>
        <row r="23689">
          <cell r="B23689" t="str">
            <v>CITI Bank</v>
          </cell>
          <cell r="C23689" t="str">
            <v>salary</v>
          </cell>
          <cell r="D23689" t="str">
            <v xml:space="preserve">bilal bhai </v>
          </cell>
          <cell r="E23689">
            <v>50000</v>
          </cell>
        </row>
        <row r="23690">
          <cell r="B23690" t="str">
            <v xml:space="preserve">MHR Personal </v>
          </cell>
          <cell r="C23690" t="str">
            <v>groceries</v>
          </cell>
          <cell r="D23690" t="str">
            <v>Groceries (Mar 25)</v>
          </cell>
          <cell r="E23690">
            <v>85000</v>
          </cell>
        </row>
        <row r="23691">
          <cell r="B23691" t="str">
            <v xml:space="preserve">MHR Personal </v>
          </cell>
          <cell r="C23691" t="str">
            <v>fuel</v>
          </cell>
          <cell r="D23691" t="str">
            <v>Fuel at site (Mar 25)</v>
          </cell>
          <cell r="E23691">
            <v>20000</v>
          </cell>
        </row>
        <row r="23692">
          <cell r="B23692" t="str">
            <v>office</v>
          </cell>
          <cell r="C23692" t="str">
            <v>mineral water</v>
          </cell>
          <cell r="D23692" t="str">
            <v>paid</v>
          </cell>
          <cell r="E23692">
            <v>1680</v>
          </cell>
        </row>
        <row r="23693">
          <cell r="B23693" t="str">
            <v>office</v>
          </cell>
          <cell r="C23693" t="str">
            <v>misc</v>
          </cell>
          <cell r="D23693" t="str">
            <v>umer for office use</v>
          </cell>
          <cell r="E23693">
            <v>3000</v>
          </cell>
        </row>
        <row r="23694">
          <cell r="B23694" t="str">
            <v>Imtiaz supermarket</v>
          </cell>
          <cell r="C23694" t="str">
            <v>drawings</v>
          </cell>
          <cell r="D23694" t="str">
            <v>paid to azam corporation for drawings prints = 35000</v>
          </cell>
          <cell r="E23694">
            <v>15000</v>
          </cell>
        </row>
        <row r="23695">
          <cell r="B23695" t="str">
            <v>CITI Bank</v>
          </cell>
          <cell r="C23695" t="str">
            <v>drawings</v>
          </cell>
          <cell r="D23695" t="str">
            <v>paid to azam corporation for drawings prints = 35000</v>
          </cell>
          <cell r="E23695">
            <v>15000</v>
          </cell>
        </row>
        <row r="23696">
          <cell r="B23696" t="str">
            <v>BAF-Maintenance24</v>
          </cell>
          <cell r="C23696" t="str">
            <v>drawings</v>
          </cell>
          <cell r="D23696" t="str">
            <v>paid to azam corporation for drawings prints = 35000</v>
          </cell>
          <cell r="E23696">
            <v>5000</v>
          </cell>
        </row>
        <row r="23697">
          <cell r="B23697" t="str">
            <v>Imtiaz supermarket</v>
          </cell>
          <cell r="C23697" t="str">
            <v>fuel</v>
          </cell>
          <cell r="D23697" t="str">
            <v>by nadeem bhai</v>
          </cell>
          <cell r="E23697">
            <v>5000</v>
          </cell>
        </row>
        <row r="23698">
          <cell r="B23698" t="str">
            <v>10pearl NASTP</v>
          </cell>
          <cell r="C23698" t="str">
            <v>fare</v>
          </cell>
          <cell r="D23698" t="str">
            <v>paid</v>
          </cell>
          <cell r="E23698">
            <v>4000</v>
          </cell>
        </row>
        <row r="23699">
          <cell r="B23699" t="str">
            <v>Meezan bank Head office</v>
          </cell>
          <cell r="C23699" t="str">
            <v>salary</v>
          </cell>
          <cell r="D23699" t="str">
            <v>TO amir engr for mar 25</v>
          </cell>
          <cell r="E23699">
            <v>45000</v>
          </cell>
        </row>
        <row r="23700">
          <cell r="B23700" t="str">
            <v>Meezan bank Head office</v>
          </cell>
          <cell r="C23700" t="str">
            <v>misc</v>
          </cell>
          <cell r="D23700" t="str">
            <v>Super card to amir engr (april 25)</v>
          </cell>
          <cell r="E23700">
            <v>1500</v>
          </cell>
        </row>
        <row r="23701">
          <cell r="B23701" t="str">
            <v>KANTEEN Islamabad</v>
          </cell>
          <cell r="C23701" t="str">
            <v>Moon steel fabrication</v>
          </cell>
          <cell r="D23701" t="str">
            <v>cash paid in advance</v>
          </cell>
          <cell r="E23701">
            <v>1000000</v>
          </cell>
        </row>
        <row r="23702">
          <cell r="B23702" t="str">
            <v>Bahria project</v>
          </cell>
          <cell r="C23702" t="str">
            <v>material</v>
          </cell>
          <cell r="D23702" t="str">
            <v>to amjad for misc material</v>
          </cell>
          <cell r="E23702">
            <v>1000</v>
          </cell>
        </row>
        <row r="23703">
          <cell r="B23703" t="str">
            <v>Fortress Mall</v>
          </cell>
          <cell r="C23703" t="str">
            <v>misc</v>
          </cell>
          <cell r="D23703" t="str">
            <v>TO Engr Noman for site expenses</v>
          </cell>
          <cell r="E23703">
            <v>20000</v>
          </cell>
        </row>
        <row r="23704">
          <cell r="B23704" t="str">
            <v>Meezan bank Head office</v>
          </cell>
          <cell r="C23704" t="str">
            <v>fare</v>
          </cell>
          <cell r="D23704" t="str">
            <v>paid</v>
          </cell>
          <cell r="E23704">
            <v>1200</v>
          </cell>
        </row>
        <row r="23705">
          <cell r="B23705" t="str">
            <v>office</v>
          </cell>
          <cell r="C23705" t="str">
            <v>misc</v>
          </cell>
          <cell r="D23705" t="str">
            <v>purchased kamran computer and 2 rams</v>
          </cell>
          <cell r="E23705">
            <v>17500</v>
          </cell>
        </row>
        <row r="23706">
          <cell r="B23706" t="str">
            <v>office</v>
          </cell>
          <cell r="C23706" t="str">
            <v>misc</v>
          </cell>
          <cell r="D23706" t="str">
            <v>umer for office use</v>
          </cell>
          <cell r="E23706">
            <v>3000</v>
          </cell>
        </row>
        <row r="23707">
          <cell r="B23707" t="str">
            <v>Gul Ahmed</v>
          </cell>
          <cell r="C23707" t="str">
            <v>adnan shamsi</v>
          </cell>
          <cell r="D23707" t="str">
            <v>To adnan shamsi for misc expenses</v>
          </cell>
          <cell r="E23707">
            <v>10000</v>
          </cell>
        </row>
        <row r="23708">
          <cell r="B23708" t="str">
            <v>Spar supermarket</v>
          </cell>
          <cell r="C23708" t="str">
            <v>fare</v>
          </cell>
          <cell r="D23708" t="str">
            <v>paid</v>
          </cell>
          <cell r="E23708">
            <v>3000</v>
          </cell>
        </row>
        <row r="23709">
          <cell r="B23709" t="str">
            <v>Spar supermarket</v>
          </cell>
          <cell r="C23709" t="str">
            <v>material</v>
          </cell>
          <cell r="D23709" t="str">
            <v>purchased jubliee clamp, disc and nut bolts</v>
          </cell>
          <cell r="E23709">
            <v>3000</v>
          </cell>
        </row>
        <row r="23710">
          <cell r="B23710" t="str">
            <v>Spar supermarket</v>
          </cell>
          <cell r="C23710" t="str">
            <v>material</v>
          </cell>
          <cell r="D23710" t="str">
            <v>purchased rubber gutkay</v>
          </cell>
          <cell r="E23710">
            <v>4000</v>
          </cell>
        </row>
        <row r="23711">
          <cell r="B23711" t="str">
            <v>10pearl NASTP</v>
          </cell>
          <cell r="C23711" t="str">
            <v>fuel</v>
          </cell>
          <cell r="D23711" t="str">
            <v>To israr bhai</v>
          </cell>
          <cell r="E23711">
            <v>5000</v>
          </cell>
        </row>
        <row r="23712">
          <cell r="B23712" t="str">
            <v>saifee hospital</v>
          </cell>
          <cell r="C23712" t="str">
            <v>fuel</v>
          </cell>
          <cell r="D23712" t="str">
            <v>To khushnood</v>
          </cell>
          <cell r="E23712">
            <v>5000</v>
          </cell>
        </row>
        <row r="23713">
          <cell r="B23713" t="str">
            <v>saifee hospital</v>
          </cell>
          <cell r="C23713" t="str">
            <v>salary</v>
          </cell>
          <cell r="D23713" t="str">
            <v>Khushnood + nadeem painter remaining salary</v>
          </cell>
          <cell r="E23713">
            <v>57000</v>
          </cell>
        </row>
        <row r="23714">
          <cell r="B23714" t="str">
            <v>PSYCHIATRY JPMC</v>
          </cell>
          <cell r="C23714" t="str">
            <v>misc</v>
          </cell>
          <cell r="D23714" t="str">
            <v>JPMc invoice by nadeem bhai</v>
          </cell>
          <cell r="E23714">
            <v>7400</v>
          </cell>
        </row>
        <row r="23715">
          <cell r="B23715" t="str">
            <v>FTC Floors</v>
          </cell>
          <cell r="C23715" t="str">
            <v>misc</v>
          </cell>
          <cell r="D23715" t="str">
            <v>FTC invoice by nadeem bhai</v>
          </cell>
          <cell r="E23715">
            <v>9700</v>
          </cell>
        </row>
        <row r="23716">
          <cell r="B23716" t="str">
            <v>Honey moon lounge</v>
          </cell>
          <cell r="C23716" t="str">
            <v>misc</v>
          </cell>
          <cell r="D23716" t="str">
            <v>Honey moon invoice by nadeem bhai</v>
          </cell>
          <cell r="E23716">
            <v>3500</v>
          </cell>
        </row>
        <row r="23717">
          <cell r="B23717" t="str">
            <v>office</v>
          </cell>
          <cell r="C23717" t="str">
            <v>misc</v>
          </cell>
          <cell r="D23717" t="str">
            <v>Office invoice by nadeem bhai (purchased printer)</v>
          </cell>
          <cell r="E23717">
            <v>18000</v>
          </cell>
        </row>
        <row r="23718">
          <cell r="B23718" t="str">
            <v>Meezan bank Head office</v>
          </cell>
          <cell r="C23718" t="str">
            <v>misc</v>
          </cell>
          <cell r="D23718" t="str">
            <v>Meezan bank invoice by nadeem bhai</v>
          </cell>
          <cell r="E23718">
            <v>9200</v>
          </cell>
        </row>
        <row r="23719">
          <cell r="B23719" t="str">
            <v>Imtiaz supermarket</v>
          </cell>
          <cell r="C23719" t="str">
            <v>misc</v>
          </cell>
          <cell r="D23719" t="str">
            <v>Imtiaz invoice by nadeem bhai</v>
          </cell>
          <cell r="E23719">
            <v>7500</v>
          </cell>
        </row>
        <row r="23720">
          <cell r="B23720" t="str">
            <v>BAF maintenance</v>
          </cell>
          <cell r="C23720" t="str">
            <v>misc</v>
          </cell>
          <cell r="D23720" t="str">
            <v>BAFL invoice for BAFL</v>
          </cell>
          <cell r="E23720">
            <v>12000</v>
          </cell>
        </row>
        <row r="23721">
          <cell r="B23721" t="str">
            <v>NICVD</v>
          </cell>
          <cell r="C23721" t="str">
            <v>fare</v>
          </cell>
          <cell r="D23721" t="str">
            <v>paid</v>
          </cell>
          <cell r="E23721">
            <v>2500</v>
          </cell>
        </row>
        <row r="23722">
          <cell r="B23722" t="str">
            <v>engro 7th floor</v>
          </cell>
          <cell r="C23722" t="str">
            <v>thumb international</v>
          </cell>
          <cell r="D23722" t="str">
            <v>cash paid</v>
          </cell>
          <cell r="E23722">
            <v>52400</v>
          </cell>
        </row>
        <row r="23723">
          <cell r="B23723" t="str">
            <v>office</v>
          </cell>
          <cell r="C23723" t="str">
            <v>misc</v>
          </cell>
          <cell r="D23723" t="str">
            <v>umer for office use</v>
          </cell>
          <cell r="E23723">
            <v>3000</v>
          </cell>
        </row>
        <row r="23724">
          <cell r="B23724" t="str">
            <v>Fortress Mall</v>
          </cell>
          <cell r="C23724" t="str">
            <v>misc</v>
          </cell>
          <cell r="D23724" t="str">
            <v>To Easy paisa to imran khan for accomodation</v>
          </cell>
          <cell r="E23724">
            <v>5000</v>
          </cell>
        </row>
        <row r="23725">
          <cell r="B23725" t="str">
            <v>10pearl NASTP</v>
          </cell>
          <cell r="C23725" t="str">
            <v xml:space="preserve">sasa </v>
          </cell>
          <cell r="D23725" t="str">
            <v>cash paid purchased puchased of fan</v>
          </cell>
          <cell r="E23725">
            <v>75000</v>
          </cell>
        </row>
        <row r="23726">
          <cell r="B23726" t="str">
            <v>NICVD</v>
          </cell>
          <cell r="C23726" t="str">
            <v>salary</v>
          </cell>
          <cell r="D23726" t="str">
            <v>Remaining salary of IRFAN AC + Fahad farid</v>
          </cell>
          <cell r="E23726">
            <v>7600</v>
          </cell>
        </row>
        <row r="23727">
          <cell r="B23727" t="str">
            <v>KANTEEN Islamabad</v>
          </cell>
          <cell r="C23727" t="str">
            <v>Khurshid fans</v>
          </cell>
          <cell r="D23727" t="str">
            <v>cash chq given to khurshid fan (from Al madina)</v>
          </cell>
          <cell r="E23727">
            <v>500000</v>
          </cell>
        </row>
        <row r="23728">
          <cell r="B23728" t="str">
            <v>KANTEEN Islamabad</v>
          </cell>
          <cell r="C23728" t="str">
            <v>Khurshid fans</v>
          </cell>
          <cell r="D23728" t="str">
            <v>cash chq given to khurshid fan (from Al madina)</v>
          </cell>
          <cell r="E23728">
            <v>500000</v>
          </cell>
        </row>
        <row r="23729">
          <cell r="B23729" t="str">
            <v>Imtiaz supermarket</v>
          </cell>
          <cell r="C23729" t="str">
            <v>fare</v>
          </cell>
          <cell r="D23729" t="str">
            <v>paid</v>
          </cell>
          <cell r="E23729">
            <v>1500</v>
          </cell>
        </row>
        <row r="23730">
          <cell r="B23730" t="str">
            <v>Dawood Center</v>
          </cell>
          <cell r="C23730" t="str">
            <v>fare</v>
          </cell>
          <cell r="D23730" t="str">
            <v>paid</v>
          </cell>
          <cell r="E23730">
            <v>1200</v>
          </cell>
        </row>
        <row r="23731">
          <cell r="B23731" t="str">
            <v>CITI Bank</v>
          </cell>
          <cell r="C23731" t="str">
            <v>misc</v>
          </cell>
          <cell r="D23731" t="str">
            <v>To jahangeer for mobile balance</v>
          </cell>
          <cell r="E23731">
            <v>1380</v>
          </cell>
        </row>
        <row r="23732">
          <cell r="B23732" t="str">
            <v>CITI Bank</v>
          </cell>
          <cell r="C23732" t="str">
            <v>drawings</v>
          </cell>
          <cell r="D23732" t="str">
            <v>paid to azam corporation for drawings prints = 10,000</v>
          </cell>
          <cell r="E23732">
            <v>3500</v>
          </cell>
        </row>
        <row r="23733">
          <cell r="B23733" t="str">
            <v>Imtiaz supermarket</v>
          </cell>
          <cell r="C23733" t="str">
            <v>drawings</v>
          </cell>
          <cell r="D23733" t="str">
            <v>paid to azam corporation for drawings prints = 10,000</v>
          </cell>
          <cell r="E23733">
            <v>3500</v>
          </cell>
        </row>
        <row r="23734">
          <cell r="B23734" t="str">
            <v>BAF-Maintenance24</v>
          </cell>
          <cell r="C23734" t="str">
            <v>drawings</v>
          </cell>
          <cell r="D23734" t="str">
            <v>paid to azam corporation for drawings prints = 10,000</v>
          </cell>
          <cell r="E23734">
            <v>3000</v>
          </cell>
        </row>
        <row r="23735">
          <cell r="B23735" t="str">
            <v>Imtiaz saddar</v>
          </cell>
          <cell r="C23735" t="str">
            <v>misc</v>
          </cell>
          <cell r="D23735" t="str">
            <v>Welding plant repaired</v>
          </cell>
          <cell r="E23735">
            <v>2500</v>
          </cell>
        </row>
        <row r="23736">
          <cell r="B23736" t="str">
            <v>Pfizer</v>
          </cell>
          <cell r="C23736" t="str">
            <v>material</v>
          </cell>
          <cell r="D23736" t="str">
            <v>purchased plastic</v>
          </cell>
          <cell r="E23736">
            <v>520</v>
          </cell>
        </row>
        <row r="23737">
          <cell r="B23737" t="str">
            <v>State life Insurance</v>
          </cell>
          <cell r="C23737" t="str">
            <v>adnan shamsi</v>
          </cell>
          <cell r="D23737" t="str">
            <v>To adnan shamsi for site expenses (recommend by nadeem bhai)</v>
          </cell>
          <cell r="E23737">
            <v>6000</v>
          </cell>
        </row>
        <row r="23738">
          <cell r="B23738" t="str">
            <v>office</v>
          </cell>
          <cell r="C23738" t="str">
            <v>misc</v>
          </cell>
          <cell r="D23738" t="str">
            <v>umer for office use</v>
          </cell>
          <cell r="E23738">
            <v>3000</v>
          </cell>
        </row>
        <row r="23739">
          <cell r="B23739" t="str">
            <v>Gul Ahmed</v>
          </cell>
          <cell r="C23739" t="str">
            <v>fuel</v>
          </cell>
          <cell r="D23739" t="str">
            <v>To mukhtar bhai for fuel</v>
          </cell>
          <cell r="E23739">
            <v>1000</v>
          </cell>
        </row>
        <row r="23740">
          <cell r="B23740" t="str">
            <v>CITI Bank</v>
          </cell>
          <cell r="C23740" t="str">
            <v>misc</v>
          </cell>
          <cell r="D23740" t="str">
            <v>purchased stickers from pakistan chowk by mukhtar</v>
          </cell>
          <cell r="E23740">
            <v>1000</v>
          </cell>
        </row>
        <row r="23741">
          <cell r="B23741" t="str">
            <v>BAF maintenance</v>
          </cell>
          <cell r="C23741" t="str">
            <v>shakeel duct</v>
          </cell>
          <cell r="D23741" t="str">
            <v>cash paid (rec by kamran technician at site)</v>
          </cell>
          <cell r="E23741">
            <v>20000</v>
          </cell>
        </row>
        <row r="23742">
          <cell r="B23742" t="str">
            <v>Imtiaz saddar</v>
          </cell>
          <cell r="C23742" t="str">
            <v>misc</v>
          </cell>
          <cell r="D23742" t="str">
            <v>grinder and hilti repaired</v>
          </cell>
          <cell r="E23742">
            <v>1500</v>
          </cell>
        </row>
        <row r="23743">
          <cell r="B23743" t="str">
            <v>Fortress Mall</v>
          </cell>
          <cell r="C23743" t="str">
            <v>material</v>
          </cell>
          <cell r="D23743" t="str">
            <v>Online to Noman for fortress expenses (by bH)</v>
          </cell>
          <cell r="E23743">
            <v>75000</v>
          </cell>
        </row>
        <row r="23744">
          <cell r="B23744" t="str">
            <v>O/M The Place</v>
          </cell>
          <cell r="C23744" t="str">
            <v>material</v>
          </cell>
          <cell r="D23744" t="str">
            <v>purchased 2 gas cylinder R 134A + Fuel</v>
          </cell>
          <cell r="E23744">
            <v>65000</v>
          </cell>
        </row>
        <row r="23745">
          <cell r="B23745" t="str">
            <v>State life Insurance</v>
          </cell>
          <cell r="C23745" t="str">
            <v>transportation</v>
          </cell>
          <cell r="D23745" t="str">
            <v>paid for copper pipe builty</v>
          </cell>
          <cell r="E23745">
            <v>20000</v>
          </cell>
        </row>
        <row r="23746">
          <cell r="B23746" t="str">
            <v>NICVD</v>
          </cell>
          <cell r="C23746" t="str">
            <v>misc</v>
          </cell>
          <cell r="D23746" t="str">
            <v>paid for 5mm glass mirror for PAF zahid sahab home</v>
          </cell>
          <cell r="E23746">
            <v>19600</v>
          </cell>
        </row>
        <row r="23747">
          <cell r="B23747" t="str">
            <v xml:space="preserve">MHR Personal </v>
          </cell>
          <cell r="C23747" t="str">
            <v>rehana rehman</v>
          </cell>
          <cell r="D23747" t="str">
            <v>Rehana aunty ufone and mobile balance</v>
          </cell>
          <cell r="E23747">
            <v>2900</v>
          </cell>
        </row>
        <row r="23748">
          <cell r="B23748" t="str">
            <v>office</v>
          </cell>
          <cell r="C23748" t="str">
            <v>misc</v>
          </cell>
          <cell r="D23748" t="str">
            <v>umer for office use</v>
          </cell>
          <cell r="E23748">
            <v>3000</v>
          </cell>
        </row>
        <row r="23749">
          <cell r="B23749" t="str">
            <v>BAH fire work</v>
          </cell>
          <cell r="C23749" t="str">
            <v>nexus engineering</v>
          </cell>
          <cell r="D23749" t="str">
            <v>final cash paid</v>
          </cell>
          <cell r="E23749">
            <v>69000</v>
          </cell>
        </row>
        <row r="23750">
          <cell r="B23750" t="str">
            <v>office</v>
          </cell>
          <cell r="C23750" t="str">
            <v>misc</v>
          </cell>
          <cell r="D23750" t="str">
            <v>Israr bhai laptop trobleshoot and repaired</v>
          </cell>
          <cell r="E23750">
            <v>1000</v>
          </cell>
        </row>
        <row r="23751">
          <cell r="B23751" t="str">
            <v>Meezan bank Head office</v>
          </cell>
          <cell r="C23751" t="str">
            <v>fuel</v>
          </cell>
          <cell r="D23751" t="str">
            <v>to abbas for fuel</v>
          </cell>
          <cell r="E23751">
            <v>3000</v>
          </cell>
        </row>
        <row r="23752">
          <cell r="B23752" t="str">
            <v>CITI Bank</v>
          </cell>
          <cell r="C23752" t="str">
            <v>misc</v>
          </cell>
          <cell r="D23752" t="str">
            <v>paid for citi bank stitckers</v>
          </cell>
          <cell r="E23752">
            <v>15000</v>
          </cell>
        </row>
        <row r="23753">
          <cell r="B23753" t="str">
            <v>PSYCHIATRY JPMC</v>
          </cell>
          <cell r="C23753" t="str">
            <v>Global technologies</v>
          </cell>
          <cell r="D23753" t="str">
            <v>To global technologies (aisha interior chq)</v>
          </cell>
          <cell r="E23753">
            <v>500000</v>
          </cell>
        </row>
        <row r="23754">
          <cell r="B23754" t="str">
            <v>BAH Exhaust Work</v>
          </cell>
          <cell r="C23754" t="str">
            <v>zag traders</v>
          </cell>
          <cell r="D23754" t="str">
            <v>To ZAG insulation (aisha interior chq)</v>
          </cell>
          <cell r="E23754">
            <v>500000</v>
          </cell>
        </row>
        <row r="23755">
          <cell r="B23755" t="str">
            <v>Mall of Pindi</v>
          </cell>
          <cell r="C23755" t="str">
            <v>zag traders</v>
          </cell>
          <cell r="D23755" t="str">
            <v>To ZAG insulation (aisha interior chq)</v>
          </cell>
          <cell r="E23755">
            <v>500000</v>
          </cell>
        </row>
        <row r="23756">
          <cell r="B23756" t="str">
            <v>NASTP II</v>
          </cell>
          <cell r="C23756" t="str">
            <v>sami duct</v>
          </cell>
          <cell r="D23756" t="str">
            <v>cash chq given to Sami duct (from al madina)</v>
          </cell>
          <cell r="E23756">
            <v>700000</v>
          </cell>
        </row>
        <row r="23757">
          <cell r="B23757" t="str">
            <v>Meezan bank Head office</v>
          </cell>
          <cell r="C23757" t="str">
            <v>air guide</v>
          </cell>
          <cell r="D23757" t="str">
            <v>cash chq given to Air Guide Akbar (from al madina)</v>
          </cell>
          <cell r="E23757">
            <v>500000</v>
          </cell>
        </row>
        <row r="23758">
          <cell r="B23758" t="str">
            <v>Meezan bank Head office</v>
          </cell>
          <cell r="C23758" t="str">
            <v>air guide</v>
          </cell>
          <cell r="D23758" t="str">
            <v>cash chq given to Air Guide Akbar (from al madina)</v>
          </cell>
          <cell r="E23758">
            <v>500000</v>
          </cell>
        </row>
        <row r="23759">
          <cell r="B23759" t="str">
            <v>DP World</v>
          </cell>
          <cell r="C23759" t="str">
            <v>fuel</v>
          </cell>
          <cell r="D23759" t="str">
            <v>invoices DP world</v>
          </cell>
          <cell r="E23759">
            <v>3100</v>
          </cell>
        </row>
        <row r="23760">
          <cell r="B23760" t="str">
            <v>Imtiaz saddar</v>
          </cell>
          <cell r="C23760" t="str">
            <v>fuel</v>
          </cell>
          <cell r="D23760" t="str">
            <v>invoices Imtiaz saddar</v>
          </cell>
          <cell r="E23760">
            <v>2000</v>
          </cell>
        </row>
        <row r="23761">
          <cell r="B23761" t="str">
            <v>Imtiaz saddar</v>
          </cell>
          <cell r="C23761" t="str">
            <v>material</v>
          </cell>
          <cell r="D23761" t="str">
            <v>purchased marker + inchi tape</v>
          </cell>
          <cell r="E23761">
            <v>1000</v>
          </cell>
        </row>
        <row r="23762">
          <cell r="B23762" t="str">
            <v>office</v>
          </cell>
          <cell r="C23762" t="str">
            <v>misc</v>
          </cell>
          <cell r="D23762" t="str">
            <v>umer for office use</v>
          </cell>
          <cell r="E23762">
            <v>3000</v>
          </cell>
        </row>
        <row r="23763">
          <cell r="B23763" t="str">
            <v>State life Insurance</v>
          </cell>
          <cell r="C23763" t="str">
            <v>adnan shamsi</v>
          </cell>
          <cell r="D23763" t="str">
            <v>To adnan shamsi for site expenses (recommend by nadeem bhai)</v>
          </cell>
          <cell r="E23763">
            <v>2000</v>
          </cell>
        </row>
        <row r="23764">
          <cell r="B23764" t="str">
            <v>Spar supermarket</v>
          </cell>
          <cell r="C23764" t="str">
            <v>material</v>
          </cell>
          <cell r="D23764" t="str">
            <v>TO zohaib ahmed khan for cold stogare work + small chiller (rec by Amir)</v>
          </cell>
          <cell r="E23764">
            <v>15000</v>
          </cell>
        </row>
        <row r="23765">
          <cell r="B23765" t="str">
            <v>State life Insurance</v>
          </cell>
          <cell r="C23765" t="str">
            <v>fuel</v>
          </cell>
          <cell r="D23765" t="str">
            <v>paid to mukhtar</v>
          </cell>
          <cell r="E23765">
            <v>3000</v>
          </cell>
        </row>
        <row r="23766">
          <cell r="B23766" t="str">
            <v>State life Insurance</v>
          </cell>
          <cell r="C23766" t="str">
            <v>fare</v>
          </cell>
          <cell r="D23766" t="str">
            <v>paid</v>
          </cell>
          <cell r="E23766">
            <v>2500</v>
          </cell>
        </row>
        <row r="23767">
          <cell r="B23767" t="str">
            <v>BAH fire work</v>
          </cell>
          <cell r="C23767" t="str">
            <v>material</v>
          </cell>
          <cell r="D23767" t="str">
            <v>purchased ms fittings and bit</v>
          </cell>
          <cell r="E23767">
            <v>1700</v>
          </cell>
        </row>
        <row r="23768">
          <cell r="B23768" t="str">
            <v>NICVD</v>
          </cell>
          <cell r="C23768" t="str">
            <v>misc</v>
          </cell>
          <cell r="D23768" t="str">
            <v>To irfan AC for last month lunch and fuel (recommend by nadeem bhai)</v>
          </cell>
          <cell r="E23768">
            <v>5000</v>
          </cell>
        </row>
        <row r="23769">
          <cell r="B23769" t="str">
            <v>Meezan bank Head office</v>
          </cell>
          <cell r="C23769" t="str">
            <v>material</v>
          </cell>
          <cell r="D23769" t="str">
            <v>purchased clothes 10 thans from Irfan brothers = 32,500</v>
          </cell>
          <cell r="E23769">
            <v>11000</v>
          </cell>
        </row>
        <row r="23770">
          <cell r="B23770" t="str">
            <v>BAF maintenance</v>
          </cell>
          <cell r="C23770" t="str">
            <v>material</v>
          </cell>
          <cell r="D23770" t="str">
            <v>purchased clothes 10 thans from Irfan brothers = 32,500</v>
          </cell>
          <cell r="E23770">
            <v>10000</v>
          </cell>
        </row>
        <row r="23771">
          <cell r="B23771" t="str">
            <v>BAH Exhaust Work</v>
          </cell>
          <cell r="C23771" t="str">
            <v>material</v>
          </cell>
          <cell r="D23771" t="str">
            <v>purchased clothes 10 thans from Irfan brothers = 32,500</v>
          </cell>
          <cell r="E23771">
            <v>11500</v>
          </cell>
        </row>
        <row r="23772">
          <cell r="B23772" t="str">
            <v>State life Insurance</v>
          </cell>
          <cell r="C23772" t="str">
            <v>adam regger</v>
          </cell>
          <cell r="D23772" t="str">
            <v>cash paid</v>
          </cell>
          <cell r="E23772">
            <v>50000</v>
          </cell>
        </row>
        <row r="23773">
          <cell r="B23773" t="str">
            <v>Fortress Mall</v>
          </cell>
          <cell r="C23773" t="str">
            <v>fare</v>
          </cell>
          <cell r="D23773" t="str">
            <v>riksahw fare</v>
          </cell>
          <cell r="E23773">
            <v>500</v>
          </cell>
        </row>
        <row r="23774">
          <cell r="B23774" t="str">
            <v>Gul Ahmed</v>
          </cell>
          <cell r="C23774" t="str">
            <v>material</v>
          </cell>
          <cell r="D23774" t="str">
            <v>purchased flare nuts &amp; copper pipe</v>
          </cell>
          <cell r="E23774">
            <v>9000</v>
          </cell>
        </row>
        <row r="23775">
          <cell r="B23775" t="str">
            <v>office</v>
          </cell>
          <cell r="C23775" t="str">
            <v>misc</v>
          </cell>
          <cell r="D23775" t="str">
            <v>umer for office use</v>
          </cell>
          <cell r="E23775">
            <v>3000</v>
          </cell>
        </row>
        <row r="23776">
          <cell r="B23776" t="str">
            <v>Fortress Mall</v>
          </cell>
          <cell r="C23776" t="str">
            <v>transportation</v>
          </cell>
          <cell r="D23776" t="str">
            <v>Builty from Karachi to Lahore</v>
          </cell>
          <cell r="E23776">
            <v>6450</v>
          </cell>
        </row>
        <row r="23777">
          <cell r="B23777" t="str">
            <v>NICVD</v>
          </cell>
          <cell r="C23777" t="str">
            <v>material</v>
          </cell>
          <cell r="D23777" t="str">
            <v>misc by  imran engr</v>
          </cell>
          <cell r="E23777">
            <v>15380</v>
          </cell>
        </row>
        <row r="23778">
          <cell r="B23778" t="str">
            <v>Imtiaz saddar</v>
          </cell>
          <cell r="C23778" t="str">
            <v>material</v>
          </cell>
          <cell r="D23778" t="str">
            <v>Tools purchased by mukhtar</v>
          </cell>
          <cell r="E23778">
            <v>16960</v>
          </cell>
        </row>
        <row r="23779">
          <cell r="B23779" t="str">
            <v>office</v>
          </cell>
          <cell r="C23779" t="str">
            <v>misc</v>
          </cell>
          <cell r="D23779" t="str">
            <v>paid to waqas for fridge compressor</v>
          </cell>
          <cell r="E23779">
            <v>9500</v>
          </cell>
        </row>
        <row r="23780">
          <cell r="B23780" t="str">
            <v>Spar supermarket</v>
          </cell>
          <cell r="C23780" t="str">
            <v>fare</v>
          </cell>
          <cell r="D23780" t="str">
            <v>paid for folding shifting</v>
          </cell>
          <cell r="E23780">
            <v>1200</v>
          </cell>
        </row>
        <row r="23781">
          <cell r="B23781" t="str">
            <v>BAF maintenance</v>
          </cell>
          <cell r="C23781" t="str">
            <v>fare</v>
          </cell>
          <cell r="D23781" t="str">
            <v>paid</v>
          </cell>
          <cell r="E23781">
            <v>1000</v>
          </cell>
        </row>
        <row r="23782">
          <cell r="B23782" t="str">
            <v>State life Insurance</v>
          </cell>
          <cell r="C23782" t="str">
            <v>fare</v>
          </cell>
          <cell r="D23782" t="str">
            <v>bykia</v>
          </cell>
          <cell r="E23782">
            <v>500</v>
          </cell>
        </row>
        <row r="23783">
          <cell r="B23783" t="str">
            <v>10pearl NASTP</v>
          </cell>
          <cell r="C23783" t="str">
            <v>fare</v>
          </cell>
          <cell r="D23783" t="str">
            <v>paid to muzamml for fan fare</v>
          </cell>
          <cell r="E23783">
            <v>1000</v>
          </cell>
        </row>
        <row r="23784">
          <cell r="B23784" t="str">
            <v>office</v>
          </cell>
          <cell r="C23784" t="str">
            <v>misc</v>
          </cell>
          <cell r="D23784" t="str">
            <v>umer for office use</v>
          </cell>
          <cell r="E23784">
            <v>3000</v>
          </cell>
        </row>
        <row r="23785">
          <cell r="B23785" t="str">
            <v>State life Insurance</v>
          </cell>
          <cell r="C23785" t="str">
            <v>adnan shamsi</v>
          </cell>
          <cell r="D23785" t="str">
            <v>To adnan shamsi for site expenses (recommend by nadeem bhai)</v>
          </cell>
          <cell r="E23785">
            <v>15000</v>
          </cell>
        </row>
        <row r="23786">
          <cell r="B23786" t="str">
            <v>Fortress Mall</v>
          </cell>
          <cell r="C23786" t="str">
            <v>transportation</v>
          </cell>
          <cell r="D23786" t="str">
            <v>jazz cash to driver for IIL pipe shifting at site</v>
          </cell>
          <cell r="E23786">
            <v>15000</v>
          </cell>
        </row>
        <row r="23787">
          <cell r="B23787" t="str">
            <v>Imtiaz saddar</v>
          </cell>
          <cell r="C23787" t="str">
            <v>material</v>
          </cell>
          <cell r="D23787" t="str">
            <v>To mukhtar for hammer + level rope</v>
          </cell>
          <cell r="E23787">
            <v>560</v>
          </cell>
        </row>
        <row r="23788">
          <cell r="B23788" t="str">
            <v>BAH PPRC job</v>
          </cell>
          <cell r="C23788" t="str">
            <v>Build Con</v>
          </cell>
          <cell r="D23788" t="str">
            <v>cash collect by usama build con from al madina steel</v>
          </cell>
          <cell r="E23788">
            <v>450000</v>
          </cell>
        </row>
        <row r="23789">
          <cell r="B23789" t="str">
            <v>KANTEEN Islamabad</v>
          </cell>
          <cell r="C23789" t="str">
            <v>material</v>
          </cell>
          <cell r="D23789" t="str">
            <v>misc material and fare + transport &amp; fuel (cash online in MCB acc by mukhtar)</v>
          </cell>
          <cell r="E23789">
            <v>124000</v>
          </cell>
        </row>
        <row r="23790">
          <cell r="B23790" t="str">
            <v>State life Insurance</v>
          </cell>
          <cell r="C23790" t="str">
            <v>Steelex</v>
          </cell>
          <cell r="D23790" t="str">
            <v>purchased UPVC pipe and fittings from steelex  (cash online in MCB acc by mukhtar)</v>
          </cell>
          <cell r="E23790">
            <v>88500</v>
          </cell>
        </row>
        <row r="23791">
          <cell r="B23791" t="str">
            <v>Imtiaz supermarket</v>
          </cell>
          <cell r="C23791" t="str">
            <v>khalid bhai</v>
          </cell>
          <cell r="D23791" t="str">
            <v>cash paid for plumbing works</v>
          </cell>
          <cell r="E23791">
            <v>10000</v>
          </cell>
        </row>
        <row r="23792">
          <cell r="B23792" t="str">
            <v>CITI Bank</v>
          </cell>
          <cell r="C23792" t="str">
            <v>material</v>
          </cell>
          <cell r="D23792" t="str">
            <v>Purchased Z type belt for WCPU 03 nos + 3 pin relay with base</v>
          </cell>
          <cell r="E23792">
            <v>4750</v>
          </cell>
        </row>
        <row r="23793">
          <cell r="B23793" t="str">
            <v>Imtiaz saddar</v>
          </cell>
          <cell r="C23793" t="str">
            <v>misc</v>
          </cell>
          <cell r="D23793" t="str">
            <v>nadeem bhai mobile balance</v>
          </cell>
          <cell r="E23793">
            <v>1000</v>
          </cell>
        </row>
        <row r="23794">
          <cell r="B23794" t="str">
            <v>Spar supermarket</v>
          </cell>
          <cell r="C23794" t="str">
            <v>material</v>
          </cell>
          <cell r="D23794" t="str">
            <v>purchased pop revit</v>
          </cell>
          <cell r="E23794">
            <v>1000</v>
          </cell>
        </row>
        <row r="23795">
          <cell r="B23795" t="str">
            <v>CITI Bank</v>
          </cell>
          <cell r="C23795" t="str">
            <v>misc</v>
          </cell>
          <cell r="D23795" t="str">
            <v>To israr bhai for staff refreshment</v>
          </cell>
          <cell r="E23795">
            <v>2000</v>
          </cell>
        </row>
        <row r="23796">
          <cell r="B23796" t="str">
            <v>o/m visa office</v>
          </cell>
          <cell r="C23796" t="str">
            <v>fuel</v>
          </cell>
          <cell r="D23796" t="str">
            <v>To Waqas for fuel for VISA Site</v>
          </cell>
          <cell r="E23796">
            <v>500</v>
          </cell>
        </row>
        <row r="23797">
          <cell r="B23797" t="str">
            <v>Fortress Mall</v>
          </cell>
          <cell r="C23797" t="str">
            <v>material</v>
          </cell>
          <cell r="D23797" t="str">
            <v>To Noman for Misc invoices and transportation (easy paisa to Noman Account)</v>
          </cell>
          <cell r="E23797">
            <v>87000</v>
          </cell>
        </row>
        <row r="23798">
          <cell r="B23798" t="str">
            <v>office</v>
          </cell>
          <cell r="C23798" t="str">
            <v>misc</v>
          </cell>
          <cell r="D23798" t="str">
            <v>umer for office use</v>
          </cell>
          <cell r="E23798">
            <v>3000</v>
          </cell>
        </row>
        <row r="23799">
          <cell r="B23799" t="str">
            <v>NICVD</v>
          </cell>
          <cell r="C23799" t="str">
            <v>fare</v>
          </cell>
          <cell r="D23799" t="str">
            <v>for cable tray sample</v>
          </cell>
          <cell r="E23799">
            <v>300</v>
          </cell>
        </row>
        <row r="23800">
          <cell r="B23800" t="str">
            <v>BAF maintenance</v>
          </cell>
          <cell r="C23800" t="str">
            <v>fare</v>
          </cell>
          <cell r="D23800" t="str">
            <v>paid</v>
          </cell>
          <cell r="E23800">
            <v>800</v>
          </cell>
        </row>
        <row r="23801">
          <cell r="B23801" t="str">
            <v>BAF maintenance</v>
          </cell>
          <cell r="C23801" t="str">
            <v>fuel</v>
          </cell>
          <cell r="D23801" t="str">
            <v>To mukhtar for fuel</v>
          </cell>
          <cell r="E23801">
            <v>1000</v>
          </cell>
        </row>
        <row r="23802">
          <cell r="B23802" t="str">
            <v>BAF maintenance</v>
          </cell>
          <cell r="C23802" t="str">
            <v>material</v>
          </cell>
          <cell r="D23802" t="str">
            <v>Misc invoices by shahid for BAF</v>
          </cell>
          <cell r="E23802">
            <v>53550</v>
          </cell>
        </row>
        <row r="23803">
          <cell r="B23803" t="str">
            <v>BAF maintenance</v>
          </cell>
          <cell r="C23803" t="str">
            <v>material</v>
          </cell>
          <cell r="D23803" t="str">
            <v>Misc invoices by shahid for BAF</v>
          </cell>
          <cell r="E23803">
            <v>111905</v>
          </cell>
        </row>
        <row r="23804">
          <cell r="B23804" t="str">
            <v>BAF maintenance</v>
          </cell>
          <cell r="C23804" t="str">
            <v>material</v>
          </cell>
          <cell r="D23804" t="str">
            <v>Misc invoices by shahid for BAF</v>
          </cell>
          <cell r="E23804">
            <v>149350</v>
          </cell>
        </row>
        <row r="23805">
          <cell r="B23805" t="str">
            <v>saifee hospital</v>
          </cell>
          <cell r="C23805" t="str">
            <v>material</v>
          </cell>
          <cell r="D23805" t="str">
            <v>Misc invoices by shahid for Saifee</v>
          </cell>
          <cell r="E23805">
            <v>7380</v>
          </cell>
        </row>
        <row r="23806">
          <cell r="B23806" t="str">
            <v>BAF maintenance</v>
          </cell>
          <cell r="C23806" t="str">
            <v>material</v>
          </cell>
          <cell r="D23806" t="str">
            <v>Misc invoices by shahid for BAF</v>
          </cell>
          <cell r="E23806">
            <v>40290</v>
          </cell>
        </row>
        <row r="23807">
          <cell r="B23807" t="str">
            <v>BAF maintenance</v>
          </cell>
          <cell r="C23807" t="str">
            <v>material</v>
          </cell>
          <cell r="D23807" t="str">
            <v>Misc invoices by shahid for BAF</v>
          </cell>
          <cell r="E23807">
            <v>21570</v>
          </cell>
        </row>
        <row r="23808">
          <cell r="B23808" t="str">
            <v>BAF maintenance</v>
          </cell>
          <cell r="C23808" t="str">
            <v>material</v>
          </cell>
          <cell r="D23808" t="str">
            <v>Misc invoices by shahid for BAF</v>
          </cell>
          <cell r="E23808">
            <v>17550</v>
          </cell>
        </row>
        <row r="23809">
          <cell r="B23809" t="str">
            <v>BAF maintenance</v>
          </cell>
          <cell r="C23809" t="str">
            <v>material</v>
          </cell>
          <cell r="D23809" t="str">
            <v>Misc invoices by shahid for BAF</v>
          </cell>
          <cell r="E23809">
            <v>25650</v>
          </cell>
        </row>
        <row r="23810">
          <cell r="B23810" t="str">
            <v>BAF maintenance</v>
          </cell>
          <cell r="C23810" t="str">
            <v>material</v>
          </cell>
          <cell r="D23810" t="str">
            <v>Misc invoices by shahid for BAF</v>
          </cell>
          <cell r="E23810">
            <v>11000</v>
          </cell>
        </row>
        <row r="23811">
          <cell r="B23811" t="str">
            <v>BAF maintenance</v>
          </cell>
          <cell r="C23811" t="str">
            <v>Engr Noman</v>
          </cell>
          <cell r="D23811" t="str">
            <v>Cash paid by Shahid painter</v>
          </cell>
          <cell r="E23811">
            <v>100000</v>
          </cell>
        </row>
        <row r="23812">
          <cell r="B23812" t="str">
            <v>Bahria project</v>
          </cell>
          <cell r="C23812" t="str">
            <v>material</v>
          </cell>
          <cell r="D23812" t="str">
            <v>purchased choona for marking</v>
          </cell>
          <cell r="E23812">
            <v>1000</v>
          </cell>
        </row>
        <row r="23813">
          <cell r="B23813" t="str">
            <v>J outlet Quetta</v>
          </cell>
          <cell r="C23813" t="str">
            <v>material</v>
          </cell>
          <cell r="D23813" t="str">
            <v>purchased cutting disc, holdtite weldings rods, dhaga</v>
          </cell>
          <cell r="E23813">
            <v>16700</v>
          </cell>
        </row>
        <row r="23814">
          <cell r="B23814" t="str">
            <v xml:space="preserve">MHR Personal </v>
          </cell>
          <cell r="C23814" t="str">
            <v>utilities bills</v>
          </cell>
          <cell r="D23814" t="str">
            <v>ptcl bills paid</v>
          </cell>
          <cell r="E23814">
            <v>3150</v>
          </cell>
        </row>
        <row r="23815">
          <cell r="B23815" t="str">
            <v>office</v>
          </cell>
          <cell r="C23815" t="str">
            <v>utilities bills</v>
          </cell>
          <cell r="D23815" t="str">
            <v>ptcl bills paid</v>
          </cell>
          <cell r="E23815">
            <v>10470</v>
          </cell>
        </row>
        <row r="23816">
          <cell r="B23816" t="str">
            <v>State life Insurance</v>
          </cell>
          <cell r="C23816" t="str">
            <v>fare</v>
          </cell>
          <cell r="D23816" t="str">
            <v>Rikshaw fare for rods shifting</v>
          </cell>
          <cell r="E23816">
            <v>1000</v>
          </cell>
        </row>
        <row r="23817">
          <cell r="B23817" t="str">
            <v>KANTEEN Islamabad</v>
          </cell>
          <cell r="C23817" t="str">
            <v>Noman Arshad</v>
          </cell>
          <cell r="D23817" t="str">
            <v>Online by BH to Noman Arshad for Cladding and insulation payment for Kanteen f6 Islambad</v>
          </cell>
          <cell r="E23817">
            <v>150000</v>
          </cell>
        </row>
        <row r="23818">
          <cell r="B23818" t="str">
            <v>Imtiaz supermarket</v>
          </cell>
          <cell r="C23818" t="str">
            <v>Balancing</v>
          </cell>
          <cell r="D23818" t="str">
            <v>Online by BH to Ali Raza Balacing for Imtiaz korangi balancing</v>
          </cell>
          <cell r="E23818">
            <v>150000</v>
          </cell>
        </row>
        <row r="23819">
          <cell r="B23819" t="str">
            <v>J outlet Quetta</v>
          </cell>
          <cell r="C23819" t="str">
            <v>tickets</v>
          </cell>
          <cell r="D23819" t="str">
            <v>Online by BH to M. Ihsan For Quetta malll labour tickets</v>
          </cell>
          <cell r="E23819">
            <v>40000</v>
          </cell>
        </row>
        <row r="23820">
          <cell r="B23820" t="str">
            <v>State life Insurance</v>
          </cell>
          <cell r="C23820" t="str">
            <v>material</v>
          </cell>
          <cell r="D23820" t="str">
            <v>Wrapping rolls and carton tapes</v>
          </cell>
          <cell r="E23820">
            <v>6120</v>
          </cell>
        </row>
        <row r="23821">
          <cell r="B23821" t="str">
            <v>State life Insurance</v>
          </cell>
          <cell r="C23821" t="str">
            <v>fare</v>
          </cell>
          <cell r="D23821" t="str">
            <v>paid</v>
          </cell>
          <cell r="E23821">
            <v>600</v>
          </cell>
        </row>
        <row r="23822">
          <cell r="B23822" t="str">
            <v>BAF maintenance</v>
          </cell>
          <cell r="C23822" t="str">
            <v>fare</v>
          </cell>
          <cell r="D23822" t="str">
            <v>paid</v>
          </cell>
          <cell r="E23822">
            <v>1600</v>
          </cell>
        </row>
        <row r="23823">
          <cell r="B23823" t="str">
            <v>office</v>
          </cell>
          <cell r="C23823" t="str">
            <v>misc</v>
          </cell>
          <cell r="D23823" t="str">
            <v>umer for office use</v>
          </cell>
          <cell r="E23823">
            <v>4000</v>
          </cell>
        </row>
        <row r="23824">
          <cell r="B23824" t="str">
            <v>CITI Bank</v>
          </cell>
          <cell r="C23824" t="str">
            <v>material</v>
          </cell>
          <cell r="D23824" t="str">
            <v>To umair for wrinch pana + Fuel</v>
          </cell>
          <cell r="E23824">
            <v>700</v>
          </cell>
        </row>
        <row r="23825">
          <cell r="B23825" t="str">
            <v>BAF maintenance</v>
          </cell>
          <cell r="C23825" t="str">
            <v>fuel</v>
          </cell>
          <cell r="D23825" t="str">
            <v>To mukhtar for fuel</v>
          </cell>
          <cell r="E23825">
            <v>450</v>
          </cell>
        </row>
        <row r="23826">
          <cell r="B23826" t="str">
            <v>NASTP II</v>
          </cell>
          <cell r="C23826" t="str">
            <v>fare</v>
          </cell>
          <cell r="D23826" t="str">
            <v>paid</v>
          </cell>
          <cell r="E23826">
            <v>1000</v>
          </cell>
        </row>
        <row r="23827">
          <cell r="B23827" t="str">
            <v>J outlet Quetta</v>
          </cell>
          <cell r="C23827" t="str">
            <v>fare</v>
          </cell>
          <cell r="D23827" t="str">
            <v>bykia</v>
          </cell>
          <cell r="E23827">
            <v>400</v>
          </cell>
        </row>
        <row r="23828">
          <cell r="B23828" t="str">
            <v>10pearl NASTP</v>
          </cell>
          <cell r="C23828" t="str">
            <v>material</v>
          </cell>
          <cell r="D23828" t="str">
            <v>purchased cementex, brush, upvc fitings</v>
          </cell>
          <cell r="E23828">
            <v>3840</v>
          </cell>
        </row>
        <row r="23829">
          <cell r="B23829" t="str">
            <v>J outlet Quetta</v>
          </cell>
          <cell r="C23829" t="str">
            <v>fare</v>
          </cell>
          <cell r="D23829" t="str">
            <v>paid</v>
          </cell>
          <cell r="E23829">
            <v>2000</v>
          </cell>
        </row>
        <row r="23830">
          <cell r="B23830" t="str">
            <v>State life Insurance</v>
          </cell>
          <cell r="C23830" t="str">
            <v>misc</v>
          </cell>
          <cell r="D23830" t="str">
            <v>To adnan for state life expenses (by nadeem bhai)</v>
          </cell>
          <cell r="E23830">
            <v>7000</v>
          </cell>
        </row>
        <row r="23831">
          <cell r="B23831" t="str">
            <v>Fortress Mall</v>
          </cell>
          <cell r="C23831" t="str">
            <v>material</v>
          </cell>
          <cell r="D23831" t="str">
            <v xml:space="preserve">Online by BH to Shehroz Hassan for Machine purchased </v>
          </cell>
          <cell r="E23831">
            <v>85000</v>
          </cell>
        </row>
        <row r="23832">
          <cell r="B23832" t="str">
            <v>BAH fire work</v>
          </cell>
          <cell r="C23832" t="str">
            <v>Nexus engineering</v>
          </cell>
          <cell r="D23832" t="str">
            <v>Purchased lock shield valve (rec by areeb)</v>
          </cell>
          <cell r="E23832">
            <v>5500</v>
          </cell>
        </row>
        <row r="23833">
          <cell r="B23833" t="str">
            <v>State life Insurance</v>
          </cell>
          <cell r="C23833" t="str">
            <v>fare</v>
          </cell>
          <cell r="D23833" t="str">
            <v>paid</v>
          </cell>
          <cell r="E23833">
            <v>1000</v>
          </cell>
        </row>
        <row r="23834">
          <cell r="B23834" t="str">
            <v>office</v>
          </cell>
          <cell r="C23834" t="str">
            <v>misc</v>
          </cell>
          <cell r="D23834" t="str">
            <v>umer for office use</v>
          </cell>
          <cell r="E23834">
            <v>4000</v>
          </cell>
        </row>
        <row r="23835">
          <cell r="B23835" t="str">
            <v>KANTEEN Islamabad</v>
          </cell>
          <cell r="C23835" t="str">
            <v>fare</v>
          </cell>
          <cell r="D23835" t="str">
            <v>Air curtain fare</v>
          </cell>
          <cell r="E23835">
            <v>1800</v>
          </cell>
        </row>
        <row r="23836">
          <cell r="B23836" t="str">
            <v>J outlet Quetta</v>
          </cell>
          <cell r="C23836" t="str">
            <v>misc</v>
          </cell>
          <cell r="D23836" t="str">
            <v>Online by BH to M. Ahsan for dinner, break fast expense Quetta</v>
          </cell>
          <cell r="E23836">
            <v>40000</v>
          </cell>
        </row>
        <row r="23837">
          <cell r="B23837" t="str">
            <v>J outlet Quetta</v>
          </cell>
          <cell r="C23837" t="str">
            <v>material</v>
          </cell>
          <cell r="D23837" t="str">
            <v>Online by BH to Razi Khan for Rod and supports for Quetta malll</v>
          </cell>
          <cell r="E23837">
            <v>110000</v>
          </cell>
        </row>
        <row r="23838">
          <cell r="B23838" t="str">
            <v>Fortress Mall</v>
          </cell>
          <cell r="C23838" t="str">
            <v>material</v>
          </cell>
          <cell r="D23838" t="str">
            <v>Online by BH to Farhan for Scon valve purchased for
Quetta = 102,960/=
Lahore fortress = 285,090/= (Total = 388,050)</v>
          </cell>
          <cell r="E23838">
            <v>285090</v>
          </cell>
        </row>
        <row r="23839">
          <cell r="B23839" t="str">
            <v>J outlet Quetta</v>
          </cell>
          <cell r="C23839" t="str">
            <v>material</v>
          </cell>
          <cell r="D23839" t="str">
            <v>Online by BH to Farhan for Scon valve purchased for
Quetta = 102,960/=
Lahore fortress = 285,090/= (Total = 388,050)</v>
          </cell>
          <cell r="E23839">
            <v>102960</v>
          </cell>
        </row>
        <row r="23840">
          <cell r="B23840" t="str">
            <v>KANTEEN Islamabad</v>
          </cell>
          <cell r="C23840" t="str">
            <v>material</v>
          </cell>
          <cell r="D23840" t="str">
            <v>purchased rubber gutkay 30 Nos</v>
          </cell>
          <cell r="E23840">
            <v>10500</v>
          </cell>
        </row>
        <row r="23841">
          <cell r="B23841" t="str">
            <v>State life Insurance</v>
          </cell>
          <cell r="C23841" t="str">
            <v>material</v>
          </cell>
          <cell r="D23841" t="str">
            <v>purchased dammer tapes (60 nos)</v>
          </cell>
          <cell r="E23841">
            <v>7850</v>
          </cell>
        </row>
        <row r="23842">
          <cell r="B23842" t="str">
            <v>State life Insurance</v>
          </cell>
          <cell r="C23842" t="str">
            <v>fare</v>
          </cell>
          <cell r="D23842" t="str">
            <v>paid</v>
          </cell>
          <cell r="E23842">
            <v>1000</v>
          </cell>
        </row>
        <row r="23843">
          <cell r="B23843" t="str">
            <v>Fortress Mall</v>
          </cell>
          <cell r="C23843" t="str">
            <v>fare</v>
          </cell>
          <cell r="D23843" t="str">
            <v>paid</v>
          </cell>
          <cell r="E23843">
            <v>800</v>
          </cell>
        </row>
        <row r="23844">
          <cell r="B23844" t="str">
            <v>office</v>
          </cell>
          <cell r="C23844" t="str">
            <v>misc</v>
          </cell>
          <cell r="D23844" t="str">
            <v>umer for office use</v>
          </cell>
          <cell r="E23844">
            <v>3000</v>
          </cell>
        </row>
        <row r="23845">
          <cell r="B23845" t="str">
            <v>State life Insurance</v>
          </cell>
          <cell r="C23845" t="str">
            <v>fare</v>
          </cell>
          <cell r="D23845" t="str">
            <v>paid</v>
          </cell>
          <cell r="E23845">
            <v>2000</v>
          </cell>
        </row>
        <row r="23846">
          <cell r="B23846" t="str">
            <v>BAH fire work</v>
          </cell>
          <cell r="C23846" t="str">
            <v>fare</v>
          </cell>
          <cell r="D23846" t="str">
            <v>paid</v>
          </cell>
          <cell r="E23846">
            <v>2000</v>
          </cell>
        </row>
        <row r="23847">
          <cell r="B23847" t="str">
            <v>KANTEEN Islamabad</v>
          </cell>
          <cell r="C23847" t="str">
            <v>transportation</v>
          </cell>
          <cell r="D23847" t="str">
            <v>cargo for air curtain</v>
          </cell>
          <cell r="E23847">
            <v>6860</v>
          </cell>
        </row>
        <row r="23848">
          <cell r="B23848" t="str">
            <v>office</v>
          </cell>
          <cell r="C23848" t="str">
            <v>tender</v>
          </cell>
          <cell r="D23848" t="str">
            <v xml:space="preserve">purchased Armstrong ZE tender from YH </v>
          </cell>
          <cell r="E23848">
            <v>50000</v>
          </cell>
        </row>
        <row r="23849">
          <cell r="B23849" t="str">
            <v>Gul Ahmed</v>
          </cell>
          <cell r="C23849" t="str">
            <v>fare</v>
          </cell>
          <cell r="D23849" t="str">
            <v>paid for air devices</v>
          </cell>
          <cell r="E23849">
            <v>1200</v>
          </cell>
        </row>
        <row r="23850">
          <cell r="B23850" t="str">
            <v>NICVD</v>
          </cell>
          <cell r="C23850" t="str">
            <v>Zahid paf</v>
          </cell>
          <cell r="D23850" t="str">
            <v>Online by BH to Zahid jpmc for eidi</v>
          </cell>
          <cell r="E23850">
            <v>30000</v>
          </cell>
        </row>
        <row r="23851">
          <cell r="B23851" t="str">
            <v>office</v>
          </cell>
          <cell r="C23851" t="str">
            <v>tender</v>
          </cell>
          <cell r="D23851" t="str">
            <v xml:space="preserve">purchased Zia uddin hospital tender from YH </v>
          </cell>
          <cell r="E23851">
            <v>40000</v>
          </cell>
        </row>
        <row r="23852">
          <cell r="B23852" t="str">
            <v>BAF maintenance</v>
          </cell>
          <cell r="C23852" t="str">
            <v>fuel</v>
          </cell>
          <cell r="D23852" t="str">
            <v>To mukhtar for fuel</v>
          </cell>
          <cell r="E23852">
            <v>2000</v>
          </cell>
        </row>
        <row r="23853">
          <cell r="B23853" t="str">
            <v>office</v>
          </cell>
          <cell r="C23853" t="str">
            <v>misc</v>
          </cell>
          <cell r="D23853" t="str">
            <v>umer for office use</v>
          </cell>
          <cell r="E23853">
            <v>3000</v>
          </cell>
        </row>
        <row r="23854">
          <cell r="B23854" t="str">
            <v>J outlet Quetta</v>
          </cell>
          <cell r="C23854" t="str">
            <v>material</v>
          </cell>
          <cell r="D23854" t="str">
            <v>purchased colour red oxide oitl paint brush and mixing oil</v>
          </cell>
          <cell r="E23854">
            <v>6400</v>
          </cell>
        </row>
        <row r="23855">
          <cell r="B23855" t="str">
            <v>State life Insurance</v>
          </cell>
          <cell r="C23855" t="str">
            <v>material</v>
          </cell>
          <cell r="D23855" t="str">
            <v>purchased dammer tapes 120 Nos</v>
          </cell>
          <cell r="E23855">
            <v>15650</v>
          </cell>
        </row>
        <row r="23856">
          <cell r="B23856" t="str">
            <v>CITI Bank</v>
          </cell>
          <cell r="C23856" t="str">
            <v>misc</v>
          </cell>
          <cell r="D23856" t="str">
            <v>Mixer wire issue trobleshoot and resolve (online trasfer to shahzwaiz acc)</v>
          </cell>
          <cell r="E23856">
            <v>4000</v>
          </cell>
        </row>
        <row r="23857">
          <cell r="B23857" t="str">
            <v>Shahbaz meezan</v>
          </cell>
          <cell r="C23857" t="str">
            <v>misc</v>
          </cell>
          <cell r="D23857" t="str">
            <v>Labour paid for 1 day (recommend by nadeem bhai)</v>
          </cell>
          <cell r="E23857">
            <v>1500</v>
          </cell>
        </row>
        <row r="23858">
          <cell r="B23858" t="str">
            <v>Meezan bank Head office</v>
          </cell>
          <cell r="C23858" t="str">
            <v>guddu insulation</v>
          </cell>
          <cell r="D23858" t="str">
            <v>cash paid</v>
          </cell>
          <cell r="E23858">
            <v>10000</v>
          </cell>
        </row>
        <row r="23859">
          <cell r="B23859" t="str">
            <v>10pearl NASTP</v>
          </cell>
          <cell r="C23859" t="str">
            <v>fuel</v>
          </cell>
          <cell r="D23859" t="str">
            <v>To Rohail for 6 days (BAHl to NASTP)</v>
          </cell>
          <cell r="E23859">
            <v>1800</v>
          </cell>
        </row>
        <row r="23860">
          <cell r="B23860" t="str">
            <v xml:space="preserve">MHR Personal </v>
          </cell>
          <cell r="C23860" t="str">
            <v>utilities bills</v>
          </cell>
          <cell r="D23860" t="str">
            <v>K ELEC bills paid</v>
          </cell>
          <cell r="E23860">
            <v>57369</v>
          </cell>
        </row>
        <row r="23861">
          <cell r="B23861" t="str">
            <v>office</v>
          </cell>
          <cell r="C23861" t="str">
            <v>utilities bills</v>
          </cell>
          <cell r="D23861" t="str">
            <v>K ELEC bills paid</v>
          </cell>
          <cell r="E23861">
            <v>32607</v>
          </cell>
        </row>
        <row r="23862">
          <cell r="B23862" t="str">
            <v>BAH fire work</v>
          </cell>
          <cell r="C23862" t="str">
            <v>material</v>
          </cell>
          <cell r="D23862" t="str">
            <v>welding rods</v>
          </cell>
          <cell r="E23862">
            <v>900</v>
          </cell>
        </row>
        <row r="23863">
          <cell r="B23863" t="str">
            <v>Gul Ahmed</v>
          </cell>
          <cell r="C23863" t="str">
            <v>Gree</v>
          </cell>
          <cell r="D23863" t="str">
            <v>Purchased controller from Gree (cash rec by jameel)</v>
          </cell>
          <cell r="E23863">
            <v>180000</v>
          </cell>
        </row>
        <row r="23864">
          <cell r="B23864" t="str">
            <v>Spar supermarket</v>
          </cell>
          <cell r="C23864" t="str">
            <v>misc</v>
          </cell>
          <cell r="D23864" t="str">
            <v>To Zohaib for commissioning of FNV chiller  (rec by Moiz)</v>
          </cell>
          <cell r="E23864">
            <v>5000</v>
          </cell>
        </row>
        <row r="23865">
          <cell r="B23865" t="str">
            <v>Spar supermarket</v>
          </cell>
          <cell r="C23865" t="str">
            <v>salary</v>
          </cell>
          <cell r="D23865" t="str">
            <v>imran engr salary</v>
          </cell>
          <cell r="E23865">
            <v>85800</v>
          </cell>
        </row>
        <row r="23866">
          <cell r="B23866" t="str">
            <v>Various sites</v>
          </cell>
          <cell r="C23866" t="str">
            <v>fuel</v>
          </cell>
          <cell r="D23866" t="str">
            <v>To israr for fuel and dinner for 12 days</v>
          </cell>
          <cell r="E23866">
            <v>5000</v>
          </cell>
        </row>
        <row r="23867">
          <cell r="B23867" t="str">
            <v>honey moon lounge</v>
          </cell>
          <cell r="C23867" t="str">
            <v>transportation</v>
          </cell>
          <cell r="D23867" t="str">
            <v>paid for Zaka sons upvc pipe fare</v>
          </cell>
          <cell r="E23867">
            <v>10000</v>
          </cell>
        </row>
        <row r="23868">
          <cell r="B23868" t="str">
            <v>office</v>
          </cell>
          <cell r="C23868" t="str">
            <v>misc</v>
          </cell>
          <cell r="D23868" t="str">
            <v>umer for office use</v>
          </cell>
          <cell r="E23868">
            <v>3000</v>
          </cell>
        </row>
        <row r="23869">
          <cell r="B23869" t="str">
            <v>Imtiaz saddar</v>
          </cell>
          <cell r="C23869" t="str">
            <v>fare</v>
          </cell>
          <cell r="D23869" t="str">
            <v>paid</v>
          </cell>
          <cell r="E23869">
            <v>700</v>
          </cell>
        </row>
        <row r="23870">
          <cell r="B23870" t="str">
            <v>Meezan Gujranwala</v>
          </cell>
          <cell r="C23870" t="str">
            <v>secure vision</v>
          </cell>
          <cell r="D23870" t="str">
            <v>Online by Al madina to A Raheem care of Secure vission</v>
          </cell>
          <cell r="E23870">
            <v>330000</v>
          </cell>
        </row>
        <row r="23871">
          <cell r="B23871" t="str">
            <v>Honey moon lounge</v>
          </cell>
          <cell r="C23871" t="str">
            <v>Zaka Sons</v>
          </cell>
          <cell r="D23871" t="str">
            <v>Cash collect by Maaz from Al madina (purchased 6" Dia UPVC class D pipe 150 Meter)</v>
          </cell>
          <cell r="E23871">
            <v>379950</v>
          </cell>
        </row>
        <row r="23872">
          <cell r="B23872" t="str">
            <v>Meezan Gujranwala</v>
          </cell>
          <cell r="C23872" t="str">
            <v>secure vision</v>
          </cell>
          <cell r="D23872" t="str">
            <v>Online by Al madina to A Raheem care of Secure vission</v>
          </cell>
          <cell r="E23872">
            <v>400000</v>
          </cell>
        </row>
        <row r="23873">
          <cell r="B23873" t="str">
            <v>J outlet Quetta</v>
          </cell>
          <cell r="C23873" t="str">
            <v>transportation</v>
          </cell>
          <cell r="D23873" t="str">
            <v>paid for pipe and insulation</v>
          </cell>
          <cell r="E23873">
            <v>30150</v>
          </cell>
        </row>
        <row r="23874">
          <cell r="B23874" t="str">
            <v>BAH fire work</v>
          </cell>
          <cell r="C23874" t="str">
            <v>material</v>
          </cell>
          <cell r="D23874" t="str">
            <v>purchased disc</v>
          </cell>
          <cell r="E23874">
            <v>480</v>
          </cell>
        </row>
        <row r="23875">
          <cell r="B23875" t="str">
            <v>office</v>
          </cell>
          <cell r="C23875" t="str">
            <v xml:space="preserve">misc </v>
          </cell>
          <cell r="D23875" t="str">
            <v>office gutter repaired</v>
          </cell>
          <cell r="E23875">
            <v>1000</v>
          </cell>
        </row>
        <row r="23876">
          <cell r="B23876" t="str">
            <v>CITI Bank</v>
          </cell>
          <cell r="C23876" t="str">
            <v>misc</v>
          </cell>
          <cell r="D23876" t="str">
            <v>Bilal bhai mobile balance</v>
          </cell>
          <cell r="E23876">
            <v>880</v>
          </cell>
        </row>
        <row r="23877">
          <cell r="B23877" t="str">
            <v>office</v>
          </cell>
          <cell r="C23877" t="str">
            <v>misc</v>
          </cell>
          <cell r="D23877" t="str">
            <v>umer for office use</v>
          </cell>
          <cell r="E23877">
            <v>3000</v>
          </cell>
        </row>
        <row r="23878">
          <cell r="B23878" t="str">
            <v>Fortress Mall</v>
          </cell>
          <cell r="C23878" t="str">
            <v>misc</v>
          </cell>
          <cell r="D23878" t="str">
            <v>Easy paisa to imran khan for misc</v>
          </cell>
          <cell r="E23878">
            <v>2000</v>
          </cell>
        </row>
        <row r="23879">
          <cell r="B23879" t="str">
            <v>BAH fire work</v>
          </cell>
          <cell r="C23879" t="str">
            <v>material</v>
          </cell>
          <cell r="D23879" t="str">
            <v>purchased 32 Nos nut and bolt from local market by Umair</v>
          </cell>
          <cell r="E23879">
            <v>5760</v>
          </cell>
        </row>
        <row r="23880">
          <cell r="B23880" t="str">
            <v>State life Insurance</v>
          </cell>
          <cell r="C23880" t="str">
            <v>fare</v>
          </cell>
          <cell r="D23880" t="str">
            <v>paid</v>
          </cell>
          <cell r="E23880">
            <v>2800</v>
          </cell>
        </row>
        <row r="23881">
          <cell r="B23881" t="str">
            <v>honey moon lounge</v>
          </cell>
          <cell r="C23881" t="str">
            <v>fare</v>
          </cell>
          <cell r="D23881" t="str">
            <v>paid</v>
          </cell>
          <cell r="E23881">
            <v>400</v>
          </cell>
        </row>
        <row r="23882">
          <cell r="B23882" t="str">
            <v>Imtiaz saddar</v>
          </cell>
          <cell r="C23882" t="str">
            <v>fuel</v>
          </cell>
          <cell r="D23882" t="str">
            <v>Imtiaz fuel by nadeem bhai</v>
          </cell>
          <cell r="E23882">
            <v>5000</v>
          </cell>
        </row>
        <row r="23883">
          <cell r="B23883" t="str">
            <v>Spar supermarket</v>
          </cell>
          <cell r="C23883" t="str">
            <v>material</v>
          </cell>
          <cell r="D23883" t="str">
            <v>Spar Wire 1.5mm 3 core by Faheem (MCB chq 2031680130 = 100,000)</v>
          </cell>
          <cell r="E23883">
            <v>53010</v>
          </cell>
        </row>
        <row r="23884">
          <cell r="B23884" t="str">
            <v>BAH fire work</v>
          </cell>
          <cell r="C23884" t="str">
            <v>material</v>
          </cell>
          <cell r="D23884" t="str">
            <v>BAH Wire 6mm 3C lugs and tie by faheem (MCB chq 2031680130 = 100,000)</v>
          </cell>
          <cell r="E23884">
            <v>40210</v>
          </cell>
        </row>
        <row r="23885">
          <cell r="B23885" t="str">
            <v>Imtiaz supermarket</v>
          </cell>
          <cell r="C23885" t="str">
            <v>material</v>
          </cell>
          <cell r="D23885" t="str">
            <v>misc expenses at Imtiaz by faheem (MCB chq 2031680130 = 100,000)</v>
          </cell>
          <cell r="E23885">
            <v>6780</v>
          </cell>
        </row>
        <row r="23886">
          <cell r="B23886" t="str">
            <v>Fortress Mall</v>
          </cell>
          <cell r="C23886" t="str">
            <v>Ducting</v>
          </cell>
          <cell r="D23886" t="str">
            <v>Online by BH to M Sajjad for Ducting payment (Fortress Mall)</v>
          </cell>
          <cell r="E23886">
            <v>70000</v>
          </cell>
        </row>
        <row r="23887">
          <cell r="B23887" t="str">
            <v>J outlet lucky one mall</v>
          </cell>
          <cell r="C23887" t="str">
            <v>Muzammil</v>
          </cell>
          <cell r="D23887" t="str">
            <v>Online by BH to Nabeel care of Muzammil Duct</v>
          </cell>
          <cell r="E23887">
            <v>50000</v>
          </cell>
        </row>
        <row r="23888">
          <cell r="B23888" t="str">
            <v>J outlet Quetta</v>
          </cell>
          <cell r="C23888" t="str">
            <v>misc</v>
          </cell>
          <cell r="D23888" t="str">
            <v>Online by BH to M Ahsan for Quetta expenses</v>
          </cell>
          <cell r="E23888">
            <v>40000</v>
          </cell>
        </row>
        <row r="23889">
          <cell r="B23889" t="str">
            <v>J outlet Quetta</v>
          </cell>
          <cell r="C23889" t="str">
            <v>ahsan insulation</v>
          </cell>
          <cell r="D23889" t="str">
            <v>Online by BH to Ahsen insulation in Quetta</v>
          </cell>
          <cell r="E23889">
            <v>200000</v>
          </cell>
        </row>
        <row r="23890">
          <cell r="B23890" t="str">
            <v>J outlet Quetta</v>
          </cell>
          <cell r="C23890" t="str">
            <v>material</v>
          </cell>
          <cell r="D23890" t="str">
            <v>purchased screw and round cutter</v>
          </cell>
          <cell r="E23890">
            <v>2500</v>
          </cell>
        </row>
        <row r="23891">
          <cell r="B23891" t="str">
            <v>Gul Ahmed</v>
          </cell>
          <cell r="C23891" t="str">
            <v>shakeel duct</v>
          </cell>
          <cell r="D23891" t="str">
            <v>cash paid</v>
          </cell>
          <cell r="E23891">
            <v>5000</v>
          </cell>
        </row>
        <row r="23892">
          <cell r="B23892" t="str">
            <v>office</v>
          </cell>
          <cell r="C23892" t="str">
            <v>office</v>
          </cell>
          <cell r="D23892" t="str">
            <v>05 Nos chairs repaited + sofa sethi washed</v>
          </cell>
          <cell r="E23892">
            <v>5000</v>
          </cell>
        </row>
        <row r="23893">
          <cell r="B23893" t="str">
            <v>10pearl NASTP</v>
          </cell>
          <cell r="C23893" t="str">
            <v>material</v>
          </cell>
          <cell r="D23893" t="str">
            <v>purchased 5 than clothes = 16250</v>
          </cell>
          <cell r="E23893">
            <v>5300</v>
          </cell>
        </row>
        <row r="23894">
          <cell r="B23894" t="str">
            <v>NASTP II</v>
          </cell>
          <cell r="C23894" t="str">
            <v>material</v>
          </cell>
          <cell r="D23894" t="str">
            <v>purchased 5 than clothes = 16250</v>
          </cell>
          <cell r="E23894">
            <v>5450</v>
          </cell>
        </row>
        <row r="23895">
          <cell r="B23895" t="str">
            <v>Gul Ahmed</v>
          </cell>
          <cell r="C23895" t="str">
            <v>material</v>
          </cell>
          <cell r="D23895" t="str">
            <v>purchased 5 than clothes = 16250</v>
          </cell>
          <cell r="E23895">
            <v>5500</v>
          </cell>
        </row>
        <row r="23896">
          <cell r="B23896" t="str">
            <v>10pearl NASTP</v>
          </cell>
          <cell r="C23896" t="str">
            <v>material</v>
          </cell>
          <cell r="D23896" t="str">
            <v>purchased 5 burni glue</v>
          </cell>
          <cell r="E23896">
            <v>8500</v>
          </cell>
        </row>
        <row r="23897">
          <cell r="B23897" t="str">
            <v>10pearl NASTP</v>
          </cell>
          <cell r="C23897" t="str">
            <v>fare</v>
          </cell>
          <cell r="D23897" t="str">
            <v>paid</v>
          </cell>
          <cell r="E23897">
            <v>1000</v>
          </cell>
        </row>
        <row r="23898">
          <cell r="B23898" t="str">
            <v>office</v>
          </cell>
          <cell r="C23898" t="str">
            <v>misc</v>
          </cell>
          <cell r="D23898" t="str">
            <v>umer for office use</v>
          </cell>
          <cell r="E23898">
            <v>3000</v>
          </cell>
        </row>
        <row r="23899">
          <cell r="B23899" t="str">
            <v>J outlet Quetta</v>
          </cell>
          <cell r="C23899" t="str">
            <v>fare</v>
          </cell>
          <cell r="D23899" t="str">
            <v>paid</v>
          </cell>
          <cell r="E23899">
            <v>1000</v>
          </cell>
        </row>
        <row r="23900">
          <cell r="B23900" t="str">
            <v>saifee hospital</v>
          </cell>
          <cell r="C23900" t="str">
            <v>ismail jee</v>
          </cell>
          <cell r="D23900" t="str">
            <v>Chq Given to Porta Hussain (Rec from Aisha Interiors in BAH 12th Floor) - BAFL chq # 35205649 (cheque amount = 500,000)</v>
          </cell>
          <cell r="E23900">
            <v>285350</v>
          </cell>
        </row>
        <row r="23901">
          <cell r="B23901" t="str">
            <v>CITI Bank</v>
          </cell>
          <cell r="C23901" t="str">
            <v>ismail jee</v>
          </cell>
          <cell r="D23901" t="str">
            <v>Chq Given to Porta Hussain (Rec from Aisha Interiors in BAH 12th Floor) - BAFL chq # 35205649 (cheque amount = 500,000)</v>
          </cell>
          <cell r="E23901">
            <v>17750</v>
          </cell>
        </row>
        <row r="23902">
          <cell r="B23902" t="str">
            <v>Meezan Gujranwala</v>
          </cell>
          <cell r="C23902" t="str">
            <v>ismail jee</v>
          </cell>
          <cell r="D23902" t="str">
            <v>Chq Given to Porta Hussain (Rec from Aisha Interiors in BAH 12th Floor) - BAFL chq # 35205649 (cheque amount = 500,000)</v>
          </cell>
          <cell r="E23902">
            <v>196900</v>
          </cell>
        </row>
        <row r="23903">
          <cell r="B23903" t="str">
            <v>NICVD</v>
          </cell>
          <cell r="C23903" t="str">
            <v>kaytess</v>
          </cell>
          <cell r="D23903" t="str">
            <v>Chq Given to KATYS (Rec from Aisha Interiors in BAH 12th Floor) - BAFL chq # 35205650</v>
          </cell>
          <cell r="E23903">
            <v>500000</v>
          </cell>
        </row>
        <row r="23904">
          <cell r="B23904" t="str">
            <v>Meezan bank Head office</v>
          </cell>
          <cell r="C23904" t="str">
            <v>air guide</v>
          </cell>
          <cell r="D23904" t="str">
            <v>Chq Given to Air Guide Akbar (Rec from Aisha Interiors in BAH 12th Floor)  BAFL chq # 35205655  (cheque amount = 500,000)</v>
          </cell>
          <cell r="E23904">
            <v>69091</v>
          </cell>
        </row>
        <row r="23905">
          <cell r="B23905" t="str">
            <v>Tomo JPMC</v>
          </cell>
          <cell r="C23905" t="str">
            <v>air guide</v>
          </cell>
          <cell r="D23905" t="str">
            <v>Chq Given to Air Guide Akbar (Rec from Aisha Interiors in BAH 12th Floor)  BAFL chq # 35205655  (cheque amount = 500,000)</v>
          </cell>
          <cell r="E23905">
            <v>100000</v>
          </cell>
        </row>
        <row r="23906">
          <cell r="B23906" t="str">
            <v>BAH 12th Floor</v>
          </cell>
          <cell r="C23906" t="str">
            <v>air guide</v>
          </cell>
          <cell r="D23906" t="str">
            <v>Chq Given to Air Guide Akbar (Rec from Aisha Interiors in BAH 12th Floor)  BAFL chq # 35205655  (cheque amount = 500,000)</v>
          </cell>
          <cell r="E23906">
            <v>300000</v>
          </cell>
        </row>
        <row r="23907">
          <cell r="B23907" t="str">
            <v>CITI Bank</v>
          </cell>
          <cell r="C23907" t="str">
            <v>air guide</v>
          </cell>
          <cell r="D23907" t="str">
            <v>Chq Given to Air Guide Akbar (Rec from Aisha Interiors in BAH 12th Floor)  BAFL chq # 35205655  (cheque amount = 500,000)</v>
          </cell>
          <cell r="E23907">
            <v>30909</v>
          </cell>
        </row>
        <row r="23908">
          <cell r="B23908" t="str">
            <v>Tomo JPMC</v>
          </cell>
          <cell r="C23908" t="str">
            <v>air guide</v>
          </cell>
          <cell r="D23908" t="str">
            <v>Chq Given to Air Guide Akbar (Rec from Aisha Interiors in BAH 12th Floor) BAFL chq # 35205656  (cheque amount = 500,000)</v>
          </cell>
          <cell r="E23908">
            <v>70000</v>
          </cell>
        </row>
        <row r="23909">
          <cell r="B23909" t="str">
            <v>BAH 12th Floor</v>
          </cell>
          <cell r="C23909" t="str">
            <v>air guide</v>
          </cell>
          <cell r="D23909" t="str">
            <v>Chq Given to Air Guide Akbar (Rec from Aisha Interiors in BAH 12th Floor) BAFL chq # 35205656  (cheque amount = 500,000)</v>
          </cell>
          <cell r="E23909">
            <v>227000</v>
          </cell>
        </row>
        <row r="23910">
          <cell r="B23910" t="str">
            <v>CITI Bank</v>
          </cell>
          <cell r="C23910" t="str">
            <v>air guide</v>
          </cell>
          <cell r="D23910" t="str">
            <v>Chq Given to Air Guide Akbar (Rec from Aisha Interiors in BAH 12th Floor) BAFL chq # 35205656  (cheque amount = 500,000)</v>
          </cell>
          <cell r="E23910">
            <v>203000</v>
          </cell>
        </row>
        <row r="23911">
          <cell r="D23911" t="str">
            <v>Chq Given to xxxxxxx (Rec from Aisha Interiors in BAH 12th Floor)  BAFL chq # 35205651</v>
          </cell>
          <cell r="E23911">
            <v>500000</v>
          </cell>
        </row>
        <row r="23912">
          <cell r="D23912" t="str">
            <v>Chq Given to xxxxxxx (Rec from Aisha Interiors in BAH 12th Floor)  BAFL chq # 35205652</v>
          </cell>
          <cell r="E23912">
            <v>500000</v>
          </cell>
        </row>
        <row r="23913">
          <cell r="B23913" t="str">
            <v>BAF maintenance</v>
          </cell>
          <cell r="C23913" t="str">
            <v>shakeel duct</v>
          </cell>
          <cell r="D23913" t="str">
            <v>cash paid</v>
          </cell>
          <cell r="E23913">
            <v>50000</v>
          </cell>
        </row>
        <row r="23914">
          <cell r="B23914" t="str">
            <v>Fortress Mall</v>
          </cell>
          <cell r="C23914" t="str">
            <v>misc</v>
          </cell>
          <cell r="D23914" t="str">
            <v>For misc expenses for site (easy paisa to Noman)</v>
          </cell>
          <cell r="E23914">
            <v>30000</v>
          </cell>
        </row>
        <row r="23915">
          <cell r="B23915" t="str">
            <v>engro 7th floor</v>
          </cell>
          <cell r="C23915" t="str">
            <v>material</v>
          </cell>
          <cell r="D23915" t="str">
            <v>purchased cable tie and tapes (to laraib)</v>
          </cell>
          <cell r="E23915">
            <v>570</v>
          </cell>
        </row>
        <row r="23916">
          <cell r="B23916" t="str">
            <v>BAH fire work</v>
          </cell>
          <cell r="C23916" t="str">
            <v>material</v>
          </cell>
          <cell r="D23916" t="str">
            <v>Lunch for 6 persons, tea, dinner (to Rohail)</v>
          </cell>
          <cell r="E23916">
            <v>3900</v>
          </cell>
        </row>
        <row r="23917">
          <cell r="B23917" t="str">
            <v>engro 7th floor</v>
          </cell>
          <cell r="C23917" t="str">
            <v>material</v>
          </cell>
          <cell r="D23917" t="str">
            <v>purchased solution, tapes, socket, bush and tape</v>
          </cell>
          <cell r="E23917">
            <v>870</v>
          </cell>
        </row>
        <row r="23918">
          <cell r="B23918" t="str">
            <v xml:space="preserve">MHR Personal </v>
          </cell>
          <cell r="C23918" t="str">
            <v>misc</v>
          </cell>
          <cell r="D23918" t="str">
            <v>sir rehman mobile balance</v>
          </cell>
          <cell r="E23918">
            <v>5000</v>
          </cell>
        </row>
        <row r="23919">
          <cell r="B23919" t="str">
            <v>Meezan bank Head office</v>
          </cell>
          <cell r="C23919" t="str">
            <v>fare</v>
          </cell>
          <cell r="D23919" t="str">
            <v>paid</v>
          </cell>
          <cell r="E23919">
            <v>2000</v>
          </cell>
        </row>
        <row r="23920">
          <cell r="B23920" t="str">
            <v>10pearl NASTP</v>
          </cell>
          <cell r="C23920" t="str">
            <v>fare</v>
          </cell>
          <cell r="D23920" t="str">
            <v>paid</v>
          </cell>
          <cell r="E23920">
            <v>1500</v>
          </cell>
        </row>
        <row r="23921">
          <cell r="B23921" t="str">
            <v>office</v>
          </cell>
          <cell r="C23921" t="str">
            <v>misc</v>
          </cell>
          <cell r="D23921" t="str">
            <v>umer for office use</v>
          </cell>
          <cell r="E23921">
            <v>3000</v>
          </cell>
        </row>
        <row r="23922">
          <cell r="B23922" t="str">
            <v>State life Insurance</v>
          </cell>
          <cell r="C23922" t="str">
            <v>Delite Engineering</v>
          </cell>
          <cell r="D23922" t="str">
            <v>Online by BH to Delta refrigeration concern for State life copper pipe</v>
          </cell>
          <cell r="E23922">
            <v>1149000</v>
          </cell>
        </row>
        <row r="23923">
          <cell r="B23923" t="str">
            <v>State life Insurance</v>
          </cell>
          <cell r="C23923" t="str">
            <v>fuel</v>
          </cell>
          <cell r="D23923" t="str">
            <v>cash paid to mukhtar</v>
          </cell>
          <cell r="E23923">
            <v>2650</v>
          </cell>
        </row>
        <row r="23924">
          <cell r="B23924" t="str">
            <v xml:space="preserve">MHR Personal </v>
          </cell>
          <cell r="C23924" t="str">
            <v>utilities bills</v>
          </cell>
          <cell r="D23924" t="str">
            <v>SSGC bill paid</v>
          </cell>
          <cell r="E23924">
            <v>770</v>
          </cell>
        </row>
        <row r="23925">
          <cell r="B23925" t="str">
            <v>office</v>
          </cell>
          <cell r="C23925" t="str">
            <v>utilities bills</v>
          </cell>
          <cell r="D23925" t="str">
            <v>SSGC bill paid</v>
          </cell>
          <cell r="E23925">
            <v>810</v>
          </cell>
        </row>
        <row r="23926">
          <cell r="B23926" t="str">
            <v>State life Insurance</v>
          </cell>
          <cell r="C23926" t="str">
            <v>fare</v>
          </cell>
          <cell r="D23926" t="str">
            <v>paid for copper pipe from Delite</v>
          </cell>
          <cell r="E23926">
            <v>6000</v>
          </cell>
        </row>
        <row r="23927">
          <cell r="B23927" t="str">
            <v>State life Insurance</v>
          </cell>
          <cell r="C23927" t="str">
            <v>adnan shamsi</v>
          </cell>
          <cell r="D23927" t="str">
            <v xml:space="preserve">Misc expenses such as fare, shifting, Tee, refreshment, fare, lunch </v>
          </cell>
          <cell r="E23927">
            <v>21250</v>
          </cell>
        </row>
        <row r="23928">
          <cell r="B23928" t="str">
            <v>Gul Ahmed</v>
          </cell>
          <cell r="C23928" t="str">
            <v>adnan shamsi</v>
          </cell>
          <cell r="D23928" t="str">
            <v xml:space="preserve">Misc expenses such as fare, shifting, Tee, refreshment, fare, lunch </v>
          </cell>
          <cell r="E23928">
            <v>5300</v>
          </cell>
        </row>
        <row r="23929">
          <cell r="B23929" t="str">
            <v>Meezan Gujranwala</v>
          </cell>
          <cell r="C23929" t="str">
            <v>secure vision</v>
          </cell>
          <cell r="D23929" t="str">
            <v>Online by Al madina to A Raheem care of Secure vission</v>
          </cell>
          <cell r="E23929">
            <v>270000</v>
          </cell>
        </row>
        <row r="23930">
          <cell r="B23930" t="str">
            <v>BAF maintenance</v>
          </cell>
          <cell r="C23930" t="str">
            <v>material</v>
          </cell>
          <cell r="D23930" t="str">
            <v>purchased bolt by irfan AC</v>
          </cell>
          <cell r="E23930">
            <v>500</v>
          </cell>
        </row>
        <row r="23931">
          <cell r="B23931" t="str">
            <v>Meezan bank Head office</v>
          </cell>
          <cell r="C23931" t="str">
            <v>faheem elec</v>
          </cell>
          <cell r="D23931" t="str">
            <v>cash paid</v>
          </cell>
          <cell r="E23931">
            <v>5000</v>
          </cell>
        </row>
        <row r="23932">
          <cell r="B23932" t="str">
            <v>Gul Ahmed</v>
          </cell>
          <cell r="C23932" t="str">
            <v>wazeer duct</v>
          </cell>
          <cell r="D23932" t="str">
            <v>cash paid to noman SS drain installation</v>
          </cell>
          <cell r="E23932">
            <v>40000</v>
          </cell>
        </row>
        <row r="23933">
          <cell r="B23933" t="str">
            <v>office</v>
          </cell>
          <cell r="C23933" t="str">
            <v>misc</v>
          </cell>
          <cell r="D23933" t="str">
            <v>umer for office use</v>
          </cell>
          <cell r="E23933">
            <v>4000</v>
          </cell>
        </row>
        <row r="23934">
          <cell r="B23934" t="str">
            <v>Bahria project</v>
          </cell>
          <cell r="C23934" t="str">
            <v>misc</v>
          </cell>
          <cell r="D23934" t="str">
            <v>TO amjad for misc expenses (recommend by nadeem)</v>
          </cell>
          <cell r="E23934">
            <v>3850</v>
          </cell>
        </row>
        <row r="23935">
          <cell r="B23935" t="str">
            <v>Gul Ahmed</v>
          </cell>
          <cell r="C23935" t="str">
            <v>misc</v>
          </cell>
          <cell r="D23935" t="str">
            <v>TO Zohaib ASPL for bill verify (recommend by nadeem)</v>
          </cell>
          <cell r="E23935">
            <v>10000</v>
          </cell>
        </row>
        <row r="23936">
          <cell r="B23936" t="str">
            <v>J outlet Quetta</v>
          </cell>
          <cell r="C23936" t="str">
            <v>transportation</v>
          </cell>
          <cell r="D23936" t="str">
            <v>jazz cash to driver samad agha</v>
          </cell>
          <cell r="E23936">
            <v>45000</v>
          </cell>
        </row>
        <row r="23937">
          <cell r="B23937" t="str">
            <v>J outlet Quetta</v>
          </cell>
          <cell r="C23937" t="str">
            <v>fare</v>
          </cell>
          <cell r="D23937" t="str">
            <v>Builty from scon valves</v>
          </cell>
          <cell r="E23937">
            <v>2050</v>
          </cell>
        </row>
        <row r="23938">
          <cell r="B23938" t="str">
            <v>office</v>
          </cell>
          <cell r="C23938" t="str">
            <v>office</v>
          </cell>
          <cell r="D23938" t="str">
            <v>Remaining cash paid for 06 Nos chairs repaited + sofa sethi washed</v>
          </cell>
          <cell r="E23938">
            <v>5000</v>
          </cell>
        </row>
        <row r="23939">
          <cell r="B23939" t="str">
            <v>State life Insurance</v>
          </cell>
          <cell r="C23939" t="str">
            <v>drawings</v>
          </cell>
          <cell r="D23939" t="str">
            <v>paid to azam corporation for drawings</v>
          </cell>
          <cell r="E23939">
            <v>20000</v>
          </cell>
        </row>
        <row r="23940">
          <cell r="B23940" t="str">
            <v>State life Insurance</v>
          </cell>
          <cell r="C23940" t="str">
            <v>Crescent corporation</v>
          </cell>
          <cell r="D23940" t="str">
            <v>Received from IK in acc of Kanteen ISL Meezan bank chq # A-11100867  (Given to crescent corporation in State life copper pipe deal)</v>
          </cell>
          <cell r="E23940">
            <v>1071643</v>
          </cell>
        </row>
        <row r="23941">
          <cell r="B23941" t="str">
            <v>KANTEEN Islamabad</v>
          </cell>
          <cell r="C23941" t="str">
            <v>Haier Pakistan</v>
          </cell>
          <cell r="D23941" t="str">
            <v>Received from IK in acc of Kanteen ISL Meezan bank chq # A-11100866  (Given to Haier Pakistan in Haeir spilt Acs deal)</v>
          </cell>
          <cell r="E23941">
            <v>1085730</v>
          </cell>
        </row>
        <row r="23942">
          <cell r="B23942" t="str">
            <v>PSYCHIATRY JPMC</v>
          </cell>
          <cell r="C23942" t="str">
            <v>habib insulation</v>
          </cell>
          <cell r="D23942" t="str">
            <v>MCB Chq 2031680125 (Given to powermech care of habib insulation for SST input adjustment) = tatal amt  = 900,360</v>
          </cell>
          <cell r="E23942">
            <v>336482</v>
          </cell>
        </row>
        <row r="23943">
          <cell r="B23943" t="str">
            <v>Meezan bank Head office</v>
          </cell>
          <cell r="C23943" t="str">
            <v>habib insulation</v>
          </cell>
          <cell r="D23943" t="str">
            <v>MCB Chq 2031680125 (Given to powermech care of habib insulation for SST input adjustment) = tatal amt  = 900,360</v>
          </cell>
          <cell r="E23943">
            <v>498297</v>
          </cell>
        </row>
        <row r="23944">
          <cell r="B23944" t="str">
            <v>Gul Ahmed</v>
          </cell>
          <cell r="C23944" t="str">
            <v>habib insulation</v>
          </cell>
          <cell r="D23944" t="str">
            <v>MCB Chq 2031680125 (Given to powermech care of habib insulation for SST input adjustment) = tatal amt  = 900,360</v>
          </cell>
          <cell r="E23944">
            <v>65581</v>
          </cell>
        </row>
        <row r="23945">
          <cell r="B23945" t="str">
            <v>engro 7th floor</v>
          </cell>
          <cell r="C23945" t="str">
            <v>khan brothers</v>
          </cell>
          <cell r="D23945" t="str">
            <v>MCB 2031680127</v>
          </cell>
          <cell r="E23945">
            <v>130784</v>
          </cell>
        </row>
        <row r="23946">
          <cell r="B23946" t="str">
            <v>Spar supermarket</v>
          </cell>
          <cell r="C23946" t="str">
            <v>material</v>
          </cell>
          <cell r="D23946" t="str">
            <v>MCB chq 2031680128 (given to Gul zameen for threaded rods) = total amt 132,290</v>
          </cell>
          <cell r="E23946">
            <v>2110</v>
          </cell>
        </row>
        <row r="23947">
          <cell r="B23947" t="str">
            <v>10pearl NASTP</v>
          </cell>
          <cell r="C23947" t="str">
            <v>material</v>
          </cell>
          <cell r="D23947" t="str">
            <v>MCB chq 2031680128 (given to Gul zameen for threaded rods) = total amt 132,290</v>
          </cell>
          <cell r="E23947">
            <v>2520</v>
          </cell>
        </row>
        <row r="23948">
          <cell r="B23948" t="str">
            <v>Meezan bank Head office</v>
          </cell>
          <cell r="C23948" t="str">
            <v>material</v>
          </cell>
          <cell r="D23948" t="str">
            <v>MCB chq 2031680128 (given to Gul zameen for threaded rods) = total amt 132,290</v>
          </cell>
          <cell r="E23948">
            <v>44660</v>
          </cell>
        </row>
        <row r="23949">
          <cell r="B23949" t="str">
            <v>BAH fire work</v>
          </cell>
          <cell r="C23949" t="str">
            <v>material</v>
          </cell>
          <cell r="D23949" t="str">
            <v>MCB chq 2031680128 (given to Gul zameen for threaded rods) = total amt 132,290</v>
          </cell>
          <cell r="E23949">
            <v>31000</v>
          </cell>
        </row>
        <row r="23950">
          <cell r="B23950" t="str">
            <v>BAH Exhaust Work</v>
          </cell>
          <cell r="C23950" t="str">
            <v>material</v>
          </cell>
          <cell r="D23950" t="str">
            <v>MCB chq 2031680128 (given to Gul zameen for threaded rods) = total amt 132,290</v>
          </cell>
          <cell r="E23950">
            <v>25000</v>
          </cell>
        </row>
        <row r="23951">
          <cell r="B23951" t="str">
            <v>Gul Ahmed</v>
          </cell>
          <cell r="C23951" t="str">
            <v>material</v>
          </cell>
          <cell r="D23951" t="str">
            <v>MCB chq 2031680128 (given to Gul zameen for threaded rods) = total amt 132,290</v>
          </cell>
          <cell r="E23951">
            <v>27000</v>
          </cell>
        </row>
        <row r="23952">
          <cell r="B23952" t="str">
            <v>Fortress Mall</v>
          </cell>
          <cell r="C23952" t="str">
            <v>IIL pipe</v>
          </cell>
          <cell r="D23952" t="str">
            <v>MCB 2031680124 (ERW pipe purchased)</v>
          </cell>
          <cell r="E23952">
            <v>506735</v>
          </cell>
        </row>
        <row r="23953">
          <cell r="B23953" t="str">
            <v>Fortress Mall</v>
          </cell>
          <cell r="C23953" t="str">
            <v>AS Traders</v>
          </cell>
          <cell r="D23953" t="str">
            <v>MCB 2031680131 (MS pipe purchased)</v>
          </cell>
          <cell r="E23953">
            <v>215959</v>
          </cell>
        </row>
        <row r="23954">
          <cell r="B23954" t="str">
            <v>J outlet lucky one mall</v>
          </cell>
          <cell r="C23954" t="str">
            <v>fakhri brothers</v>
          </cell>
          <cell r="D23954" t="str">
            <v>Received from IK in acc of Kanteen ISL Meezan bank chq # A-11163624 (Given to Fakhri brothers)</v>
          </cell>
          <cell r="E23954">
            <v>350000</v>
          </cell>
        </row>
        <row r="23955">
          <cell r="B23955" t="str">
            <v>J outlet Quetta</v>
          </cell>
          <cell r="C23955" t="str">
            <v>material</v>
          </cell>
          <cell r="D23955" t="str">
            <v>MCB chq 2031680132 (given to Fatemi enterprises = Amt = 314,800</v>
          </cell>
          <cell r="E23955">
            <v>93800</v>
          </cell>
        </row>
        <row r="23956">
          <cell r="B23956" t="str">
            <v>BAH fire work</v>
          </cell>
          <cell r="C23956" t="str">
            <v>material</v>
          </cell>
          <cell r="D23956" t="str">
            <v>MCB chq 2031680132 (given to Fatemi enterprises = Amt = 314,800</v>
          </cell>
          <cell r="E23956">
            <v>15200</v>
          </cell>
        </row>
        <row r="23957">
          <cell r="B23957" t="str">
            <v>Fortress Mall</v>
          </cell>
          <cell r="C23957" t="str">
            <v>material</v>
          </cell>
          <cell r="D23957" t="str">
            <v>MCB chq 2031680132 (given to Fatemi enterprises = Amt = 314,800</v>
          </cell>
          <cell r="E23957">
            <v>105000</v>
          </cell>
        </row>
        <row r="23958">
          <cell r="B23958" t="str">
            <v>BAF maintenance</v>
          </cell>
          <cell r="C23958" t="str">
            <v>material</v>
          </cell>
          <cell r="D23958" t="str">
            <v>MCB chq 2031680132 (given to Fatemi enterprises = Amt = 314,800</v>
          </cell>
          <cell r="E23958">
            <v>100800</v>
          </cell>
        </row>
        <row r="23959">
          <cell r="B23959" t="str">
            <v>NICVD</v>
          </cell>
          <cell r="C23959" t="str">
            <v>Wazeer ducting</v>
          </cell>
          <cell r="D23959" t="str">
            <v>MCB chq 2031680134</v>
          </cell>
          <cell r="E23959">
            <v>100000</v>
          </cell>
        </row>
        <row r="23960">
          <cell r="B23960" t="str">
            <v>Spar supermarket</v>
          </cell>
          <cell r="C23960" t="str">
            <v>faheem elec</v>
          </cell>
          <cell r="D23960" t="str">
            <v>MCB chq 2031680135 Total amt = 100,000</v>
          </cell>
          <cell r="E23960">
            <v>50000</v>
          </cell>
        </row>
        <row r="23961">
          <cell r="B23961" t="str">
            <v>10pearl NASTP</v>
          </cell>
          <cell r="C23961" t="str">
            <v>faheem elec</v>
          </cell>
          <cell r="D23961" t="str">
            <v>MCB chq 2031680135 Total amt = 100,000</v>
          </cell>
          <cell r="E23961">
            <v>50000</v>
          </cell>
        </row>
        <row r="23962">
          <cell r="B23962" t="str">
            <v>KANTEEN Islamabad</v>
          </cell>
          <cell r="C23962" t="str">
            <v>A &amp; B Enterprises</v>
          </cell>
          <cell r="D23962" t="str">
            <v>MCB chq 2031680136 (purchased caravell air curtains 03 Nos)</v>
          </cell>
          <cell r="E23962">
            <v>174000</v>
          </cell>
        </row>
        <row r="23963">
          <cell r="B23963" t="str">
            <v>Spar supermarket</v>
          </cell>
          <cell r="C23963" t="str">
            <v>malik brothers</v>
          </cell>
          <cell r="D23963" t="str">
            <v>MCB chq 2031680137 (Chq given to Steelex pvt ltd for SST input claimed care of malik brothers) amt = 350,000</v>
          </cell>
          <cell r="E23963">
            <v>139000</v>
          </cell>
        </row>
        <row r="23964">
          <cell r="B23964" t="str">
            <v>Gul Ahmed</v>
          </cell>
          <cell r="C23964" t="str">
            <v>malik brothers</v>
          </cell>
          <cell r="D23964" t="str">
            <v>MCB chq 2031680137 (Chq given to Steelex pvt ltd for SST input claimed care of malik brothers) amt = 350,000</v>
          </cell>
          <cell r="E23964">
            <v>26000</v>
          </cell>
        </row>
        <row r="23965">
          <cell r="B23965" t="str">
            <v>BAH Exhaust Work</v>
          </cell>
          <cell r="C23965" t="str">
            <v>malik brothers</v>
          </cell>
          <cell r="D23965" t="str">
            <v>MCB chq 2031680137 (Chq given to Steelex pvt ltd for SST input claimed care of malik brothers) amt = 350,000</v>
          </cell>
          <cell r="E23965">
            <v>155000</v>
          </cell>
        </row>
        <row r="23966">
          <cell r="B23966" t="str">
            <v>engro 7th floor</v>
          </cell>
          <cell r="C23966" t="str">
            <v>malik brothers</v>
          </cell>
          <cell r="D23966" t="str">
            <v>MCB chq 2031680137 (Chq given to Steelex pvt ltd for SST input claimed care of malik brothers) amt = 350,000</v>
          </cell>
          <cell r="E23966">
            <v>30000</v>
          </cell>
        </row>
        <row r="23967">
          <cell r="B23967" t="str">
            <v>State life Insurance</v>
          </cell>
          <cell r="C23967" t="str">
            <v>Crescent corporation</v>
          </cell>
          <cell r="D23967" t="str">
            <v>Received from IK in acc of State life Meezan bank chq # A-11163658 (Given to crescent corporation in state life deal)</v>
          </cell>
          <cell r="E23967">
            <v>1686594</v>
          </cell>
        </row>
        <row r="23968">
          <cell r="B23968" t="str">
            <v>O/M The Place</v>
          </cell>
          <cell r="C23968" t="str">
            <v>SST Tax</v>
          </cell>
          <cell r="D23968" t="str">
            <v>MCB chq 2031680138 (Total amt = 199,310)</v>
          </cell>
          <cell r="E23968">
            <v>36000</v>
          </cell>
        </row>
        <row r="23969">
          <cell r="B23969" t="str">
            <v xml:space="preserve">O/M Nue Multiplex </v>
          </cell>
          <cell r="C23969" t="str">
            <v>SST Tax</v>
          </cell>
          <cell r="D23969" t="str">
            <v>MCB chq 2031680138 (Total amt = 199,310)</v>
          </cell>
          <cell r="E23969">
            <v>35000</v>
          </cell>
        </row>
        <row r="23970">
          <cell r="B23970" t="str">
            <v>FTC Floors</v>
          </cell>
          <cell r="C23970" t="str">
            <v>SST Tax</v>
          </cell>
          <cell r="D23970" t="str">
            <v>MCB chq 2031680138 (Total amt = 199,310)</v>
          </cell>
          <cell r="E23970">
            <v>95000</v>
          </cell>
        </row>
        <row r="23971">
          <cell r="B23971" t="str">
            <v>BAF maintenance</v>
          </cell>
          <cell r="C23971" t="str">
            <v>SST Tax</v>
          </cell>
          <cell r="D23971" t="str">
            <v>MCB chq 2031680138 (Total amt = 199,310)</v>
          </cell>
          <cell r="E23971">
            <v>1310</v>
          </cell>
        </row>
        <row r="23972">
          <cell r="B23972" t="str">
            <v>O/M VISA office</v>
          </cell>
          <cell r="C23972" t="str">
            <v>SST Tax</v>
          </cell>
          <cell r="D23972" t="str">
            <v>MCB chq 2031680138 (Total amt = 199,310)</v>
          </cell>
          <cell r="E23972">
            <v>32000</v>
          </cell>
        </row>
        <row r="23973">
          <cell r="B23973" t="str">
            <v>BAF maintenance</v>
          </cell>
          <cell r="C23973" t="str">
            <v>iqbal sons</v>
          </cell>
          <cell r="D23973" t="str">
            <v>Received from Total in acc of Family area - BAHL chq # 10491486 (Given to Iqbals sons trading company) = Total amt = 2000,000/-</v>
          </cell>
          <cell r="E23973">
            <v>28000</v>
          </cell>
        </row>
        <row r="23974">
          <cell r="B23974" t="str">
            <v>Gul Ahmed</v>
          </cell>
          <cell r="C23974" t="str">
            <v>iqbal sons</v>
          </cell>
          <cell r="D23974" t="str">
            <v>Received from Total in acc of Family area - BAHL chq # 10491486 (Given to Iqbals sons trading company) = Total amt = 2000,000/-</v>
          </cell>
          <cell r="E23974">
            <v>22450</v>
          </cell>
        </row>
        <row r="23975">
          <cell r="B23975" t="str">
            <v>J outlet lucky one mall</v>
          </cell>
          <cell r="C23975" t="str">
            <v>iqbal sons</v>
          </cell>
          <cell r="D23975" t="str">
            <v>Received from Total in acc of Family area - BAHL chq # 10491486 (Given to Iqbals sons trading company) = Total amt = 2000,000/-</v>
          </cell>
          <cell r="E23975">
            <v>26400</v>
          </cell>
        </row>
        <row r="23976">
          <cell r="B23976" t="str">
            <v>Spar supermarket</v>
          </cell>
          <cell r="C23976" t="str">
            <v>iqbal sons</v>
          </cell>
          <cell r="D23976" t="str">
            <v>Received from Total in acc of Family area - BAHL chq # 10491486 (Given to Iqbals sons trading company) = Total amt = 2000,000/-</v>
          </cell>
          <cell r="E23976">
            <v>665840</v>
          </cell>
        </row>
        <row r="23977">
          <cell r="B23977" t="str">
            <v>BAH Fire work</v>
          </cell>
          <cell r="C23977" t="str">
            <v>iqbal sons</v>
          </cell>
          <cell r="D23977" t="str">
            <v>Received from Total in acc of Family area - BAHL chq # 10491486 (Given to Iqbals sons trading company) = Total amt = 2000,000/-</v>
          </cell>
          <cell r="E23977">
            <v>8322</v>
          </cell>
        </row>
        <row r="23978">
          <cell r="B23978" t="str">
            <v>NASTP II</v>
          </cell>
          <cell r="C23978" t="str">
            <v>iqbal sons</v>
          </cell>
          <cell r="D23978" t="str">
            <v>Received from Total in acc of Family area - BAHL chq # 10491486 (Given to Iqbals sons trading company) = Total amt = 2000,000/-</v>
          </cell>
          <cell r="E23978">
            <v>592800</v>
          </cell>
        </row>
        <row r="23979">
          <cell r="B23979" t="str">
            <v>Zeta Mall</v>
          </cell>
          <cell r="C23979" t="str">
            <v>iqbal sons</v>
          </cell>
          <cell r="D23979" t="str">
            <v>Received from Total in acc of Family area - BAHL chq # 10491486 (Given to Iqbals sons trading company) = Total amt = 2000,000/-</v>
          </cell>
          <cell r="E23979">
            <v>14000</v>
          </cell>
        </row>
        <row r="23980">
          <cell r="B23980" t="str">
            <v>Mall of Pindi</v>
          </cell>
          <cell r="C23980" t="str">
            <v>iqbal sons</v>
          </cell>
          <cell r="D23980" t="str">
            <v>Received from Total in acc of Family area - BAHL chq # 10491486 (Given to Iqbals sons trading company) = Total amt = 2000,000/-</v>
          </cell>
          <cell r="E23980">
            <v>132000</v>
          </cell>
        </row>
        <row r="23981">
          <cell r="B23981" t="str">
            <v>10pearl NASTP</v>
          </cell>
          <cell r="C23981" t="str">
            <v>iqbal sons</v>
          </cell>
          <cell r="D23981" t="str">
            <v>Received from Total in acc of Family area - BAHL chq # 10491486 (Given to Iqbals sons trading company) = Total amt = 2000,000/-</v>
          </cell>
          <cell r="E23981">
            <v>53800</v>
          </cell>
        </row>
        <row r="23982">
          <cell r="C23982" t="str">
            <v>iqbal sons</v>
          </cell>
          <cell r="D23982" t="str">
            <v>Received from Total in acc of Family area - BAHL chq # 10491486 (Given to Iqbals sons trading company) = Total amt = 2000,000/-</v>
          </cell>
          <cell r="E23982">
            <v>456388</v>
          </cell>
        </row>
        <row r="23983">
          <cell r="B23983" t="str">
            <v>O/M The Place</v>
          </cell>
          <cell r="C23983" t="str">
            <v>Received</v>
          </cell>
          <cell r="D23983" t="str">
            <v>O &amp; M bill for Mar 25</v>
          </cell>
          <cell r="F23983">
            <v>401676</v>
          </cell>
        </row>
        <row r="23984">
          <cell r="B23984" t="str">
            <v>NICVD</v>
          </cell>
          <cell r="C23984" t="str">
            <v>Received</v>
          </cell>
          <cell r="D23984" t="str">
            <v>Received against Running bill no 1 DIB chq # 31338753)</v>
          </cell>
          <cell r="F23984">
            <v>14415258</v>
          </cell>
        </row>
        <row r="23985">
          <cell r="B23985" t="str">
            <v>10pearl NASTP</v>
          </cell>
          <cell r="C23985" t="str">
            <v>Received</v>
          </cell>
          <cell r="D23985" t="str">
            <v>Received 30% mob advance (payment transfer online in Pioneer services)</v>
          </cell>
          <cell r="F23985">
            <v>1765421</v>
          </cell>
        </row>
        <row r="23986">
          <cell r="B23986" t="str">
            <v>BAH 12th Floor</v>
          </cell>
          <cell r="C23986" t="str">
            <v>Received</v>
          </cell>
          <cell r="D23986" t="str">
            <v>Received cash chq against bill (Given to BH in petty cash)</v>
          </cell>
          <cell r="F23986">
            <v>4500000</v>
          </cell>
        </row>
        <row r="23987">
          <cell r="B23987" t="str">
            <v>KANTEEN Islamabad</v>
          </cell>
          <cell r="C23987" t="str">
            <v>Received</v>
          </cell>
          <cell r="D23987" t="str">
            <v>Received from IK in acc of Kanteen ISL Meezan bank chq # A-11100867  (Given to crescent corporation in State life copper pipe deal)</v>
          </cell>
          <cell r="F23987">
            <v>1071643</v>
          </cell>
        </row>
        <row r="23988">
          <cell r="B23988" t="str">
            <v>KANTEEN Islamabad</v>
          </cell>
          <cell r="C23988" t="str">
            <v>Received</v>
          </cell>
          <cell r="D23988" t="str">
            <v>Received from IK in acc of Kanteen ISL Meezan bank chq # A-11100866  (Given to Haier Pakistan in Haeir spilt Acs deal)</v>
          </cell>
          <cell r="F23988">
            <v>1085730</v>
          </cell>
        </row>
        <row r="23989">
          <cell r="B23989" t="str">
            <v>KANTEEN Islamabad</v>
          </cell>
          <cell r="C23989" t="str">
            <v>Received</v>
          </cell>
          <cell r="D23989" t="str">
            <v>Received from IK in acc of Kanteen ISL Meezan bank chq # A-11163624 (Given to Fakhri brothers)</v>
          </cell>
          <cell r="F23989">
            <v>350000</v>
          </cell>
        </row>
        <row r="23990">
          <cell r="B23990" t="str">
            <v>BAF maintenance</v>
          </cell>
          <cell r="C23990" t="str">
            <v>Received</v>
          </cell>
          <cell r="D23990" t="str">
            <v>1% invoice charges for MCB chq # 2031680126 given to Al madian steel for SST inpt adjustment in BAFL</v>
          </cell>
          <cell r="E23990">
            <v>15300</v>
          </cell>
        </row>
        <row r="23991">
          <cell r="B23991" t="str">
            <v>State life Insurance</v>
          </cell>
          <cell r="C23991" t="str">
            <v>Received</v>
          </cell>
          <cell r="D23991" t="str">
            <v>Received from IK in acc of State life Meezan bank chq # A-11163658 (Given to crescent corporation in state life deal)</v>
          </cell>
          <cell r="F23991">
            <v>1686594</v>
          </cell>
        </row>
        <row r="23992">
          <cell r="B23992" t="str">
            <v>Imtiaz saddar</v>
          </cell>
          <cell r="C23992" t="str">
            <v>Received</v>
          </cell>
          <cell r="D23992" t="str">
            <v>Received 40% Mob adv from Imtiaz saddar</v>
          </cell>
          <cell r="F23992">
            <v>4585609</v>
          </cell>
        </row>
        <row r="23993">
          <cell r="B23993" t="str">
            <v>DB 15th &amp; 16th Floor</v>
          </cell>
          <cell r="C23993" t="str">
            <v>Received</v>
          </cell>
          <cell r="D23993" t="str">
            <v>Received from IK in acc of Duetche bank - HBL chq # 10002428 (Given to universal traders)</v>
          </cell>
          <cell r="F23993">
            <v>3288312</v>
          </cell>
        </row>
        <row r="23994">
          <cell r="B23994" t="str">
            <v>DB 15th &amp; 16th Floor</v>
          </cell>
          <cell r="C23994" t="str">
            <v>Received</v>
          </cell>
          <cell r="D23994" t="str">
            <v>1% invoice charges for amount 3,288,312/-</v>
          </cell>
          <cell r="E23994">
            <v>32883</v>
          </cell>
        </row>
        <row r="23995">
          <cell r="B23995" t="str">
            <v>J out let DML</v>
          </cell>
          <cell r="C23995" t="str">
            <v>Received</v>
          </cell>
          <cell r="D23995" t="str">
            <v>Received from IK in acc of Joutlet DML - Meezan bank chq # A-11163423 (Given to universal crescent corporation in state life deal) =chq amount = 10,115,000/-</v>
          </cell>
          <cell r="F23995">
            <v>3000000</v>
          </cell>
        </row>
        <row r="23996">
          <cell r="B23996" t="str">
            <v>zeta mall</v>
          </cell>
          <cell r="C23996" t="str">
            <v>Received</v>
          </cell>
          <cell r="D23996" t="str">
            <v>Received from IK in acc of ZETA  - Meezan bank chq # A-11163423 (Given to universal crescent corporation in state life deal) =chq amount = 10,115,000/-</v>
          </cell>
          <cell r="F23996">
            <v>1500000</v>
          </cell>
        </row>
        <row r="23997">
          <cell r="B23997" t="str">
            <v>J outlet lucky one mall</v>
          </cell>
          <cell r="C23997" t="str">
            <v>Received</v>
          </cell>
          <cell r="D23997" t="str">
            <v>Received from IK in acc of J outlet LOC - Meezan bank chq # A-11163423 (Given to universal crescent corporation in state life deal) =chq amount = 10,115,000/-</v>
          </cell>
          <cell r="F23997">
            <v>2600000</v>
          </cell>
        </row>
        <row r="23998">
          <cell r="B23998" t="str">
            <v>State life Insurance</v>
          </cell>
          <cell r="C23998" t="str">
            <v>Received</v>
          </cell>
          <cell r="D23998" t="str">
            <v>Received from IK in acc of SLIC - Meezan bank chq # A-11163423 (Given to universal crescent corporation in state life deal) =chq amount = 10,115,000/-</v>
          </cell>
          <cell r="F23998">
            <v>3015000</v>
          </cell>
        </row>
        <row r="23999">
          <cell r="B23999" t="str">
            <v>State life Insurance</v>
          </cell>
          <cell r="C23999" t="str">
            <v>Received</v>
          </cell>
          <cell r="D23999" t="str">
            <v>1% invoice charges for above 4 payments</v>
          </cell>
          <cell r="E23999">
            <v>101150</v>
          </cell>
        </row>
        <row r="24000">
          <cell r="B24000" t="str">
            <v>KANTEEN Islamabad</v>
          </cell>
          <cell r="C24000" t="str">
            <v>material</v>
          </cell>
          <cell r="D24000" t="str">
            <v>Online by BH to yasir brother for Ducting works for KANTEEN ISL</v>
          </cell>
          <cell r="E24000">
            <v>100000</v>
          </cell>
        </row>
        <row r="24001">
          <cell r="B24001" t="str">
            <v>office</v>
          </cell>
          <cell r="C24001" t="str">
            <v>salary</v>
          </cell>
          <cell r="D24001" t="str">
            <v>Mossi salary</v>
          </cell>
          <cell r="E24001">
            <v>7000</v>
          </cell>
        </row>
        <row r="24002">
          <cell r="B24002" t="str">
            <v>Fortress Mall</v>
          </cell>
          <cell r="C24002" t="str">
            <v>fare</v>
          </cell>
          <cell r="D24002" t="str">
            <v xml:space="preserve">Courier docuemnts to Noman </v>
          </cell>
          <cell r="E24002">
            <v>390</v>
          </cell>
        </row>
        <row r="24003">
          <cell r="B24003" t="str">
            <v>Various sites</v>
          </cell>
          <cell r="C24003" t="str">
            <v>fuel</v>
          </cell>
          <cell r="D24003" t="str">
            <v>to Israr bhai</v>
          </cell>
          <cell r="E24003">
            <v>5000</v>
          </cell>
        </row>
        <row r="24004">
          <cell r="B24004" t="str">
            <v>NICVD</v>
          </cell>
          <cell r="C24004" t="str">
            <v>misc</v>
          </cell>
          <cell r="D24004" t="str">
            <v>To nexes engineering for inlet vaccum point for Zameer sahab home</v>
          </cell>
          <cell r="E24004">
            <v>11500</v>
          </cell>
        </row>
        <row r="24005">
          <cell r="B24005" t="str">
            <v>office</v>
          </cell>
          <cell r="C24005" t="str">
            <v>misc</v>
          </cell>
          <cell r="D24005" t="str">
            <v>umer for office use</v>
          </cell>
          <cell r="E24005">
            <v>4000</v>
          </cell>
        </row>
        <row r="24006">
          <cell r="B24006" t="str">
            <v>naveed malik</v>
          </cell>
          <cell r="C24006" t="str">
            <v>misc</v>
          </cell>
          <cell r="D24006" t="str">
            <v>To waqas for site expenses</v>
          </cell>
          <cell r="E24006">
            <v>1350</v>
          </cell>
        </row>
        <row r="24007">
          <cell r="B24007" t="str">
            <v>State life Insurance</v>
          </cell>
          <cell r="C24007" t="str">
            <v>fuel</v>
          </cell>
          <cell r="D24007" t="str">
            <v>cash paid to mukhtar</v>
          </cell>
          <cell r="E24007">
            <v>2000</v>
          </cell>
        </row>
        <row r="24008">
          <cell r="B24008" t="str">
            <v>State life Insurance</v>
          </cell>
          <cell r="C24008" t="str">
            <v>misc</v>
          </cell>
          <cell r="D24008" t="str">
            <v>to mukhtar for bike maintenance</v>
          </cell>
          <cell r="E24008">
            <v>3000</v>
          </cell>
        </row>
        <row r="24009">
          <cell r="B24009" t="str">
            <v>BAF maintenance</v>
          </cell>
          <cell r="C24009" t="str">
            <v>misc</v>
          </cell>
          <cell r="D24009" t="str">
            <v>To mukhtar for mobile balance</v>
          </cell>
          <cell r="E24009">
            <v>500</v>
          </cell>
        </row>
        <row r="24010">
          <cell r="B24010" t="str">
            <v>State life Insurance</v>
          </cell>
          <cell r="C24010" t="str">
            <v>fare</v>
          </cell>
          <cell r="D24010" t="str">
            <v>paid</v>
          </cell>
          <cell r="E24010">
            <v>800</v>
          </cell>
        </row>
        <row r="24011">
          <cell r="B24011" t="str">
            <v>PSYCHIATRY JPMC</v>
          </cell>
          <cell r="C24011" t="str">
            <v>Noman ducting</v>
          </cell>
          <cell r="D24011" t="str">
            <v>Sheet hawala to Noman ducting by al madina = 1000,000</v>
          </cell>
          <cell r="E24011">
            <v>16339</v>
          </cell>
        </row>
        <row r="24012">
          <cell r="B24012" t="str">
            <v>Meezan bank Head office</v>
          </cell>
          <cell r="C24012" t="str">
            <v>Noman ducting</v>
          </cell>
          <cell r="D24012" t="str">
            <v>Sheet hawala to Noman ducting by al madina = 1000,000</v>
          </cell>
          <cell r="E24012">
            <v>798964</v>
          </cell>
        </row>
        <row r="24013">
          <cell r="B24013" t="str">
            <v>Imtiaz supermarket</v>
          </cell>
          <cell r="C24013" t="str">
            <v>Noman ducting</v>
          </cell>
          <cell r="D24013" t="str">
            <v>Sheet hawala to Noman ducting by al madina = 1000,000</v>
          </cell>
          <cell r="E24013">
            <v>92622</v>
          </cell>
        </row>
        <row r="24014">
          <cell r="B24014" t="str">
            <v>Zeta Mall</v>
          </cell>
          <cell r="C24014" t="str">
            <v>Noman ducting</v>
          </cell>
          <cell r="D24014" t="str">
            <v>Sheet hawala to Noman ducting by al madina = 1000,000</v>
          </cell>
          <cell r="E24014">
            <v>79601</v>
          </cell>
        </row>
        <row r="24015">
          <cell r="B24015" t="str">
            <v>Mall of Pindi</v>
          </cell>
          <cell r="C24015" t="str">
            <v>Noman ducting</v>
          </cell>
          <cell r="D24015" t="str">
            <v>Sheet hawala to Noman ducting by al madina = 1000,000</v>
          </cell>
          <cell r="E24015">
            <v>12474</v>
          </cell>
        </row>
        <row r="24016">
          <cell r="B24016" t="str">
            <v>Fortress Mall</v>
          </cell>
          <cell r="C24016" t="str">
            <v>material</v>
          </cell>
          <cell r="D24016" t="str">
            <v>Online by BH to Noman for fortress expenses</v>
          </cell>
          <cell r="E24016">
            <v>20000</v>
          </cell>
        </row>
        <row r="24017">
          <cell r="B24017" t="str">
            <v>Fortress Mall</v>
          </cell>
          <cell r="C24017" t="str">
            <v>AS Traders</v>
          </cell>
          <cell r="D24017" t="str">
            <v>Online by BH to AS Traders for MS Pipe purchased  for Fortress Mall</v>
          </cell>
          <cell r="E24017">
            <v>25000</v>
          </cell>
        </row>
        <row r="24018">
          <cell r="B24018" t="str">
            <v>office</v>
          </cell>
          <cell r="C24018" t="str">
            <v>misc</v>
          </cell>
          <cell r="D24018" t="str">
            <v>umer for office use</v>
          </cell>
          <cell r="E24018">
            <v>3000</v>
          </cell>
        </row>
        <row r="24019">
          <cell r="B24019" t="str">
            <v>J outlet Quetta</v>
          </cell>
          <cell r="C24019" t="str">
            <v>material</v>
          </cell>
          <cell r="D24019" t="str">
            <v>Online by BH to M Ahsan for Quetta food expenses</v>
          </cell>
          <cell r="E24019">
            <v>40000</v>
          </cell>
        </row>
        <row r="24020">
          <cell r="B24020" t="str">
            <v>KANTEEN Islamabad</v>
          </cell>
          <cell r="C24020" t="str">
            <v>material</v>
          </cell>
          <cell r="D24020" t="str">
            <v>Online by BH to Engr for Kanteen ISL expenses</v>
          </cell>
          <cell r="E24020">
            <v>100000</v>
          </cell>
        </row>
        <row r="24021">
          <cell r="B24021" t="str">
            <v>State life Insurance</v>
          </cell>
          <cell r="C24021" t="str">
            <v>material</v>
          </cell>
          <cell r="D24021" t="str">
            <v>purchased 6 nos socket from fast cool</v>
          </cell>
          <cell r="E24021">
            <v>3300</v>
          </cell>
        </row>
        <row r="24022">
          <cell r="B24022" t="str">
            <v>office</v>
          </cell>
          <cell r="C24022" t="str">
            <v>misc</v>
          </cell>
          <cell r="D24022" t="str">
            <v>bilal bhai guest Fahad lunch</v>
          </cell>
          <cell r="E24022">
            <v>1630</v>
          </cell>
        </row>
        <row r="24023">
          <cell r="B24023" t="str">
            <v>BAF maintenance</v>
          </cell>
          <cell r="C24023" t="str">
            <v>fare</v>
          </cell>
          <cell r="D24023" t="str">
            <v>paid</v>
          </cell>
          <cell r="E24023">
            <v>2000</v>
          </cell>
        </row>
        <row r="24024">
          <cell r="B24024" t="str">
            <v>KANTEEN Islamabad</v>
          </cell>
          <cell r="C24024" t="str">
            <v>charity</v>
          </cell>
          <cell r="D24024" t="str">
            <v>given by Rehan to needy family</v>
          </cell>
          <cell r="E24024">
            <v>10000</v>
          </cell>
        </row>
        <row r="24025">
          <cell r="B24025" t="str">
            <v>Gul Ahmed</v>
          </cell>
          <cell r="C24025" t="str">
            <v>fare</v>
          </cell>
          <cell r="D24025" t="str">
            <v>Fare for Gul Ahmed by  nadeem bhai</v>
          </cell>
          <cell r="E24025">
            <v>1000</v>
          </cell>
        </row>
        <row r="24026">
          <cell r="B24026" t="str">
            <v>State life Insurance</v>
          </cell>
          <cell r="C24026" t="str">
            <v>Shabbir Brothers</v>
          </cell>
          <cell r="D24026" t="str">
            <v>cash chq collect by aness from almadina</v>
          </cell>
          <cell r="E24026">
            <v>256000</v>
          </cell>
        </row>
        <row r="24027">
          <cell r="B24027" t="str">
            <v>Imtiaz saddar</v>
          </cell>
          <cell r="C24027" t="str">
            <v>misc</v>
          </cell>
          <cell r="D24027" t="str">
            <v>Nadeem bhai mobile balance</v>
          </cell>
          <cell r="E24027">
            <v>1000</v>
          </cell>
        </row>
        <row r="24028">
          <cell r="B24028" t="str">
            <v>naveed malik</v>
          </cell>
          <cell r="C24028" t="str">
            <v>material</v>
          </cell>
          <cell r="D24028" t="str">
            <v>purchased compressor end valve</v>
          </cell>
          <cell r="E24028">
            <v>1000</v>
          </cell>
        </row>
        <row r="24029">
          <cell r="B24029" t="str">
            <v>State life Insurance</v>
          </cell>
          <cell r="C24029" t="str">
            <v>fuel</v>
          </cell>
          <cell r="D24029" t="str">
            <v>to mukhtar</v>
          </cell>
          <cell r="E24029">
            <v>1000</v>
          </cell>
        </row>
        <row r="24030">
          <cell r="B24030" t="str">
            <v>State life Insurance</v>
          </cell>
          <cell r="C24030" t="str">
            <v>fare</v>
          </cell>
          <cell r="D24030" t="str">
            <v>paid</v>
          </cell>
          <cell r="E24030">
            <v>2800</v>
          </cell>
        </row>
        <row r="24031">
          <cell r="B24031" t="str">
            <v>Gul Ahmed</v>
          </cell>
          <cell r="C24031" t="str">
            <v>material</v>
          </cell>
          <cell r="D24031" t="str">
            <v>purchased cable tie</v>
          </cell>
          <cell r="E24031">
            <v>830</v>
          </cell>
        </row>
        <row r="24032">
          <cell r="B24032" t="str">
            <v>State life Insurance</v>
          </cell>
          <cell r="C24032" t="str">
            <v>material</v>
          </cell>
          <cell r="D24032" t="str">
            <v>purchased 6 nos socket  from shabbir 1-1/8</v>
          </cell>
          <cell r="E24032">
            <v>2280</v>
          </cell>
        </row>
        <row r="24033">
          <cell r="B24033" t="str">
            <v>office</v>
          </cell>
          <cell r="C24033" t="str">
            <v xml:space="preserve">misc </v>
          </cell>
          <cell r="D24033" t="str">
            <v>Rehan printer refilling + repaired</v>
          </cell>
          <cell r="E24033">
            <v>900</v>
          </cell>
        </row>
        <row r="24034">
          <cell r="B24034" t="str">
            <v>office</v>
          </cell>
          <cell r="C24034" t="str">
            <v>misc</v>
          </cell>
          <cell r="D24034" t="str">
            <v>umer for office use</v>
          </cell>
          <cell r="E24034">
            <v>4000</v>
          </cell>
        </row>
        <row r="24035">
          <cell r="B24035" t="str">
            <v>BAH fire work</v>
          </cell>
          <cell r="C24035" t="str">
            <v>misc</v>
          </cell>
          <cell r="D24035" t="str">
            <v>To rohail for lunch 4 person and tea for Sunday</v>
          </cell>
          <cell r="E24035">
            <v>2000</v>
          </cell>
        </row>
        <row r="24036">
          <cell r="B24036" t="str">
            <v>10pearl NASTP</v>
          </cell>
          <cell r="C24036" t="str">
            <v>fuel</v>
          </cell>
          <cell r="D24036" t="str">
            <v>To Rohail for 6 days (BAHl to NASTP)</v>
          </cell>
          <cell r="E24036">
            <v>1800</v>
          </cell>
        </row>
        <row r="24037">
          <cell r="B24037" t="str">
            <v>State life Insurance</v>
          </cell>
          <cell r="C24037" t="str">
            <v>fare</v>
          </cell>
          <cell r="D24037" t="str">
            <v>paid</v>
          </cell>
          <cell r="E24037">
            <v>800</v>
          </cell>
        </row>
        <row r="24038">
          <cell r="B24038" t="str">
            <v>Meezan Gujranwala</v>
          </cell>
          <cell r="C24038" t="str">
            <v>material</v>
          </cell>
          <cell r="D24038" t="str">
            <v>purchased half peestal &amp; basin from gujranwala (jazz cash)</v>
          </cell>
          <cell r="E24038">
            <v>16090</v>
          </cell>
        </row>
        <row r="24039">
          <cell r="B24039" t="str">
            <v>10pearl NASTP</v>
          </cell>
          <cell r="C24039" t="str">
            <v>material</v>
          </cell>
          <cell r="D24039" t="str">
            <v>purchased colour material</v>
          </cell>
          <cell r="E24039">
            <v>10770</v>
          </cell>
        </row>
        <row r="24040">
          <cell r="B24040" t="str">
            <v>Meezan bank Head office</v>
          </cell>
          <cell r="C24040" t="str">
            <v>fare</v>
          </cell>
          <cell r="D24040" t="str">
            <v>paid</v>
          </cell>
          <cell r="E24040">
            <v>2000</v>
          </cell>
        </row>
        <row r="24041">
          <cell r="B24041" t="str">
            <v>Meezan bank Head office</v>
          </cell>
          <cell r="C24041" t="str">
            <v>faheem elec</v>
          </cell>
          <cell r="D24041" t="str">
            <v>cash paid</v>
          </cell>
          <cell r="E24041">
            <v>50000</v>
          </cell>
        </row>
        <row r="24042">
          <cell r="B24042" t="str">
            <v>O/M The Place</v>
          </cell>
          <cell r="C24042" t="str">
            <v>material</v>
          </cell>
          <cell r="D24042" t="str">
            <v>TO mumtaz for purchase of condenser fans</v>
          </cell>
          <cell r="E24042">
            <v>44000</v>
          </cell>
        </row>
        <row r="24043">
          <cell r="B24043" t="str">
            <v>O/M The Place</v>
          </cell>
          <cell r="C24043" t="str">
            <v>salary</v>
          </cell>
          <cell r="D24043" t="str">
            <v>The place staff salaries</v>
          </cell>
          <cell r="E24043">
            <v>184279.16666666669</v>
          </cell>
        </row>
        <row r="24044">
          <cell r="B24044" t="str">
            <v>CITI Bank</v>
          </cell>
          <cell r="C24044" t="str">
            <v>salary</v>
          </cell>
          <cell r="D24044" t="str">
            <v>jahangeer salary</v>
          </cell>
          <cell r="E24044">
            <v>75000</v>
          </cell>
        </row>
        <row r="24045">
          <cell r="B24045" t="str">
            <v>FTC Floors</v>
          </cell>
          <cell r="C24045" t="str">
            <v>salary</v>
          </cell>
          <cell r="D24045" t="str">
            <v>ftc staff salaries</v>
          </cell>
          <cell r="E24045">
            <v>223492</v>
          </cell>
        </row>
        <row r="24046">
          <cell r="B24046" t="str">
            <v>10pearl NASTP</v>
          </cell>
          <cell r="C24046" t="str">
            <v>salary</v>
          </cell>
          <cell r="D24046" t="str">
            <v>waqas salary</v>
          </cell>
          <cell r="E24046">
            <v>57520</v>
          </cell>
        </row>
        <row r="24047">
          <cell r="B24047" t="str">
            <v>office</v>
          </cell>
          <cell r="C24047" t="str">
            <v>salary</v>
          </cell>
          <cell r="D24047" t="str">
            <v>Mukhtar salary</v>
          </cell>
          <cell r="E24047">
            <v>42000</v>
          </cell>
        </row>
        <row r="24048">
          <cell r="B24048" t="str">
            <v>BAH fire work</v>
          </cell>
          <cell r="C24048" t="str">
            <v>salary</v>
          </cell>
          <cell r="D24048" t="str">
            <v>Asif + umair salary</v>
          </cell>
          <cell r="E24048">
            <v>71955</v>
          </cell>
        </row>
        <row r="24049">
          <cell r="B24049" t="str">
            <v>BAF maintenance</v>
          </cell>
          <cell r="C24049" t="str">
            <v>salary</v>
          </cell>
          <cell r="D24049" t="str">
            <v>Shahid painter, nadeem painter, asif, naveed, saqib, nawaz</v>
          </cell>
          <cell r="E24049">
            <v>296278</v>
          </cell>
        </row>
        <row r="24050">
          <cell r="B24050" t="str">
            <v>office</v>
          </cell>
          <cell r="C24050" t="str">
            <v>salary</v>
          </cell>
          <cell r="D24050" t="str">
            <v>office staff</v>
          </cell>
          <cell r="E24050">
            <v>364762.5</v>
          </cell>
        </row>
        <row r="24051">
          <cell r="B24051" t="str">
            <v>office</v>
          </cell>
          <cell r="C24051" t="str">
            <v>misc</v>
          </cell>
          <cell r="D24051" t="str">
            <v>umer for car wash</v>
          </cell>
          <cell r="E24051">
            <v>2500</v>
          </cell>
        </row>
        <row r="24052">
          <cell r="B24052" t="str">
            <v>Fortress Mall</v>
          </cell>
          <cell r="C24052" t="str">
            <v>charity</v>
          </cell>
          <cell r="D24052" t="str">
            <v>given by Rehan to needy family</v>
          </cell>
          <cell r="E24052">
            <v>10000</v>
          </cell>
        </row>
        <row r="24053">
          <cell r="B24053" t="str">
            <v>State life Insurance</v>
          </cell>
          <cell r="C24053" t="str">
            <v>Steelex</v>
          </cell>
          <cell r="D24053" t="str">
            <v>Online by BH to Steelex drain pipe for State life</v>
          </cell>
          <cell r="E24053">
            <v>213500</v>
          </cell>
        </row>
        <row r="24054">
          <cell r="B24054" t="str">
            <v>State life Insurance</v>
          </cell>
          <cell r="C24054" t="str">
            <v>Delite Engineering</v>
          </cell>
          <cell r="D24054" t="str">
            <v>Online by BH to Delite refrigeration concern for State life copper pipe</v>
          </cell>
          <cell r="E24054">
            <v>349000</v>
          </cell>
        </row>
        <row r="24055">
          <cell r="B24055" t="str">
            <v>FTC Floors</v>
          </cell>
          <cell r="C24055" t="str">
            <v>misc</v>
          </cell>
          <cell r="D24055" t="str">
            <v>misc purchases at site (to sami)</v>
          </cell>
          <cell r="E24055">
            <v>700</v>
          </cell>
        </row>
        <row r="24056">
          <cell r="B24056" t="str">
            <v>FTC Floors</v>
          </cell>
          <cell r="C24056" t="str">
            <v>misc</v>
          </cell>
          <cell r="D24056" t="str">
            <v>tea and refreshment (to sami)</v>
          </cell>
          <cell r="E24056">
            <v>3000</v>
          </cell>
        </row>
        <row r="24057">
          <cell r="B24057" t="str">
            <v>State life Insurance</v>
          </cell>
          <cell r="C24057" t="str">
            <v>fare</v>
          </cell>
          <cell r="D24057" t="str">
            <v>paid</v>
          </cell>
          <cell r="E24057">
            <v>2400</v>
          </cell>
        </row>
        <row r="24058">
          <cell r="B24058" t="str">
            <v>honey moon lounge</v>
          </cell>
          <cell r="C24058" t="str">
            <v>salary</v>
          </cell>
          <cell r="D24058" t="str">
            <v>Irfan + Fahad farid salary</v>
          </cell>
          <cell r="E24058">
            <v>72440</v>
          </cell>
        </row>
        <row r="24059">
          <cell r="B24059" t="str">
            <v>office</v>
          </cell>
          <cell r="C24059" t="str">
            <v>misc</v>
          </cell>
          <cell r="D24059" t="str">
            <v>umer for office use</v>
          </cell>
          <cell r="E24059">
            <v>3000</v>
          </cell>
        </row>
        <row r="24060">
          <cell r="B24060" t="str">
            <v>J outlet Quetta</v>
          </cell>
          <cell r="C24060" t="str">
            <v>builty</v>
          </cell>
          <cell r="D24060" t="str">
            <v>builty from karachi to quetta</v>
          </cell>
          <cell r="E24060">
            <v>2000</v>
          </cell>
        </row>
        <row r="24061">
          <cell r="B24061" t="str">
            <v>Gul Ahmed</v>
          </cell>
          <cell r="C24061" t="str">
            <v>material</v>
          </cell>
          <cell r="D24061" t="str">
            <v>purchased garden pipe and dammer tapes</v>
          </cell>
          <cell r="E24061">
            <v>2050</v>
          </cell>
        </row>
        <row r="24062">
          <cell r="B24062" t="str">
            <v>Gul Ahmed</v>
          </cell>
          <cell r="C24062" t="str">
            <v>salary</v>
          </cell>
          <cell r="D24062" t="str">
            <v>Mateen + Kamran salary</v>
          </cell>
          <cell r="E24062">
            <v>78670</v>
          </cell>
        </row>
        <row r="24063">
          <cell r="B24063" t="str">
            <v>State life Insurance</v>
          </cell>
          <cell r="C24063" t="str">
            <v>material</v>
          </cell>
          <cell r="D24063" t="str">
            <v>purchased 1 kg copper rod</v>
          </cell>
          <cell r="E24063">
            <v>4700</v>
          </cell>
        </row>
        <row r="24064">
          <cell r="B24064" t="str">
            <v>State life Insurance</v>
          </cell>
          <cell r="C24064" t="str">
            <v>fare</v>
          </cell>
          <cell r="D24064" t="str">
            <v>paid for copper pipe from Delite</v>
          </cell>
          <cell r="E24064">
            <v>6000</v>
          </cell>
        </row>
        <row r="24065">
          <cell r="B24065" t="str">
            <v>Imtiaz saddar</v>
          </cell>
          <cell r="C24065" t="str">
            <v xml:space="preserve">misc </v>
          </cell>
          <cell r="D24065" t="str">
            <v>To qayyum for misc expenses (recommend by nadeem bhai)</v>
          </cell>
          <cell r="E24065">
            <v>3000</v>
          </cell>
        </row>
        <row r="24066">
          <cell r="B24066" t="str">
            <v>Fortress Mall</v>
          </cell>
          <cell r="C24066" t="str">
            <v>fare</v>
          </cell>
          <cell r="D24066" t="str">
            <v>buity from karaci to lahore (sprinklers)</v>
          </cell>
          <cell r="E24066">
            <v>790</v>
          </cell>
        </row>
        <row r="24067">
          <cell r="B24067" t="str">
            <v>Spar supermarket</v>
          </cell>
          <cell r="C24067" t="str">
            <v>salary</v>
          </cell>
          <cell r="D24067" t="str">
            <v>Moiz salary</v>
          </cell>
          <cell r="E24067">
            <v>45000</v>
          </cell>
        </row>
        <row r="24068">
          <cell r="B24068" t="str">
            <v>State life Insurance</v>
          </cell>
          <cell r="C24068" t="str">
            <v>misc</v>
          </cell>
          <cell r="D24068" t="str">
            <v>To moiz for site stationery</v>
          </cell>
          <cell r="E24068">
            <v>3000</v>
          </cell>
        </row>
        <row r="24069">
          <cell r="B24069" t="str">
            <v>Imtiaz saddar</v>
          </cell>
          <cell r="C24069" t="str">
            <v>salary</v>
          </cell>
          <cell r="D24069" t="str">
            <v>Qayyum, Abbas, Gul, Abid, amir engr , shahbaz</v>
          </cell>
          <cell r="E24069">
            <v>280841.66666666669</v>
          </cell>
        </row>
        <row r="24070">
          <cell r="B24070" t="str">
            <v>BAF maintenance</v>
          </cell>
          <cell r="C24070" t="str">
            <v>salary</v>
          </cell>
          <cell r="D24070" t="str">
            <v>Khushnood + chacha lteef</v>
          </cell>
          <cell r="E24070">
            <v>99530</v>
          </cell>
        </row>
        <row r="24071">
          <cell r="B24071" t="str">
            <v>Bahria project</v>
          </cell>
          <cell r="C24071" t="str">
            <v>salary</v>
          </cell>
          <cell r="D24071" t="str">
            <v>Amjad + Waseem Tariq</v>
          </cell>
          <cell r="E24071">
            <v>117375</v>
          </cell>
        </row>
        <row r="24072">
          <cell r="B24072" t="str">
            <v>Bahria project</v>
          </cell>
          <cell r="C24072" t="str">
            <v>shifting</v>
          </cell>
          <cell r="D24072" t="str">
            <v>To amjad for ceramics shifting charges</v>
          </cell>
          <cell r="E24072">
            <v>12000</v>
          </cell>
        </row>
        <row r="24073">
          <cell r="B24073" t="str">
            <v>NICVD</v>
          </cell>
          <cell r="C24073" t="str">
            <v>salary</v>
          </cell>
          <cell r="D24073" t="str">
            <v>imran engr salary</v>
          </cell>
          <cell r="E24073">
            <v>95000</v>
          </cell>
        </row>
        <row r="24074">
          <cell r="B24074" t="str">
            <v>engro 7th floor</v>
          </cell>
          <cell r="C24074" t="str">
            <v>salary</v>
          </cell>
          <cell r="D24074" t="str">
            <v>Umair, Laraib &amp; Jawed salary</v>
          </cell>
          <cell r="E24074">
            <v>104183.33333333333</v>
          </cell>
        </row>
        <row r="24075">
          <cell r="B24075" t="str">
            <v>CITI Bank</v>
          </cell>
          <cell r="C24075" t="str">
            <v>material</v>
          </cell>
          <cell r="D24075" t="str">
            <v>screw pana + silicon and other fittings</v>
          </cell>
          <cell r="E24075">
            <v>1700</v>
          </cell>
        </row>
        <row r="24076">
          <cell r="B24076" t="str">
            <v>engro 7th floor</v>
          </cell>
          <cell r="C24076" t="str">
            <v>salary</v>
          </cell>
          <cell r="D24076" t="str">
            <v>Shahzaib salary</v>
          </cell>
          <cell r="E24076">
            <v>52000</v>
          </cell>
        </row>
        <row r="24077">
          <cell r="B24077" t="str">
            <v>State life Insurance</v>
          </cell>
          <cell r="C24077" t="str">
            <v>material</v>
          </cell>
          <cell r="D24077" t="str">
            <v>purchased 3 carton black tapes</v>
          </cell>
          <cell r="E24077">
            <v>23100</v>
          </cell>
        </row>
        <row r="24078">
          <cell r="B24078" t="str">
            <v>Imtiaz saddar</v>
          </cell>
          <cell r="C24078" t="str">
            <v>material</v>
          </cell>
          <cell r="D24078" t="str">
            <v>To mukhtar for misc purchases</v>
          </cell>
          <cell r="E24078">
            <v>9180</v>
          </cell>
        </row>
        <row r="24079">
          <cell r="B24079" t="str">
            <v>State life Insurance</v>
          </cell>
          <cell r="C24079" t="str">
            <v>fuel</v>
          </cell>
          <cell r="D24079" t="str">
            <v>to mukhtar (uptodate is 2500)</v>
          </cell>
          <cell r="E24079">
            <v>3000</v>
          </cell>
        </row>
        <row r="24080">
          <cell r="B24080" t="str">
            <v>State life Insurance</v>
          </cell>
          <cell r="C24080" t="str">
            <v>adam regger</v>
          </cell>
          <cell r="D24080" t="str">
            <v>cash paid</v>
          </cell>
          <cell r="E24080">
            <v>25000</v>
          </cell>
        </row>
        <row r="24081">
          <cell r="B24081" t="str">
            <v>State life Insurance</v>
          </cell>
          <cell r="C24081" t="str">
            <v>salary</v>
          </cell>
          <cell r="D24081" t="str">
            <v>Usman ghani salary</v>
          </cell>
          <cell r="E24081">
            <v>17670</v>
          </cell>
        </row>
        <row r="24082">
          <cell r="B24082" t="str">
            <v>CITI Bank</v>
          </cell>
          <cell r="C24082" t="str">
            <v>Bonus</v>
          </cell>
          <cell r="D24082" t="str">
            <v>paid to umair</v>
          </cell>
          <cell r="E24082">
            <v>15000</v>
          </cell>
        </row>
        <row r="24083">
          <cell r="B24083" t="str">
            <v>office</v>
          </cell>
          <cell r="C24083" t="str">
            <v>Bonus</v>
          </cell>
          <cell r="D24083" t="str">
            <v>Paid to ahsan office</v>
          </cell>
          <cell r="E24083">
            <v>25500</v>
          </cell>
        </row>
        <row r="24084">
          <cell r="B24084" t="str">
            <v>office</v>
          </cell>
          <cell r="C24084" t="str">
            <v>Bonus</v>
          </cell>
          <cell r="D24084" t="str">
            <v>Paid to ashraf bhai</v>
          </cell>
          <cell r="E24084">
            <v>47500</v>
          </cell>
        </row>
        <row r="24085">
          <cell r="B24085" t="str">
            <v>office</v>
          </cell>
          <cell r="C24085" t="str">
            <v>Bonus</v>
          </cell>
          <cell r="D24085" t="str">
            <v>Paid to Rehan</v>
          </cell>
          <cell r="E24085">
            <v>50000</v>
          </cell>
        </row>
        <row r="24086">
          <cell r="B24086" t="str">
            <v>CITI Bank</v>
          </cell>
          <cell r="C24086" t="str">
            <v>Bonus</v>
          </cell>
          <cell r="D24086" t="str">
            <v>Jahangeer</v>
          </cell>
          <cell r="E24086">
            <v>45000</v>
          </cell>
        </row>
        <row r="24087">
          <cell r="B24087" t="str">
            <v>BAH fire work</v>
          </cell>
          <cell r="C24087" t="str">
            <v>salary</v>
          </cell>
          <cell r="D24087" t="str">
            <v>Saad last salary (he left)</v>
          </cell>
          <cell r="E24087">
            <v>34150</v>
          </cell>
        </row>
        <row r="24088">
          <cell r="B24088" t="str">
            <v>Meezan bank Head office</v>
          </cell>
          <cell r="C24088" t="str">
            <v>fare</v>
          </cell>
          <cell r="D24088" t="str">
            <v>paid from air guide to meezan</v>
          </cell>
          <cell r="E24088">
            <v>3000</v>
          </cell>
        </row>
        <row r="24089">
          <cell r="B24089" t="str">
            <v>office</v>
          </cell>
          <cell r="C24089" t="str">
            <v>Bonus</v>
          </cell>
          <cell r="D24089" t="str">
            <v>Kamran office</v>
          </cell>
          <cell r="E24089">
            <v>28500</v>
          </cell>
        </row>
        <row r="24090">
          <cell r="B24090" t="str">
            <v>O/M The Place</v>
          </cell>
          <cell r="C24090" t="str">
            <v>Bonus</v>
          </cell>
          <cell r="D24090" t="str">
            <v>Mumtaz</v>
          </cell>
          <cell r="E24090">
            <v>23750</v>
          </cell>
        </row>
        <row r="24091">
          <cell r="B24091" t="str">
            <v>State life Insurance</v>
          </cell>
          <cell r="C24091" t="str">
            <v>fare</v>
          </cell>
          <cell r="D24091" t="str">
            <v>paid for steelex pipe</v>
          </cell>
          <cell r="E24091">
            <v>3000</v>
          </cell>
        </row>
        <row r="24092">
          <cell r="B24092" t="str">
            <v>State life Insurance</v>
          </cell>
          <cell r="C24092" t="str">
            <v>fare</v>
          </cell>
          <cell r="D24092" t="str">
            <v>paid for steelex pipe</v>
          </cell>
          <cell r="E24092">
            <v>3000</v>
          </cell>
        </row>
        <row r="24093">
          <cell r="B24093" t="str">
            <v>State life Insurance</v>
          </cell>
          <cell r="C24093" t="str">
            <v>fast cool</v>
          </cell>
          <cell r="D24093" t="str">
            <v>Online by BH to Zulfiqaur care of fast cool - isolation valves purchased for state life  3/8" = 140   &amp;   5/8"  = 140</v>
          </cell>
          <cell r="E24093">
            <v>500000</v>
          </cell>
        </row>
        <row r="24094">
          <cell r="B24094" t="str">
            <v>Gul Ahmed</v>
          </cell>
          <cell r="C24094" t="str">
            <v>Adnan Hyder</v>
          </cell>
          <cell r="D24094" t="str">
            <v>Online by adeel to adnan hyder</v>
          </cell>
          <cell r="E24094">
            <v>115000</v>
          </cell>
        </row>
        <row r="24095">
          <cell r="B24095" t="str">
            <v>BAH fire work</v>
          </cell>
          <cell r="C24095" t="str">
            <v>rohail sheikh</v>
          </cell>
          <cell r="D24095" t="str">
            <v>Online by adeel to Rohail sheikh</v>
          </cell>
          <cell r="E24095">
            <v>90000</v>
          </cell>
        </row>
        <row r="24096">
          <cell r="B24096" t="str">
            <v>BAH fire work</v>
          </cell>
          <cell r="C24096" t="str">
            <v>Zaman contractor</v>
          </cell>
          <cell r="D24096" t="str">
            <v>online by adeel to zaman contractor</v>
          </cell>
          <cell r="E24096">
            <v>100000</v>
          </cell>
        </row>
        <row r="24097">
          <cell r="B24097" t="str">
            <v>NICVD</v>
          </cell>
          <cell r="C24097" t="str">
            <v>Bonus</v>
          </cell>
          <cell r="D24097" t="str">
            <v xml:space="preserve">Imran , Irfan + Fahad </v>
          </cell>
          <cell r="E24097">
            <v>62500</v>
          </cell>
        </row>
        <row r="24098">
          <cell r="B24098" t="str">
            <v>State life Insurance</v>
          </cell>
          <cell r="C24098" t="str">
            <v>fast cool</v>
          </cell>
          <cell r="D24098" t="str">
            <v>purchased isolation valves (remaining cash for above valve deal from fast cool</v>
          </cell>
          <cell r="E24098">
            <v>520000</v>
          </cell>
        </row>
        <row r="24099">
          <cell r="B24099" t="str">
            <v>State life Insurance</v>
          </cell>
          <cell r="C24099" t="str">
            <v>material</v>
          </cell>
          <cell r="D24099" t="str">
            <v>purchased 2 kg copper rods</v>
          </cell>
          <cell r="E24099">
            <v>11400</v>
          </cell>
        </row>
        <row r="24100">
          <cell r="B24100" t="str">
            <v>office</v>
          </cell>
          <cell r="C24100" t="str">
            <v>misc</v>
          </cell>
          <cell r="D24100" t="str">
            <v>umer for office use</v>
          </cell>
          <cell r="E24100">
            <v>5000</v>
          </cell>
        </row>
        <row r="24101">
          <cell r="B24101" t="str">
            <v>office</v>
          </cell>
          <cell r="C24101" t="str">
            <v>water tanker</v>
          </cell>
          <cell r="D24101" t="str">
            <v>cash paid</v>
          </cell>
          <cell r="E24101">
            <v>5330</v>
          </cell>
        </row>
        <row r="24102">
          <cell r="B24102" t="str">
            <v>office</v>
          </cell>
          <cell r="C24102" t="str">
            <v>Bonus</v>
          </cell>
          <cell r="D24102" t="str">
            <v>shahzaib + Mukhtar + umer + mossi bunus</v>
          </cell>
          <cell r="E24102">
            <v>67000</v>
          </cell>
        </row>
        <row r="24103">
          <cell r="B24103" t="str">
            <v>office</v>
          </cell>
          <cell r="C24103" t="str">
            <v>medication</v>
          </cell>
          <cell r="D24103" t="str">
            <v>umer for medication</v>
          </cell>
          <cell r="E24103">
            <v>1500</v>
          </cell>
        </row>
        <row r="24104">
          <cell r="B24104" t="str">
            <v>O/M The Place</v>
          </cell>
          <cell r="C24104" t="str">
            <v>Bonus</v>
          </cell>
          <cell r="D24104" t="str">
            <v>paid for 3 staff</v>
          </cell>
          <cell r="E24104">
            <v>44750</v>
          </cell>
        </row>
        <row r="24105">
          <cell r="B24105" t="str">
            <v>BAF maintenance</v>
          </cell>
          <cell r="C24105" t="str">
            <v>Bonus</v>
          </cell>
          <cell r="D24105" t="str">
            <v>Shahid painter, nadeem painter, asif, naveed, saqib</v>
          </cell>
          <cell r="E24105">
            <v>75000</v>
          </cell>
        </row>
        <row r="24106">
          <cell r="B24106" t="str">
            <v>CITI Bank</v>
          </cell>
          <cell r="C24106" t="str">
            <v>material</v>
          </cell>
          <cell r="D24106" t="str">
            <v>purchased cable tie</v>
          </cell>
          <cell r="E24106">
            <v>470</v>
          </cell>
        </row>
        <row r="24107">
          <cell r="B24107" t="str">
            <v>Bahria project</v>
          </cell>
          <cell r="C24107" t="str">
            <v>Bonus</v>
          </cell>
          <cell r="D24107" t="str">
            <v>Amjad + Waseem haider</v>
          </cell>
          <cell r="E24107">
            <v>37500</v>
          </cell>
        </row>
        <row r="24108">
          <cell r="B24108" t="str">
            <v>CITI Bank</v>
          </cell>
          <cell r="C24108" t="str">
            <v>Bonus</v>
          </cell>
          <cell r="D24108" t="str">
            <v>jawed</v>
          </cell>
          <cell r="E24108">
            <v>10000</v>
          </cell>
        </row>
        <row r="24109">
          <cell r="B24109" t="str">
            <v>Meezan Gujranwala</v>
          </cell>
          <cell r="C24109" t="str">
            <v>salary</v>
          </cell>
          <cell r="D24109" t="str">
            <v>online by adeel to M, Toquqeer for salary + Eidi</v>
          </cell>
          <cell r="E24109">
            <v>159400</v>
          </cell>
        </row>
        <row r="24110">
          <cell r="B24110" t="str">
            <v>Imtiaz saddar</v>
          </cell>
          <cell r="C24110" t="str">
            <v>Bonus</v>
          </cell>
          <cell r="D24110" t="str">
            <v>chacha lateef, Abbas, Qayyum and Abid</v>
          </cell>
          <cell r="E24110">
            <v>73500</v>
          </cell>
        </row>
        <row r="24111">
          <cell r="B24111" t="str">
            <v>J outlet Quetta</v>
          </cell>
          <cell r="C24111" t="str">
            <v>fare</v>
          </cell>
          <cell r="D24111" t="str">
            <v>paid to sammad agha</v>
          </cell>
          <cell r="E24111">
            <v>8000</v>
          </cell>
        </row>
        <row r="24112">
          <cell r="B24112" t="str">
            <v>Fortress Mall</v>
          </cell>
          <cell r="C24112" t="str">
            <v>fare</v>
          </cell>
          <cell r="D24112" t="str">
            <v>paid</v>
          </cell>
          <cell r="E24112">
            <v>3000</v>
          </cell>
        </row>
        <row r="24113">
          <cell r="B24113" t="str">
            <v>BAH fire work</v>
          </cell>
          <cell r="C24113" t="str">
            <v>Bonus</v>
          </cell>
          <cell r="D24113" t="str">
            <v>TO asif hussain</v>
          </cell>
          <cell r="E24113">
            <v>17500</v>
          </cell>
        </row>
        <row r="24114">
          <cell r="B24114" t="str">
            <v>FTC Floors</v>
          </cell>
          <cell r="C24114" t="str">
            <v>Bonus</v>
          </cell>
          <cell r="D24114" t="str">
            <v>to ftc staff bonus</v>
          </cell>
          <cell r="E24114">
            <v>87000</v>
          </cell>
        </row>
        <row r="24115">
          <cell r="B24115" t="str">
            <v>State life Insurance</v>
          </cell>
          <cell r="C24115" t="str">
            <v>fare</v>
          </cell>
          <cell r="D24115" t="str">
            <v>paid</v>
          </cell>
          <cell r="E24115">
            <v>1000</v>
          </cell>
        </row>
        <row r="24116">
          <cell r="B24116" t="str">
            <v>Imtiaz saddar</v>
          </cell>
          <cell r="C24116" t="str">
            <v>Bonus</v>
          </cell>
          <cell r="D24116" t="str">
            <v>khushnood bonus</v>
          </cell>
          <cell r="E24116">
            <v>30000</v>
          </cell>
        </row>
        <row r="24117">
          <cell r="B24117" t="str">
            <v>office</v>
          </cell>
          <cell r="C24117" t="str">
            <v>Bonus</v>
          </cell>
          <cell r="D24117" t="str">
            <v>irfan bhai</v>
          </cell>
          <cell r="E24117">
            <v>23500</v>
          </cell>
        </row>
        <row r="24118">
          <cell r="B24118" t="str">
            <v>10pearl NASTP</v>
          </cell>
          <cell r="C24118" t="str">
            <v>Bonus</v>
          </cell>
          <cell r="D24118" t="str">
            <v>TO waqas (given to israr bhai)</v>
          </cell>
          <cell r="E24118">
            <v>27500</v>
          </cell>
        </row>
        <row r="24119">
          <cell r="B24119" t="str">
            <v>BAH fire work</v>
          </cell>
          <cell r="C24119" t="str">
            <v>Bonus</v>
          </cell>
          <cell r="D24119" t="str">
            <v>To umair ali</v>
          </cell>
          <cell r="E24119">
            <v>17500</v>
          </cell>
        </row>
        <row r="24120">
          <cell r="B24120" t="str">
            <v>J outlet Quetta</v>
          </cell>
          <cell r="C24120" t="str">
            <v>material</v>
          </cell>
          <cell r="D24120" t="str">
            <v>Online by BH to M Ahsan for Quetta food expenses</v>
          </cell>
          <cell r="E24120">
            <v>45000</v>
          </cell>
        </row>
        <row r="24121">
          <cell r="B24121" t="str">
            <v>State life Insurance</v>
          </cell>
          <cell r="C24121" t="str">
            <v>Crescent corporation</v>
          </cell>
          <cell r="D24121" t="str">
            <v>online by adeel to creseent</v>
          </cell>
          <cell r="E24121">
            <v>191372</v>
          </cell>
        </row>
        <row r="24122">
          <cell r="B24122" t="str">
            <v>Gul Ahmed</v>
          </cell>
          <cell r="C24122" t="str">
            <v>salary</v>
          </cell>
          <cell r="D24122" t="str">
            <v>online by adeel to Israr Ahmed</v>
          </cell>
          <cell r="E24122">
            <v>280500</v>
          </cell>
        </row>
        <row r="24123">
          <cell r="B24123" t="str">
            <v>KANTEEN Islamabad</v>
          </cell>
          <cell r="C24123" t="str">
            <v>salary</v>
          </cell>
          <cell r="D24123" t="str">
            <v>online by adeel to ahsan for kanteen</v>
          </cell>
          <cell r="E24123">
            <v>191333</v>
          </cell>
        </row>
        <row r="24124">
          <cell r="B24124" t="str">
            <v xml:space="preserve">O/M Nue Multiplex </v>
          </cell>
          <cell r="C24124" t="str">
            <v>salary</v>
          </cell>
          <cell r="D24124" t="str">
            <v>Online by adeel to Hassan for RMR salaries</v>
          </cell>
          <cell r="E24124">
            <v>308997</v>
          </cell>
        </row>
        <row r="24125">
          <cell r="B24125" t="str">
            <v>Imtiaz supermarket</v>
          </cell>
          <cell r="C24125" t="str">
            <v>Sadiq pipe</v>
          </cell>
          <cell r="D24125" t="str">
            <v>MCB chq 2031680144 (final payment in imitaz)</v>
          </cell>
          <cell r="E24125">
            <v>100000</v>
          </cell>
        </row>
        <row r="24126">
          <cell r="B24126" t="str">
            <v>family area</v>
          </cell>
          <cell r="C24126" t="str">
            <v>Received</v>
          </cell>
          <cell r="D24126" t="str">
            <v xml:space="preserve">Received from Total in acc of Family area - BAHL chq # 10491486 (Given to Iqbals sons trading company) </v>
          </cell>
          <cell r="F24126">
            <v>2000000</v>
          </cell>
        </row>
        <row r="24127">
          <cell r="B24127" t="str">
            <v>10pearl NASTP</v>
          </cell>
          <cell r="C24127" t="str">
            <v>Received</v>
          </cell>
          <cell r="D24127" t="str">
            <v>Received from 10pearls invoice # 128</v>
          </cell>
          <cell r="F24127">
            <v>49672</v>
          </cell>
        </row>
        <row r="24128">
          <cell r="B24128" t="str">
            <v>BAF maintenance</v>
          </cell>
          <cell r="C24128" t="str">
            <v>Received</v>
          </cell>
          <cell r="D24128" t="str">
            <v>Received from Bank al falah against running bill</v>
          </cell>
          <cell r="F24128">
            <v>8374469</v>
          </cell>
        </row>
        <row r="24129">
          <cell r="B24129" t="str">
            <v>CITI Bank</v>
          </cell>
          <cell r="C24129" t="str">
            <v>Received</v>
          </cell>
          <cell r="D24129" t="str">
            <v>Received from IK in acc of CITI - Meezan bank chq # A-11163121 (Given to Zia Steel care of adeel)</v>
          </cell>
          <cell r="F24129">
            <v>3500000</v>
          </cell>
        </row>
        <row r="24130">
          <cell r="B24130" t="str">
            <v>FTC Floors</v>
          </cell>
          <cell r="C24130" t="str">
            <v>Received</v>
          </cell>
          <cell r="D24130" t="str">
            <v>FTC Monthly Mar 25   (invoice # 1093)</v>
          </cell>
          <cell r="F24130">
            <v>280434</v>
          </cell>
        </row>
        <row r="24131">
          <cell r="B24131" t="str">
            <v xml:space="preserve">O/M Nue Multiplex </v>
          </cell>
          <cell r="C24131" t="str">
            <v>Received</v>
          </cell>
          <cell r="D24131" t="str">
            <v>Received O/M Dec 24 Bill</v>
          </cell>
          <cell r="F24131">
            <v>372141</v>
          </cell>
        </row>
        <row r="24132">
          <cell r="B24132" t="str">
            <v xml:space="preserve">O/M Nue Multiplex </v>
          </cell>
          <cell r="C24132" t="str">
            <v>Received</v>
          </cell>
          <cell r="D24132" t="str">
            <v>Received O/M Jan 25 Bill</v>
          </cell>
          <cell r="F24132">
            <v>372141</v>
          </cell>
        </row>
        <row r="24133">
          <cell r="B24133" t="str">
            <v xml:space="preserve">O/M Nue Multiplex </v>
          </cell>
          <cell r="C24133" t="str">
            <v>Received</v>
          </cell>
          <cell r="D24133" t="str">
            <v>Received O/M Feb 25 Bill</v>
          </cell>
          <cell r="F24133">
            <v>372141</v>
          </cell>
        </row>
        <row r="24134">
          <cell r="B24134" t="str">
            <v xml:space="preserve">O/M Nue Multiplex </v>
          </cell>
          <cell r="C24134" t="str">
            <v>Received</v>
          </cell>
          <cell r="D24134" t="str">
            <v>Received O/M Mar 25 Bill</v>
          </cell>
          <cell r="F24134">
            <v>372141</v>
          </cell>
        </row>
        <row r="24135">
          <cell r="B24135" t="str">
            <v>KANTEEN Islamabad</v>
          </cell>
          <cell r="C24135" t="str">
            <v>Received</v>
          </cell>
          <cell r="D24135" t="str">
            <v>Received from IK in acc of Kanteen ISL - Meezan bank chq # A-11163145 (Given to universal traders care of adeel)</v>
          </cell>
          <cell r="F24135">
            <v>3203319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1">
          <cell r="C21">
            <v>57024580.926379383</v>
          </cell>
        </row>
      </sheetData>
      <sheetData sheetId="14">
        <row r="186">
          <cell r="I186">
            <v>21947620</v>
          </cell>
        </row>
      </sheetData>
      <sheetData sheetId="15">
        <row r="29">
          <cell r="C29">
            <v>18891008.705705196</v>
          </cell>
        </row>
      </sheetData>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abSelected="1" topLeftCell="A4" zoomScaleNormal="100" workbookViewId="0">
      <selection activeCell="J19" sqref="J19"/>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6" width="17.28515625" style="16" customWidth="1"/>
    <col min="7" max="7" width="9.140625" style="16"/>
    <col min="8" max="8" width="12" style="16" bestFit="1" customWidth="1"/>
    <col min="9" max="16384" width="9.140625" style="16"/>
  </cols>
  <sheetData>
    <row r="4" spans="1:9" s="8" customFormat="1" ht="18.75" x14ac:dyDescent="0.25">
      <c r="A4" s="7"/>
      <c r="E4" s="9"/>
    </row>
    <row r="5" spans="1:9" s="8" customFormat="1" ht="18.75" x14ac:dyDescent="0.25">
      <c r="A5" s="10" t="s">
        <v>200</v>
      </c>
      <c r="E5" s="11">
        <v>45728</v>
      </c>
    </row>
    <row r="6" spans="1:9" s="8" customFormat="1" ht="18.75" x14ac:dyDescent="0.25">
      <c r="A6" s="132"/>
      <c r="B6" s="132"/>
      <c r="C6" s="12"/>
      <c r="D6" s="12"/>
      <c r="E6" s="13"/>
    </row>
    <row r="7" spans="1:9" s="1" customFormat="1" ht="16.5" x14ac:dyDescent="0.3">
      <c r="A7" s="131" t="s">
        <v>65</v>
      </c>
      <c r="B7" s="131"/>
      <c r="C7" s="131"/>
      <c r="D7" s="5"/>
      <c r="E7" s="5"/>
      <c r="F7" s="5"/>
      <c r="G7" s="5"/>
      <c r="H7" s="5"/>
      <c r="I7" s="6"/>
    </row>
    <row r="8" spans="1:9" s="1" customFormat="1" ht="16.5" x14ac:dyDescent="0.3">
      <c r="A8" s="131" t="s">
        <v>66</v>
      </c>
      <c r="B8" s="131"/>
      <c r="C8" s="131"/>
      <c r="D8" s="131"/>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3" t="s">
        <v>231</v>
      </c>
      <c r="B13" s="133"/>
      <c r="C13" s="133"/>
      <c r="D13" s="133"/>
      <c r="E13" s="133"/>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c r="F15" s="159" t="s">
        <v>232</v>
      </c>
    </row>
    <row r="16" spans="1:9" ht="18.75" x14ac:dyDescent="0.2">
      <c r="A16" s="24"/>
      <c r="B16" s="22"/>
      <c r="C16" s="24"/>
      <c r="D16" s="22"/>
      <c r="E16" s="26"/>
      <c r="F16" s="162"/>
    </row>
    <row r="17" spans="1:8" ht="18.75" x14ac:dyDescent="0.2">
      <c r="A17" s="24">
        <v>1</v>
      </c>
      <c r="B17" s="123" t="s">
        <v>194</v>
      </c>
      <c r="C17" s="26">
        <f>HVAC!I163</f>
        <v>9476836.2349999994</v>
      </c>
      <c r="D17" s="17">
        <f>HVAC!K163</f>
        <v>1908995.45</v>
      </c>
      <c r="E17" s="26">
        <f>D17+C17</f>
        <v>11385831.684999999</v>
      </c>
      <c r="F17" s="162">
        <f>HVAC!N163</f>
        <v>9987148.5164999999</v>
      </c>
      <c r="G17" s="130"/>
      <c r="H17" s="160"/>
    </row>
    <row r="18" spans="1:8" ht="18.75" x14ac:dyDescent="0.2">
      <c r="A18" s="24">
        <v>2</v>
      </c>
      <c r="B18" s="123" t="s">
        <v>195</v>
      </c>
      <c r="C18" s="26">
        <f>Fire!I82</f>
        <v>2956597.9249999998</v>
      </c>
      <c r="D18" s="17">
        <f>Fire!K82</f>
        <v>543706.75</v>
      </c>
      <c r="E18" s="26">
        <f>D18+C18</f>
        <v>3500304.6749999998</v>
      </c>
      <c r="F18" s="162">
        <v>2968204.2075</v>
      </c>
    </row>
    <row r="19" spans="1:8" ht="18.75" x14ac:dyDescent="0.2">
      <c r="A19" s="24"/>
      <c r="B19" s="123"/>
      <c r="C19" s="24"/>
      <c r="D19" s="22"/>
      <c r="E19" s="26"/>
      <c r="F19" s="162"/>
    </row>
    <row r="20" spans="1:8" ht="18.75" x14ac:dyDescent="0.2">
      <c r="A20" s="24"/>
      <c r="B20" s="123" t="s">
        <v>225</v>
      </c>
      <c r="C20" s="26">
        <f>Fire!I84</f>
        <v>0</v>
      </c>
      <c r="D20" s="17">
        <f>Fire!K84</f>
        <v>0</v>
      </c>
      <c r="E20" s="26">
        <f>[1]Sheet1!$C$23</f>
        <v>6864988</v>
      </c>
      <c r="F20" s="162">
        <f>E20</f>
        <v>6864988</v>
      </c>
    </row>
    <row r="21" spans="1:8" ht="18.75" x14ac:dyDescent="0.2">
      <c r="A21" s="24"/>
      <c r="B21" s="123"/>
      <c r="C21" s="24"/>
      <c r="D21" s="22"/>
      <c r="E21" s="26"/>
      <c r="F21" s="162"/>
    </row>
    <row r="22" spans="1:8" ht="18.75" x14ac:dyDescent="0.2">
      <c r="A22" s="24"/>
      <c r="B22" s="123"/>
      <c r="C22" s="24"/>
      <c r="D22" s="22"/>
      <c r="E22" s="26"/>
      <c r="F22" s="162"/>
    </row>
    <row r="23" spans="1:8" ht="19.5" thickBot="1" x14ac:dyDescent="0.25">
      <c r="A23" s="24"/>
      <c r="B23" s="22"/>
      <c r="C23" s="24"/>
      <c r="D23" s="22"/>
      <c r="E23" s="26"/>
      <c r="F23" s="162"/>
    </row>
    <row r="24" spans="1:8" ht="21.75" thickBot="1" x14ac:dyDescent="0.25">
      <c r="A24" s="23"/>
      <c r="B24" s="25" t="s">
        <v>196</v>
      </c>
      <c r="C24" s="27"/>
      <c r="D24" s="28"/>
      <c r="E24" s="27">
        <f>E20+E18+E17</f>
        <v>21751124.359999999</v>
      </c>
      <c r="F24" s="156">
        <f>F20+F18+F17</f>
        <v>19820340.723999999</v>
      </c>
    </row>
    <row r="25" spans="1:8" ht="15" x14ac:dyDescent="0.2">
      <c r="E25" s="19"/>
      <c r="F25" s="157"/>
    </row>
    <row r="26" spans="1:8" x14ac:dyDescent="0.2">
      <c r="E26" s="20"/>
      <c r="F26" s="157"/>
    </row>
    <row r="27" spans="1:8" ht="21" x14ac:dyDescent="0.2">
      <c r="A27" s="125"/>
      <c r="B27" s="128" t="s">
        <v>226</v>
      </c>
      <c r="C27" s="127">
        <v>4.4999999999999998E-2</v>
      </c>
      <c r="D27" s="126"/>
      <c r="E27" s="126">
        <f>E24*4.5%</f>
        <v>978800.59619999991</v>
      </c>
      <c r="F27" s="161">
        <f>F24*4.5%</f>
        <v>891915.33257999993</v>
      </c>
    </row>
    <row r="28" spans="1:8" ht="21" x14ac:dyDescent="0.2">
      <c r="A28" s="125"/>
      <c r="B28" s="128" t="s">
        <v>227</v>
      </c>
      <c r="C28" s="127"/>
      <c r="D28" s="126"/>
      <c r="E28" s="126">
        <f>E27+E24</f>
        <v>22729924.9562</v>
      </c>
      <c r="F28" s="161">
        <f>F27+F24</f>
        <v>20712256.05658</v>
      </c>
    </row>
    <row r="29" spans="1:8" x14ac:dyDescent="0.2">
      <c r="B29" s="129"/>
      <c r="E29" s="21"/>
      <c r="F29" s="157"/>
    </row>
    <row r="30" spans="1:8" ht="21" x14ac:dyDescent="0.2">
      <c r="A30" s="125"/>
      <c r="B30" s="128" t="s">
        <v>228</v>
      </c>
      <c r="C30" s="127"/>
      <c r="D30" s="126"/>
      <c r="E30" s="126" t="e">
        <f>SUMIF([2]Posting!$B:$F,"Gul Ahmed",[2]Posting!$F:$F)</f>
        <v>#VALUE!</v>
      </c>
      <c r="F30" s="161" t="e">
        <f>SUMIF([2]Posting!$B:$F,"Gul Ahmed",[2]Posting!$F:$F)</f>
        <v>#VALUE!</v>
      </c>
    </row>
    <row r="31" spans="1:8" x14ac:dyDescent="0.2">
      <c r="B31" s="129"/>
      <c r="F31" s="157"/>
    </row>
    <row r="32" spans="1:8" ht="21" x14ac:dyDescent="0.2">
      <c r="B32" s="128" t="s">
        <v>229</v>
      </c>
      <c r="E32" s="126" t="e">
        <f>E28-E30</f>
        <v>#VALUE!</v>
      </c>
      <c r="F32" s="161" t="e">
        <f>F28-F30</f>
        <v>#VALUE!</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6"/>
  <sheetViews>
    <sheetView topLeftCell="A139" zoomScale="110" zoomScaleNormal="110" workbookViewId="0">
      <selection activeCell="H141" sqref="H141"/>
    </sheetView>
  </sheetViews>
  <sheetFormatPr defaultRowHeight="17.25" x14ac:dyDescent="0.3"/>
  <cols>
    <col min="1" max="1" width="6.7109375" style="2" customWidth="1"/>
    <col min="2" max="2" width="56.28515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0.42578125" style="1" customWidth="1"/>
    <col min="9" max="10" width="12.5703125" style="1" customWidth="1"/>
    <col min="11" max="11" width="14.28515625" style="1" customWidth="1"/>
    <col min="12" max="12" width="14.7109375" style="1" customWidth="1"/>
    <col min="13" max="13" width="9.140625" style="1"/>
    <col min="14" max="14" width="12.7109375" style="29" customWidth="1"/>
    <col min="15" max="15" width="9.140625" style="29"/>
    <col min="16" max="16384" width="9.140625" style="1"/>
  </cols>
  <sheetData>
    <row r="1" spans="1:15" ht="20.25" x14ac:dyDescent="0.3">
      <c r="A1" s="134" t="s">
        <v>65</v>
      </c>
      <c r="B1" s="134"/>
      <c r="C1" s="134"/>
      <c r="D1" s="134"/>
      <c r="E1" s="134"/>
      <c r="F1" s="134"/>
      <c r="G1" s="134"/>
      <c r="H1" s="134"/>
      <c r="I1" s="134"/>
      <c r="J1" s="134"/>
      <c r="K1" s="134"/>
      <c r="L1" s="134"/>
    </row>
    <row r="2" spans="1:15" ht="20.25" x14ac:dyDescent="0.3">
      <c r="A2" s="134" t="s">
        <v>66</v>
      </c>
      <c r="B2" s="134"/>
      <c r="C2" s="134"/>
      <c r="D2" s="134"/>
      <c r="E2" s="134"/>
      <c r="F2" s="134"/>
      <c r="G2" s="134"/>
      <c r="H2" s="134"/>
      <c r="I2" s="134"/>
      <c r="J2" s="134"/>
      <c r="K2" s="134"/>
      <c r="L2" s="134"/>
    </row>
    <row r="3" spans="1:15" ht="20.25" x14ac:dyDescent="0.3">
      <c r="A3" s="150"/>
      <c r="B3" s="150"/>
      <c r="C3" s="150"/>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4" customHeight="1" x14ac:dyDescent="0.25">
      <c r="A5" s="141" t="s">
        <v>64</v>
      </c>
      <c r="B5" s="142"/>
      <c r="C5" s="142"/>
      <c r="D5" s="142"/>
      <c r="E5" s="142"/>
      <c r="F5" s="142"/>
      <c r="G5" s="143"/>
      <c r="H5" s="136" t="s">
        <v>231</v>
      </c>
      <c r="I5" s="136"/>
      <c r="J5" s="136"/>
      <c r="K5" s="136"/>
      <c r="L5" s="137"/>
      <c r="N5" s="42"/>
      <c r="O5" s="42"/>
    </row>
    <row r="6" spans="1:15" customFormat="1" ht="26.25" customHeight="1" x14ac:dyDescent="0.25">
      <c r="A6" s="144"/>
      <c r="B6" s="145"/>
      <c r="C6" s="145"/>
      <c r="D6" s="145"/>
      <c r="E6" s="145"/>
      <c r="F6" s="145"/>
      <c r="G6" s="146"/>
      <c r="H6" s="153" t="s">
        <v>191</v>
      </c>
      <c r="I6" s="136"/>
      <c r="J6" s="153" t="s">
        <v>192</v>
      </c>
      <c r="K6" s="136"/>
      <c r="L6" s="138" t="s">
        <v>224</v>
      </c>
      <c r="N6" s="42"/>
      <c r="O6" s="42"/>
    </row>
    <row r="7" spans="1:15" s="43" customFormat="1" ht="15.75" customHeight="1" x14ac:dyDescent="0.25">
      <c r="A7" s="151" t="s">
        <v>46</v>
      </c>
      <c r="B7" s="151" t="s">
        <v>47</v>
      </c>
      <c r="C7" s="151" t="s">
        <v>48</v>
      </c>
      <c r="D7" s="151" t="s">
        <v>49</v>
      </c>
      <c r="E7" s="151" t="s">
        <v>199</v>
      </c>
      <c r="F7" s="151" t="s">
        <v>198</v>
      </c>
      <c r="G7" s="135" t="s">
        <v>24</v>
      </c>
      <c r="H7" s="135" t="s">
        <v>223</v>
      </c>
      <c r="I7" s="135" t="s">
        <v>230</v>
      </c>
      <c r="J7" s="135" t="s">
        <v>223</v>
      </c>
      <c r="K7" s="135" t="s">
        <v>230</v>
      </c>
      <c r="L7" s="139"/>
      <c r="N7" s="44"/>
      <c r="O7" s="44"/>
    </row>
    <row r="8" spans="1:15" s="43" customFormat="1" ht="15.75" customHeight="1" x14ac:dyDescent="0.25">
      <c r="A8" s="152"/>
      <c r="B8" s="152"/>
      <c r="C8" s="152"/>
      <c r="D8" s="152"/>
      <c r="E8" s="152"/>
      <c r="F8" s="152"/>
      <c r="G8" s="135"/>
      <c r="H8" s="135"/>
      <c r="I8" s="135"/>
      <c r="J8" s="135"/>
      <c r="K8" s="135"/>
      <c r="L8" s="140"/>
      <c r="N8" s="44"/>
      <c r="O8" s="44"/>
    </row>
    <row r="9" spans="1:15" s="48" customFormat="1" ht="34.5" x14ac:dyDescent="0.25">
      <c r="A9" s="45"/>
      <c r="B9" s="46" t="s">
        <v>67</v>
      </c>
      <c r="C9" s="45"/>
      <c r="D9" s="45"/>
      <c r="E9" s="47"/>
      <c r="F9" s="47"/>
      <c r="G9" s="47"/>
      <c r="H9" s="47"/>
      <c r="I9" s="47"/>
      <c r="J9" s="47"/>
      <c r="K9" s="47"/>
      <c r="L9" s="47"/>
      <c r="N9" s="49"/>
      <c r="O9" s="49"/>
    </row>
    <row r="10" spans="1:15" s="60" customFormat="1" ht="47.25" x14ac:dyDescent="0.25">
      <c r="A10" s="57">
        <v>1</v>
      </c>
      <c r="B10" s="58" t="s">
        <v>68</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M10" s="169">
        <v>0.9</v>
      </c>
      <c r="N10" s="42">
        <f>M10*L10</f>
        <v>19125</v>
      </c>
      <c r="O10" s="42"/>
    </row>
    <row r="11" spans="1:15" s="60" customFormat="1" ht="47.25" x14ac:dyDescent="0.25">
      <c r="A11" s="57">
        <v>2</v>
      </c>
      <c r="B11" s="58" t="s">
        <v>69</v>
      </c>
      <c r="C11" s="57">
        <v>1</v>
      </c>
      <c r="D11" s="57" t="s">
        <v>0</v>
      </c>
      <c r="E11" s="59">
        <v>8500</v>
      </c>
      <c r="F11" s="59">
        <v>8500</v>
      </c>
      <c r="G11" s="59">
        <f t="shared" ref="G11:G74" si="3">SUM(E11+F11)*C11</f>
        <v>17000</v>
      </c>
      <c r="H11" s="59">
        <v>0</v>
      </c>
      <c r="I11" s="59">
        <f t="shared" si="0"/>
        <v>0</v>
      </c>
      <c r="J11" s="59">
        <v>0</v>
      </c>
      <c r="K11" s="59">
        <f t="shared" si="1"/>
        <v>0</v>
      </c>
      <c r="L11" s="59">
        <f t="shared" si="2"/>
        <v>0</v>
      </c>
      <c r="M11" s="165"/>
      <c r="N11" s="42">
        <f t="shared" ref="N11:N74" si="4">M11*L11</f>
        <v>0</v>
      </c>
      <c r="O11" s="42"/>
    </row>
    <row r="12" spans="1:15" s="60" customFormat="1" ht="31.5" x14ac:dyDescent="0.25">
      <c r="A12" s="57">
        <v>3</v>
      </c>
      <c r="B12" s="58" t="s">
        <v>70</v>
      </c>
      <c r="C12" s="57">
        <v>1</v>
      </c>
      <c r="D12" s="57" t="s">
        <v>0</v>
      </c>
      <c r="E12" s="59">
        <v>0</v>
      </c>
      <c r="F12" s="59">
        <v>233750</v>
      </c>
      <c r="G12" s="59">
        <f t="shared" si="3"/>
        <v>233750</v>
      </c>
      <c r="H12" s="59">
        <v>1</v>
      </c>
      <c r="I12" s="59">
        <f t="shared" si="0"/>
        <v>0</v>
      </c>
      <c r="J12" s="59">
        <v>1</v>
      </c>
      <c r="K12" s="59">
        <f t="shared" si="1"/>
        <v>233750</v>
      </c>
      <c r="L12" s="59">
        <f t="shared" si="2"/>
        <v>233750</v>
      </c>
      <c r="M12" s="169">
        <v>0.9</v>
      </c>
      <c r="N12" s="42">
        <f t="shared" si="4"/>
        <v>210375</v>
      </c>
      <c r="O12" s="42"/>
    </row>
    <row r="13" spans="1:15" s="60" customFormat="1" ht="47.25" x14ac:dyDescent="0.25">
      <c r="A13" s="57">
        <v>4</v>
      </c>
      <c r="B13" s="58" t="s">
        <v>71</v>
      </c>
      <c r="C13" s="57">
        <v>1</v>
      </c>
      <c r="D13" s="57" t="s">
        <v>0</v>
      </c>
      <c r="E13" s="59">
        <v>0</v>
      </c>
      <c r="F13" s="59">
        <v>76500</v>
      </c>
      <c r="G13" s="59">
        <f t="shared" si="3"/>
        <v>76500</v>
      </c>
      <c r="H13" s="59">
        <v>1</v>
      </c>
      <c r="I13" s="59">
        <f t="shared" si="0"/>
        <v>0</v>
      </c>
      <c r="J13" s="59">
        <v>1</v>
      </c>
      <c r="K13" s="59">
        <f t="shared" si="1"/>
        <v>76500</v>
      </c>
      <c r="L13" s="59">
        <f t="shared" si="2"/>
        <v>76500</v>
      </c>
      <c r="M13" s="165"/>
      <c r="N13" s="42">
        <f t="shared" si="4"/>
        <v>0</v>
      </c>
      <c r="O13" s="42"/>
    </row>
    <row r="14" spans="1:15" s="60" customFormat="1" ht="47.25" x14ac:dyDescent="0.25">
      <c r="A14" s="57">
        <v>5</v>
      </c>
      <c r="B14" s="58" t="s">
        <v>72</v>
      </c>
      <c r="C14" s="57">
        <v>1</v>
      </c>
      <c r="D14" s="57" t="s">
        <v>0</v>
      </c>
      <c r="E14" s="59">
        <v>17000</v>
      </c>
      <c r="F14" s="59">
        <v>34000</v>
      </c>
      <c r="G14" s="59">
        <f t="shared" si="3"/>
        <v>51000</v>
      </c>
      <c r="H14" s="59">
        <v>1</v>
      </c>
      <c r="I14" s="59">
        <f t="shared" si="0"/>
        <v>17000</v>
      </c>
      <c r="J14" s="59">
        <v>1</v>
      </c>
      <c r="K14" s="59">
        <f t="shared" si="1"/>
        <v>34000</v>
      </c>
      <c r="L14" s="59">
        <f t="shared" si="2"/>
        <v>51000</v>
      </c>
      <c r="M14" s="169">
        <v>0.9</v>
      </c>
      <c r="N14" s="42">
        <f t="shared" si="4"/>
        <v>45900</v>
      </c>
      <c r="O14" s="42"/>
    </row>
    <row r="15" spans="1:15" s="60" customFormat="1" ht="78.75" x14ac:dyDescent="0.25">
      <c r="A15" s="57">
        <v>6</v>
      </c>
      <c r="B15" s="58" t="s">
        <v>73</v>
      </c>
      <c r="C15" s="57">
        <v>1</v>
      </c>
      <c r="D15" s="57" t="s">
        <v>0</v>
      </c>
      <c r="E15" s="59">
        <v>0</v>
      </c>
      <c r="F15" s="59">
        <v>51000</v>
      </c>
      <c r="G15" s="59">
        <f t="shared" si="3"/>
        <v>51000</v>
      </c>
      <c r="H15" s="59">
        <v>1</v>
      </c>
      <c r="I15" s="59">
        <f t="shared" si="0"/>
        <v>0</v>
      </c>
      <c r="J15" s="59">
        <v>1</v>
      </c>
      <c r="K15" s="59">
        <f t="shared" si="1"/>
        <v>51000</v>
      </c>
      <c r="L15" s="59">
        <f t="shared" si="2"/>
        <v>51000</v>
      </c>
      <c r="M15" s="169">
        <v>0.9</v>
      </c>
      <c r="N15" s="42">
        <f t="shared" si="4"/>
        <v>45900</v>
      </c>
      <c r="O15" s="42"/>
    </row>
    <row r="16" spans="1:15" s="60" customFormat="1" ht="78.75" x14ac:dyDescent="0.25">
      <c r="A16" s="57">
        <v>7</v>
      </c>
      <c r="B16" s="58" t="s">
        <v>74</v>
      </c>
      <c r="C16" s="57">
        <v>1</v>
      </c>
      <c r="D16" s="57" t="s">
        <v>0</v>
      </c>
      <c r="E16" s="59">
        <v>0</v>
      </c>
      <c r="F16" s="59">
        <v>76500</v>
      </c>
      <c r="G16" s="59">
        <f t="shared" si="3"/>
        <v>76500</v>
      </c>
      <c r="H16" s="59">
        <v>1</v>
      </c>
      <c r="I16" s="59">
        <f t="shared" si="0"/>
        <v>0</v>
      </c>
      <c r="J16" s="59">
        <v>1</v>
      </c>
      <c r="K16" s="59">
        <f t="shared" si="1"/>
        <v>76500</v>
      </c>
      <c r="L16" s="59">
        <f t="shared" si="2"/>
        <v>76500</v>
      </c>
      <c r="M16" s="169">
        <v>0.9</v>
      </c>
      <c r="N16" s="42">
        <f t="shared" si="4"/>
        <v>68850</v>
      </c>
      <c r="O16" s="42"/>
    </row>
    <row r="17" spans="1:15" s="60" customFormat="1" ht="78.75" x14ac:dyDescent="0.25">
      <c r="A17" s="57">
        <v>8</v>
      </c>
      <c r="B17" s="58" t="s">
        <v>75</v>
      </c>
      <c r="C17" s="57">
        <v>1</v>
      </c>
      <c r="D17" s="57" t="s">
        <v>0</v>
      </c>
      <c r="E17" s="59">
        <v>0</v>
      </c>
      <c r="F17" s="59">
        <v>42500</v>
      </c>
      <c r="G17" s="59">
        <f t="shared" si="3"/>
        <v>42500</v>
      </c>
      <c r="H17" s="59">
        <v>1</v>
      </c>
      <c r="I17" s="59">
        <f t="shared" si="0"/>
        <v>0</v>
      </c>
      <c r="J17" s="59">
        <v>1</v>
      </c>
      <c r="K17" s="59">
        <f t="shared" si="1"/>
        <v>42500</v>
      </c>
      <c r="L17" s="59">
        <f t="shared" si="2"/>
        <v>42500</v>
      </c>
      <c r="M17" s="169">
        <v>0.9</v>
      </c>
      <c r="N17" s="42">
        <f t="shared" si="4"/>
        <v>38250</v>
      </c>
      <c r="O17" s="42"/>
    </row>
    <row r="18" spans="1:15" s="60" customFormat="1" ht="126" x14ac:dyDescent="0.25">
      <c r="A18" s="57"/>
      <c r="B18" s="58" t="s">
        <v>76</v>
      </c>
      <c r="C18" s="61"/>
      <c r="D18" s="62"/>
      <c r="E18" s="63"/>
      <c r="F18" s="63"/>
      <c r="G18" s="59">
        <f t="shared" si="3"/>
        <v>0</v>
      </c>
      <c r="H18" s="59">
        <v>0</v>
      </c>
      <c r="I18" s="59">
        <f t="shared" si="0"/>
        <v>0</v>
      </c>
      <c r="J18" s="59">
        <v>0</v>
      </c>
      <c r="K18" s="59">
        <f t="shared" si="1"/>
        <v>0</v>
      </c>
      <c r="L18" s="59">
        <f t="shared" si="2"/>
        <v>0</v>
      </c>
      <c r="M18" s="165"/>
      <c r="N18" s="42">
        <f t="shared" si="4"/>
        <v>0</v>
      </c>
      <c r="O18" s="42"/>
    </row>
    <row r="19" spans="1:15" s="60" customFormat="1" ht="15.75" x14ac:dyDescent="0.25">
      <c r="A19" s="57"/>
      <c r="B19" s="64"/>
      <c r="C19" s="61"/>
      <c r="D19" s="62"/>
      <c r="E19" s="63"/>
      <c r="F19" s="63"/>
      <c r="G19" s="59">
        <f t="shared" si="3"/>
        <v>0</v>
      </c>
      <c r="H19" s="59">
        <v>0</v>
      </c>
      <c r="I19" s="59">
        <f t="shared" si="0"/>
        <v>0</v>
      </c>
      <c r="J19" s="59">
        <v>0</v>
      </c>
      <c r="K19" s="59">
        <f t="shared" si="1"/>
        <v>0</v>
      </c>
      <c r="L19" s="59">
        <f t="shared" si="2"/>
        <v>0</v>
      </c>
      <c r="M19" s="168"/>
      <c r="N19" s="42">
        <f t="shared" si="4"/>
        <v>0</v>
      </c>
      <c r="O19" s="42"/>
    </row>
    <row r="20" spans="1:15" s="60" customFormat="1" ht="31.5" x14ac:dyDescent="0.25">
      <c r="A20" s="57"/>
      <c r="B20" s="65" t="s">
        <v>201</v>
      </c>
      <c r="C20" s="61"/>
      <c r="D20" s="62"/>
      <c r="E20" s="63"/>
      <c r="F20" s="63"/>
      <c r="G20" s="59">
        <f t="shared" si="3"/>
        <v>0</v>
      </c>
      <c r="H20" s="59">
        <v>0</v>
      </c>
      <c r="I20" s="59">
        <f t="shared" si="0"/>
        <v>0</v>
      </c>
      <c r="J20" s="59">
        <v>0</v>
      </c>
      <c r="K20" s="59">
        <f t="shared" si="1"/>
        <v>0</v>
      </c>
      <c r="L20" s="59">
        <f t="shared" si="2"/>
        <v>0</v>
      </c>
      <c r="M20" s="166"/>
      <c r="N20" s="42">
        <f t="shared" si="4"/>
        <v>0</v>
      </c>
      <c r="O20" s="42"/>
    </row>
    <row r="21" spans="1:15" s="60" customFormat="1" ht="31.5" x14ac:dyDescent="0.25">
      <c r="A21" s="57"/>
      <c r="B21" s="66" t="s">
        <v>77</v>
      </c>
      <c r="C21" s="67"/>
      <c r="D21" s="67"/>
      <c r="E21" s="68"/>
      <c r="F21" s="68"/>
      <c r="G21" s="59">
        <f t="shared" si="3"/>
        <v>0</v>
      </c>
      <c r="H21" s="59">
        <v>0</v>
      </c>
      <c r="I21" s="59">
        <f t="shared" si="0"/>
        <v>0</v>
      </c>
      <c r="J21" s="59">
        <v>0</v>
      </c>
      <c r="K21" s="59">
        <f t="shared" si="1"/>
        <v>0</v>
      </c>
      <c r="L21" s="59">
        <f t="shared" si="2"/>
        <v>0</v>
      </c>
      <c r="M21" s="165"/>
      <c r="N21" s="42">
        <f t="shared" si="4"/>
        <v>0</v>
      </c>
      <c r="O21" s="42"/>
    </row>
    <row r="22" spans="1:15" s="60" customFormat="1" ht="15.75" x14ac:dyDescent="0.25">
      <c r="A22" s="57">
        <v>1</v>
      </c>
      <c r="B22" s="64" t="s">
        <v>202</v>
      </c>
      <c r="C22" s="61"/>
      <c r="D22" s="62"/>
      <c r="E22" s="63"/>
      <c r="F22" s="63"/>
      <c r="G22" s="59">
        <f t="shared" si="3"/>
        <v>0</v>
      </c>
      <c r="H22" s="59">
        <v>0</v>
      </c>
      <c r="I22" s="59">
        <f t="shared" si="0"/>
        <v>0</v>
      </c>
      <c r="J22" s="59">
        <v>0</v>
      </c>
      <c r="K22" s="59">
        <f t="shared" si="1"/>
        <v>0</v>
      </c>
      <c r="L22" s="59">
        <f t="shared" si="2"/>
        <v>0</v>
      </c>
      <c r="M22" s="170"/>
      <c r="N22" s="42">
        <f t="shared" si="4"/>
        <v>0</v>
      </c>
      <c r="O22" s="42"/>
    </row>
    <row r="23" spans="1:15" s="60" customFormat="1" ht="15.75" x14ac:dyDescent="0.25">
      <c r="A23" s="57" t="s">
        <v>57</v>
      </c>
      <c r="B23" s="64" t="s">
        <v>78</v>
      </c>
      <c r="C23" s="57">
        <v>1</v>
      </c>
      <c r="D23" s="57" t="s">
        <v>0</v>
      </c>
      <c r="E23" s="59">
        <v>0</v>
      </c>
      <c r="F23" s="59">
        <v>85000</v>
      </c>
      <c r="G23" s="59">
        <f t="shared" si="3"/>
        <v>85000</v>
      </c>
      <c r="H23" s="59">
        <v>1</v>
      </c>
      <c r="I23" s="59">
        <f t="shared" si="0"/>
        <v>0</v>
      </c>
      <c r="J23" s="59">
        <v>1</v>
      </c>
      <c r="K23" s="59">
        <f t="shared" si="1"/>
        <v>85000</v>
      </c>
      <c r="L23" s="59">
        <f t="shared" si="2"/>
        <v>85000</v>
      </c>
      <c r="M23" s="169">
        <v>0.9</v>
      </c>
      <c r="N23" s="42">
        <f t="shared" si="4"/>
        <v>76500</v>
      </c>
      <c r="O23" s="42"/>
    </row>
    <row r="24" spans="1:15" s="60" customFormat="1" ht="15.75" x14ac:dyDescent="0.25">
      <c r="A24" s="57" t="s">
        <v>58</v>
      </c>
      <c r="B24" s="64" t="s">
        <v>79</v>
      </c>
      <c r="C24" s="57">
        <v>1</v>
      </c>
      <c r="D24" s="57" t="s">
        <v>0</v>
      </c>
      <c r="E24" s="59">
        <v>0</v>
      </c>
      <c r="F24" s="59">
        <v>1530000</v>
      </c>
      <c r="G24" s="59">
        <f t="shared" si="3"/>
        <v>1530000</v>
      </c>
      <c r="H24" s="59">
        <v>0</v>
      </c>
      <c r="I24" s="59">
        <f t="shared" si="0"/>
        <v>0</v>
      </c>
      <c r="J24" s="59">
        <v>0</v>
      </c>
      <c r="K24" s="59">
        <f t="shared" si="1"/>
        <v>0</v>
      </c>
      <c r="L24" s="59">
        <f t="shared" si="2"/>
        <v>0</v>
      </c>
      <c r="M24" s="165"/>
      <c r="N24" s="42">
        <f t="shared" si="4"/>
        <v>0</v>
      </c>
      <c r="O24" s="42"/>
    </row>
    <row r="25" spans="1:15" s="60" customFormat="1" ht="31.5" x14ac:dyDescent="0.25">
      <c r="A25" s="57" t="s">
        <v>59</v>
      </c>
      <c r="B25" s="64" t="s">
        <v>80</v>
      </c>
      <c r="C25" s="57">
        <v>1</v>
      </c>
      <c r="D25" s="57" t="s">
        <v>0</v>
      </c>
      <c r="E25" s="59">
        <v>140250</v>
      </c>
      <c r="F25" s="59">
        <v>8500</v>
      </c>
      <c r="G25" s="59">
        <f t="shared" si="3"/>
        <v>148750</v>
      </c>
      <c r="H25" s="59">
        <v>0</v>
      </c>
      <c r="I25" s="59">
        <f t="shared" si="0"/>
        <v>0</v>
      </c>
      <c r="J25" s="59">
        <v>0</v>
      </c>
      <c r="K25" s="59">
        <f t="shared" si="1"/>
        <v>0</v>
      </c>
      <c r="L25" s="59">
        <f t="shared" si="2"/>
        <v>0</v>
      </c>
      <c r="M25" s="168"/>
      <c r="N25" s="42">
        <f t="shared" si="4"/>
        <v>0</v>
      </c>
      <c r="O25" s="42"/>
    </row>
    <row r="26" spans="1:15" s="60" customFormat="1" ht="15.75" x14ac:dyDescent="0.25">
      <c r="A26" s="57"/>
      <c r="B26" s="64"/>
      <c r="C26" s="57"/>
      <c r="D26" s="57"/>
      <c r="E26" s="63"/>
      <c r="F26" s="63"/>
      <c r="G26" s="59">
        <f t="shared" si="3"/>
        <v>0</v>
      </c>
      <c r="H26" s="59">
        <v>0</v>
      </c>
      <c r="I26" s="59">
        <f t="shared" si="0"/>
        <v>0</v>
      </c>
      <c r="J26" s="59">
        <v>0</v>
      </c>
      <c r="K26" s="59">
        <f t="shared" si="1"/>
        <v>0</v>
      </c>
      <c r="L26" s="59">
        <f t="shared" si="2"/>
        <v>0</v>
      </c>
      <c r="M26" s="165"/>
      <c r="N26" s="42">
        <f t="shared" si="4"/>
        <v>0</v>
      </c>
      <c r="O26" s="42"/>
    </row>
    <row r="27" spans="1:15" s="60" customFormat="1" ht="31.5" x14ac:dyDescent="0.25">
      <c r="A27" s="57"/>
      <c r="B27" s="65" t="s">
        <v>203</v>
      </c>
      <c r="C27" s="57"/>
      <c r="D27" s="57"/>
      <c r="E27" s="63"/>
      <c r="F27" s="63"/>
      <c r="G27" s="59">
        <f t="shared" si="3"/>
        <v>0</v>
      </c>
      <c r="H27" s="59">
        <v>0</v>
      </c>
      <c r="I27" s="59">
        <f t="shared" si="0"/>
        <v>0</v>
      </c>
      <c r="J27" s="59">
        <v>0</v>
      </c>
      <c r="K27" s="59">
        <f t="shared" si="1"/>
        <v>0</v>
      </c>
      <c r="L27" s="59">
        <f t="shared" si="2"/>
        <v>0</v>
      </c>
      <c r="M27" s="166"/>
      <c r="N27" s="42">
        <f t="shared" si="4"/>
        <v>0</v>
      </c>
      <c r="O27" s="42"/>
    </row>
    <row r="28" spans="1:15" s="60" customFormat="1" ht="31.5" x14ac:dyDescent="0.25">
      <c r="A28" s="57"/>
      <c r="B28" s="66" t="s">
        <v>81</v>
      </c>
      <c r="C28" s="67"/>
      <c r="D28" s="67"/>
      <c r="E28" s="68"/>
      <c r="F28" s="68"/>
      <c r="G28" s="59">
        <f t="shared" si="3"/>
        <v>0</v>
      </c>
      <c r="H28" s="59">
        <v>0</v>
      </c>
      <c r="I28" s="59">
        <f t="shared" si="0"/>
        <v>0</v>
      </c>
      <c r="J28" s="59">
        <v>0</v>
      </c>
      <c r="K28" s="59">
        <f t="shared" si="1"/>
        <v>0</v>
      </c>
      <c r="L28" s="59">
        <f t="shared" si="2"/>
        <v>0</v>
      </c>
      <c r="M28" s="165"/>
      <c r="N28" s="42">
        <f t="shared" si="4"/>
        <v>0</v>
      </c>
      <c r="O28" s="42"/>
    </row>
    <row r="29" spans="1:15" s="71" customFormat="1" ht="15.75" x14ac:dyDescent="0.25">
      <c r="A29" s="67"/>
      <c r="B29" s="66" t="s">
        <v>82</v>
      </c>
      <c r="C29" s="69"/>
      <c r="D29" s="70"/>
      <c r="E29" s="63"/>
      <c r="F29" s="63"/>
      <c r="G29" s="59">
        <f t="shared" si="3"/>
        <v>0</v>
      </c>
      <c r="H29" s="59">
        <v>0</v>
      </c>
      <c r="I29" s="59">
        <f t="shared" si="0"/>
        <v>0</v>
      </c>
      <c r="J29" s="59">
        <v>0</v>
      </c>
      <c r="K29" s="59">
        <f t="shared" si="1"/>
        <v>0</v>
      </c>
      <c r="L29" s="59">
        <f t="shared" si="2"/>
        <v>0</v>
      </c>
      <c r="M29" s="170"/>
      <c r="N29" s="42">
        <f t="shared" si="4"/>
        <v>0</v>
      </c>
      <c r="O29" s="42"/>
    </row>
    <row r="30" spans="1:15" s="71" customFormat="1" ht="78.75" x14ac:dyDescent="0.25">
      <c r="A30" s="57">
        <v>1</v>
      </c>
      <c r="B30" s="64" t="s">
        <v>83</v>
      </c>
      <c r="C30" s="57">
        <v>1</v>
      </c>
      <c r="D30" s="57" t="s">
        <v>0</v>
      </c>
      <c r="E30" s="59">
        <v>467500</v>
      </c>
      <c r="F30" s="59">
        <v>76500</v>
      </c>
      <c r="G30" s="59">
        <f t="shared" si="3"/>
        <v>544000</v>
      </c>
      <c r="H30" s="59">
        <v>1</v>
      </c>
      <c r="I30" s="59">
        <f t="shared" si="0"/>
        <v>467500</v>
      </c>
      <c r="J30" s="59">
        <v>1</v>
      </c>
      <c r="K30" s="59">
        <f t="shared" si="1"/>
        <v>76500</v>
      </c>
      <c r="L30" s="59">
        <f t="shared" si="2"/>
        <v>544000</v>
      </c>
      <c r="M30" s="169">
        <v>0.9</v>
      </c>
      <c r="N30" s="42">
        <f t="shared" si="4"/>
        <v>489600</v>
      </c>
      <c r="O30" s="42"/>
    </row>
    <row r="31" spans="1:15" s="71" customFormat="1" ht="15.75" x14ac:dyDescent="0.25">
      <c r="A31" s="67"/>
      <c r="B31" s="66" t="s">
        <v>84</v>
      </c>
      <c r="C31" s="57"/>
      <c r="D31" s="57"/>
      <c r="E31" s="63"/>
      <c r="F31" s="63"/>
      <c r="G31" s="59">
        <f t="shared" si="3"/>
        <v>0</v>
      </c>
      <c r="H31" s="59">
        <v>0</v>
      </c>
      <c r="I31" s="59">
        <f t="shared" si="0"/>
        <v>0</v>
      </c>
      <c r="J31" s="59">
        <v>0</v>
      </c>
      <c r="K31" s="59">
        <f t="shared" si="1"/>
        <v>0</v>
      </c>
      <c r="L31" s="59">
        <f t="shared" si="2"/>
        <v>0</v>
      </c>
      <c r="M31" s="165"/>
      <c r="N31" s="42">
        <f t="shared" si="4"/>
        <v>0</v>
      </c>
      <c r="O31" s="42"/>
    </row>
    <row r="32" spans="1:15" s="71" customFormat="1" ht="47.25" x14ac:dyDescent="0.25">
      <c r="A32" s="72">
        <v>2</v>
      </c>
      <c r="B32" s="64" t="s">
        <v>85</v>
      </c>
      <c r="C32" s="57" t="s">
        <v>86</v>
      </c>
      <c r="D32" s="57" t="s">
        <v>0</v>
      </c>
      <c r="E32" s="59">
        <v>106250</v>
      </c>
      <c r="F32" s="59">
        <v>21250</v>
      </c>
      <c r="G32" s="59">
        <f t="shared" si="3"/>
        <v>127500</v>
      </c>
      <c r="H32" s="59">
        <v>1</v>
      </c>
      <c r="I32" s="59">
        <f t="shared" si="0"/>
        <v>106250</v>
      </c>
      <c r="J32" s="59">
        <v>1</v>
      </c>
      <c r="K32" s="59">
        <f t="shared" si="1"/>
        <v>21250</v>
      </c>
      <c r="L32" s="59">
        <f t="shared" si="2"/>
        <v>127500</v>
      </c>
      <c r="M32" s="169">
        <v>0.9</v>
      </c>
      <c r="N32" s="42">
        <f t="shared" si="4"/>
        <v>114750</v>
      </c>
      <c r="O32" s="42"/>
    </row>
    <row r="33" spans="1:15" s="71" customFormat="1" ht="15.75" x14ac:dyDescent="0.25">
      <c r="A33" s="73"/>
      <c r="B33" s="66" t="s">
        <v>87</v>
      </c>
      <c r="C33" s="57"/>
      <c r="D33" s="57"/>
      <c r="E33" s="63"/>
      <c r="F33" s="63"/>
      <c r="G33" s="59">
        <f t="shared" si="3"/>
        <v>0</v>
      </c>
      <c r="H33" s="59">
        <v>0</v>
      </c>
      <c r="I33" s="59">
        <f t="shared" si="0"/>
        <v>0</v>
      </c>
      <c r="J33" s="59">
        <v>0</v>
      </c>
      <c r="K33" s="59">
        <f t="shared" si="1"/>
        <v>0</v>
      </c>
      <c r="L33" s="59">
        <f t="shared" si="2"/>
        <v>0</v>
      </c>
      <c r="M33" s="165"/>
      <c r="N33" s="42">
        <f t="shared" si="4"/>
        <v>0</v>
      </c>
      <c r="O33" s="42"/>
    </row>
    <row r="34" spans="1:15" s="71" customFormat="1" ht="47.25" x14ac:dyDescent="0.25">
      <c r="A34" s="72">
        <v>3</v>
      </c>
      <c r="B34" s="64" t="s">
        <v>88</v>
      </c>
      <c r="C34" s="57" t="s">
        <v>86</v>
      </c>
      <c r="D34" s="57" t="s">
        <v>0</v>
      </c>
      <c r="E34" s="59">
        <v>153000</v>
      </c>
      <c r="F34" s="59">
        <v>21250</v>
      </c>
      <c r="G34" s="59">
        <f t="shared" si="3"/>
        <v>174250</v>
      </c>
      <c r="H34" s="59">
        <v>1</v>
      </c>
      <c r="I34" s="59">
        <f t="shared" si="0"/>
        <v>153000</v>
      </c>
      <c r="J34" s="59">
        <v>1</v>
      </c>
      <c r="K34" s="59">
        <f t="shared" si="1"/>
        <v>21250</v>
      </c>
      <c r="L34" s="59">
        <f t="shared" si="2"/>
        <v>174250</v>
      </c>
      <c r="M34" s="169">
        <v>0.9</v>
      </c>
      <c r="N34" s="42">
        <f t="shared" si="4"/>
        <v>156825</v>
      </c>
      <c r="O34" s="42"/>
    </row>
    <row r="35" spans="1:15" s="71" customFormat="1" ht="15.75" x14ac:dyDescent="0.25">
      <c r="A35" s="73"/>
      <c r="B35" s="66" t="s">
        <v>89</v>
      </c>
      <c r="C35" s="57"/>
      <c r="D35" s="57"/>
      <c r="E35" s="63"/>
      <c r="F35" s="63"/>
      <c r="G35" s="59">
        <f t="shared" si="3"/>
        <v>0</v>
      </c>
      <c r="H35" s="59">
        <v>0</v>
      </c>
      <c r="I35" s="59">
        <f t="shared" si="0"/>
        <v>0</v>
      </c>
      <c r="J35" s="59">
        <v>0</v>
      </c>
      <c r="K35" s="59">
        <f t="shared" si="1"/>
        <v>0</v>
      </c>
      <c r="L35" s="59">
        <f t="shared" si="2"/>
        <v>0</v>
      </c>
      <c r="M35" s="165"/>
      <c r="N35" s="42">
        <f t="shared" si="4"/>
        <v>0</v>
      </c>
      <c r="O35" s="42"/>
    </row>
    <row r="36" spans="1:15" s="71" customFormat="1" ht="47.25" x14ac:dyDescent="0.25">
      <c r="A36" s="72">
        <v>4</v>
      </c>
      <c r="B36" s="64" t="s">
        <v>90</v>
      </c>
      <c r="C36" s="57" t="s">
        <v>86</v>
      </c>
      <c r="D36" s="57" t="s">
        <v>0</v>
      </c>
      <c r="E36" s="59">
        <v>68000</v>
      </c>
      <c r="F36" s="59">
        <v>17000</v>
      </c>
      <c r="G36" s="59">
        <f t="shared" si="3"/>
        <v>85000</v>
      </c>
      <c r="H36" s="59">
        <v>1</v>
      </c>
      <c r="I36" s="59">
        <f t="shared" si="0"/>
        <v>68000</v>
      </c>
      <c r="J36" s="59">
        <v>1</v>
      </c>
      <c r="K36" s="59">
        <f t="shared" si="1"/>
        <v>17000</v>
      </c>
      <c r="L36" s="59">
        <f t="shared" si="2"/>
        <v>85000</v>
      </c>
      <c r="M36" s="169">
        <v>0.9</v>
      </c>
      <c r="N36" s="42">
        <f t="shared" si="4"/>
        <v>76500</v>
      </c>
      <c r="O36" s="42"/>
    </row>
    <row r="37" spans="1:15" s="71" customFormat="1" ht="15.75" x14ac:dyDescent="0.25">
      <c r="A37" s="73"/>
      <c r="B37" s="66" t="s">
        <v>91</v>
      </c>
      <c r="C37" s="57"/>
      <c r="D37" s="57"/>
      <c r="E37" s="63"/>
      <c r="F37" s="63"/>
      <c r="G37" s="59">
        <f t="shared" si="3"/>
        <v>0</v>
      </c>
      <c r="H37" s="59">
        <v>0</v>
      </c>
      <c r="I37" s="59">
        <f t="shared" si="0"/>
        <v>0</v>
      </c>
      <c r="J37" s="59">
        <v>0</v>
      </c>
      <c r="K37" s="59">
        <f t="shared" si="1"/>
        <v>0</v>
      </c>
      <c r="L37" s="59">
        <f t="shared" si="2"/>
        <v>0</v>
      </c>
      <c r="M37" s="165"/>
      <c r="N37" s="42">
        <f t="shared" si="4"/>
        <v>0</v>
      </c>
      <c r="O37" s="42"/>
    </row>
    <row r="38" spans="1:15" s="71" customFormat="1" ht="47.25" x14ac:dyDescent="0.25">
      <c r="A38" s="72">
        <v>5</v>
      </c>
      <c r="B38" s="64" t="s">
        <v>92</v>
      </c>
      <c r="C38" s="57" t="s">
        <v>86</v>
      </c>
      <c r="D38" s="57" t="s">
        <v>0</v>
      </c>
      <c r="E38" s="59">
        <v>29750</v>
      </c>
      <c r="F38" s="59">
        <v>12750</v>
      </c>
      <c r="G38" s="59">
        <f t="shared" si="3"/>
        <v>42500</v>
      </c>
      <c r="H38" s="59">
        <v>1</v>
      </c>
      <c r="I38" s="59">
        <f t="shared" si="0"/>
        <v>29750</v>
      </c>
      <c r="J38" s="59">
        <v>1</v>
      </c>
      <c r="K38" s="59">
        <f t="shared" si="1"/>
        <v>12750</v>
      </c>
      <c r="L38" s="59">
        <f t="shared" si="2"/>
        <v>42500</v>
      </c>
      <c r="M38" s="169">
        <v>0.9</v>
      </c>
      <c r="N38" s="42">
        <f t="shared" si="4"/>
        <v>38250</v>
      </c>
      <c r="O38" s="42"/>
    </row>
    <row r="39" spans="1:15" s="71" customFormat="1" ht="15.75" x14ac:dyDescent="0.25">
      <c r="A39" s="73"/>
      <c r="B39" s="66" t="s">
        <v>93</v>
      </c>
      <c r="C39" s="57"/>
      <c r="D39" s="57"/>
      <c r="E39" s="63"/>
      <c r="F39" s="63"/>
      <c r="G39" s="59">
        <f t="shared" si="3"/>
        <v>0</v>
      </c>
      <c r="H39" s="59">
        <v>0</v>
      </c>
      <c r="I39" s="59">
        <f t="shared" si="0"/>
        <v>0</v>
      </c>
      <c r="J39" s="59">
        <v>0</v>
      </c>
      <c r="K39" s="59">
        <f t="shared" si="1"/>
        <v>0</v>
      </c>
      <c r="L39" s="59">
        <f t="shared" si="2"/>
        <v>0</v>
      </c>
      <c r="M39" s="165"/>
      <c r="N39" s="42">
        <f t="shared" si="4"/>
        <v>0</v>
      </c>
      <c r="O39" s="42"/>
    </row>
    <row r="40" spans="1:15" s="71" customFormat="1" ht="31.5" x14ac:dyDescent="0.25">
      <c r="A40" s="72">
        <v>6</v>
      </c>
      <c r="B40" s="64" t="s">
        <v>94</v>
      </c>
      <c r="C40" s="57" t="s">
        <v>86</v>
      </c>
      <c r="D40" s="57" t="s">
        <v>0</v>
      </c>
      <c r="E40" s="59">
        <v>34000</v>
      </c>
      <c r="F40" s="59">
        <v>8500</v>
      </c>
      <c r="G40" s="59">
        <f t="shared" si="3"/>
        <v>42500</v>
      </c>
      <c r="H40" s="59">
        <v>1</v>
      </c>
      <c r="I40" s="59">
        <f t="shared" si="0"/>
        <v>34000</v>
      </c>
      <c r="J40" s="59">
        <v>1</v>
      </c>
      <c r="K40" s="59">
        <f t="shared" si="1"/>
        <v>8500</v>
      </c>
      <c r="L40" s="59">
        <f t="shared" si="2"/>
        <v>42500</v>
      </c>
      <c r="M40" s="169">
        <v>0.9</v>
      </c>
      <c r="N40" s="42">
        <f t="shared" si="4"/>
        <v>38250</v>
      </c>
      <c r="O40" s="42"/>
    </row>
    <row r="41" spans="1:15" s="71" customFormat="1" ht="31.5" x14ac:dyDescent="0.25">
      <c r="A41" s="72"/>
      <c r="B41" s="65" t="s">
        <v>204</v>
      </c>
      <c r="C41" s="57"/>
      <c r="D41" s="57"/>
      <c r="E41" s="63"/>
      <c r="F41" s="63"/>
      <c r="G41" s="59">
        <f t="shared" si="3"/>
        <v>0</v>
      </c>
      <c r="H41" s="59">
        <v>0</v>
      </c>
      <c r="I41" s="59">
        <f t="shared" si="0"/>
        <v>0</v>
      </c>
      <c r="J41" s="59">
        <v>0</v>
      </c>
      <c r="K41" s="59">
        <f t="shared" si="1"/>
        <v>0</v>
      </c>
      <c r="L41" s="59">
        <f t="shared" si="2"/>
        <v>0</v>
      </c>
      <c r="M41" s="165"/>
      <c r="N41" s="42">
        <f t="shared" si="4"/>
        <v>0</v>
      </c>
      <c r="O41" s="42"/>
    </row>
    <row r="42" spans="1:15" s="71" customFormat="1" ht="31.5" x14ac:dyDescent="0.25">
      <c r="A42" s="73"/>
      <c r="B42" s="66" t="s">
        <v>95</v>
      </c>
      <c r="C42" s="74"/>
      <c r="D42" s="74"/>
      <c r="E42" s="75"/>
      <c r="F42" s="75"/>
      <c r="G42" s="59">
        <f t="shared" si="3"/>
        <v>0</v>
      </c>
      <c r="H42" s="59">
        <v>0</v>
      </c>
      <c r="I42" s="59">
        <f t="shared" ref="I42:I73" si="5">H42*E42</f>
        <v>0</v>
      </c>
      <c r="J42" s="59">
        <v>0</v>
      </c>
      <c r="K42" s="59">
        <f t="shared" ref="K42:K73" si="6">J42*F42</f>
        <v>0</v>
      </c>
      <c r="L42" s="59">
        <f t="shared" ref="L42:L73" si="7">K42+I42</f>
        <v>0</v>
      </c>
      <c r="M42" s="165"/>
      <c r="N42" s="42">
        <f t="shared" si="4"/>
        <v>0</v>
      </c>
      <c r="O42" s="42"/>
    </row>
    <row r="43" spans="1:15" s="71" customFormat="1" ht="15.75" x14ac:dyDescent="0.25">
      <c r="A43" s="73"/>
      <c r="B43" s="76" t="s">
        <v>96</v>
      </c>
      <c r="C43" s="77"/>
      <c r="D43" s="72"/>
      <c r="E43" s="63"/>
      <c r="F43" s="63"/>
      <c r="G43" s="59">
        <f t="shared" si="3"/>
        <v>0</v>
      </c>
      <c r="H43" s="59">
        <v>0</v>
      </c>
      <c r="I43" s="59">
        <f t="shared" si="5"/>
        <v>0</v>
      </c>
      <c r="J43" s="59">
        <v>0</v>
      </c>
      <c r="K43" s="59">
        <f t="shared" si="6"/>
        <v>0</v>
      </c>
      <c r="L43" s="59">
        <f t="shared" si="7"/>
        <v>0</v>
      </c>
      <c r="M43" s="166"/>
      <c r="N43" s="42">
        <f t="shared" si="4"/>
        <v>0</v>
      </c>
      <c r="O43" s="42"/>
    </row>
    <row r="44" spans="1:15" s="71" customFormat="1" ht="63" x14ac:dyDescent="0.25">
      <c r="A44" s="72">
        <v>1</v>
      </c>
      <c r="B44" s="64" t="s">
        <v>97</v>
      </c>
      <c r="C44" s="78">
        <v>1300</v>
      </c>
      <c r="D44" s="78" t="s">
        <v>98</v>
      </c>
      <c r="E44" s="59">
        <v>301.75</v>
      </c>
      <c r="F44" s="59">
        <v>42.5</v>
      </c>
      <c r="G44" s="59">
        <f t="shared" si="3"/>
        <v>447525</v>
      </c>
      <c r="H44" s="187">
        <v>1621.72</v>
      </c>
      <c r="I44" s="59">
        <f t="shared" si="5"/>
        <v>489354.01</v>
      </c>
      <c r="J44" s="124">
        <v>1621.72</v>
      </c>
      <c r="K44" s="59">
        <f t="shared" si="6"/>
        <v>68923.100000000006</v>
      </c>
      <c r="L44" s="59">
        <f t="shared" si="7"/>
        <v>558277.11</v>
      </c>
      <c r="M44" s="169">
        <v>0.9</v>
      </c>
      <c r="N44" s="42">
        <f t="shared" si="4"/>
        <v>502449.39899999998</v>
      </c>
      <c r="O44" s="42"/>
    </row>
    <row r="45" spans="1:15" s="71" customFormat="1" ht="15.75" x14ac:dyDescent="0.25">
      <c r="A45" s="73"/>
      <c r="B45" s="66" t="s">
        <v>99</v>
      </c>
      <c r="C45" s="57"/>
      <c r="D45" s="57"/>
      <c r="E45" s="79"/>
      <c r="F45" s="79"/>
      <c r="G45" s="59">
        <f t="shared" si="3"/>
        <v>0</v>
      </c>
      <c r="H45" s="154"/>
      <c r="I45" s="59">
        <f t="shared" si="5"/>
        <v>0</v>
      </c>
      <c r="J45" s="59"/>
      <c r="K45" s="59">
        <f t="shared" si="6"/>
        <v>0</v>
      </c>
      <c r="L45" s="59">
        <f t="shared" si="7"/>
        <v>0</v>
      </c>
      <c r="M45" s="170"/>
      <c r="N45" s="42">
        <f t="shared" si="4"/>
        <v>0</v>
      </c>
      <c r="O45" s="42"/>
    </row>
    <row r="46" spans="1:15" s="71" customFormat="1" ht="47.25" x14ac:dyDescent="0.25">
      <c r="A46" s="72">
        <v>2</v>
      </c>
      <c r="B46" s="64" t="s">
        <v>100</v>
      </c>
      <c r="C46" s="57"/>
      <c r="D46" s="57"/>
      <c r="E46" s="79"/>
      <c r="F46" s="79"/>
      <c r="G46" s="59">
        <f t="shared" si="3"/>
        <v>0</v>
      </c>
      <c r="H46" s="154"/>
      <c r="I46" s="59">
        <f t="shared" si="5"/>
        <v>0</v>
      </c>
      <c r="J46" s="59"/>
      <c r="K46" s="59">
        <f t="shared" si="6"/>
        <v>0</v>
      </c>
      <c r="L46" s="59">
        <f t="shared" si="7"/>
        <v>0</v>
      </c>
      <c r="M46" s="169"/>
      <c r="N46" s="42">
        <f t="shared" si="4"/>
        <v>0</v>
      </c>
      <c r="O46" s="42"/>
    </row>
    <row r="47" spans="1:15" s="71" customFormat="1" ht="15.75" x14ac:dyDescent="0.25">
      <c r="A47" s="80" t="s">
        <v>57</v>
      </c>
      <c r="B47" s="81" t="s">
        <v>101</v>
      </c>
      <c r="C47" s="57">
        <v>80</v>
      </c>
      <c r="D47" s="57" t="s">
        <v>25</v>
      </c>
      <c r="E47" s="59">
        <v>191.25</v>
      </c>
      <c r="F47" s="59">
        <v>51</v>
      </c>
      <c r="G47" s="59">
        <f t="shared" si="3"/>
        <v>19380</v>
      </c>
      <c r="H47" s="163">
        <v>636.44000000000005</v>
      </c>
      <c r="I47" s="59">
        <f t="shared" si="5"/>
        <v>121719.15000000001</v>
      </c>
      <c r="J47" s="59">
        <v>636.44000000000005</v>
      </c>
      <c r="K47" s="59">
        <f t="shared" si="6"/>
        <v>32458.440000000002</v>
      </c>
      <c r="L47" s="59">
        <f t="shared" si="7"/>
        <v>154177.59000000003</v>
      </c>
      <c r="M47" s="169">
        <v>0.9</v>
      </c>
      <c r="N47" s="42">
        <f t="shared" si="4"/>
        <v>138759.83100000003</v>
      </c>
      <c r="O47" s="42"/>
    </row>
    <row r="48" spans="1:15" s="71" customFormat="1" ht="15.75" x14ac:dyDescent="0.25">
      <c r="A48" s="80" t="s">
        <v>58</v>
      </c>
      <c r="B48" s="81" t="s">
        <v>102</v>
      </c>
      <c r="C48" s="57">
        <v>230</v>
      </c>
      <c r="D48" s="57" t="s">
        <v>25</v>
      </c>
      <c r="E48" s="59">
        <v>182.75</v>
      </c>
      <c r="F48" s="59">
        <v>51</v>
      </c>
      <c r="G48" s="59">
        <f t="shared" si="3"/>
        <v>53762.5</v>
      </c>
      <c r="H48" s="187">
        <v>88.14</v>
      </c>
      <c r="I48" s="59">
        <f t="shared" si="5"/>
        <v>16107.585000000001</v>
      </c>
      <c r="J48" s="59">
        <v>88.14</v>
      </c>
      <c r="K48" s="59">
        <f t="shared" si="6"/>
        <v>4495.1400000000003</v>
      </c>
      <c r="L48" s="59">
        <f t="shared" si="7"/>
        <v>20602.725000000002</v>
      </c>
      <c r="M48" s="169">
        <v>0.9</v>
      </c>
      <c r="N48" s="42">
        <f t="shared" si="4"/>
        <v>18542.452500000003</v>
      </c>
      <c r="O48" s="42"/>
    </row>
    <row r="49" spans="1:15" s="71" customFormat="1" ht="15.75" x14ac:dyDescent="0.25">
      <c r="A49" s="80" t="s">
        <v>59</v>
      </c>
      <c r="B49" s="81" t="s">
        <v>103</v>
      </c>
      <c r="C49" s="57">
        <v>180</v>
      </c>
      <c r="D49" s="57" t="s">
        <v>25</v>
      </c>
      <c r="E49" s="59">
        <v>233.75</v>
      </c>
      <c r="F49" s="59">
        <v>51</v>
      </c>
      <c r="G49" s="59">
        <f t="shared" si="3"/>
        <v>51255</v>
      </c>
      <c r="H49" s="187">
        <v>141.6</v>
      </c>
      <c r="I49" s="59">
        <f t="shared" si="5"/>
        <v>33099</v>
      </c>
      <c r="J49" s="124">
        <v>141.6</v>
      </c>
      <c r="K49" s="59">
        <f t="shared" si="6"/>
        <v>7221.5999999999995</v>
      </c>
      <c r="L49" s="59">
        <f t="shared" si="7"/>
        <v>40320.6</v>
      </c>
      <c r="M49" s="169">
        <v>0.9</v>
      </c>
      <c r="N49" s="42">
        <f t="shared" si="4"/>
        <v>36288.54</v>
      </c>
      <c r="O49" s="42"/>
    </row>
    <row r="50" spans="1:15" s="71" customFormat="1" ht="15.75" x14ac:dyDescent="0.25">
      <c r="A50" s="80" t="s">
        <v>60</v>
      </c>
      <c r="B50" s="81" t="s">
        <v>104</v>
      </c>
      <c r="C50" s="57">
        <v>90</v>
      </c>
      <c r="D50" s="57" t="s">
        <v>25</v>
      </c>
      <c r="E50" s="59">
        <v>293.25</v>
      </c>
      <c r="F50" s="59">
        <v>68</v>
      </c>
      <c r="G50" s="59">
        <f t="shared" si="3"/>
        <v>32512.5</v>
      </c>
      <c r="H50" s="187">
        <v>643.6</v>
      </c>
      <c r="I50" s="59">
        <f t="shared" si="5"/>
        <v>188735.7</v>
      </c>
      <c r="J50" s="124">
        <v>643.6</v>
      </c>
      <c r="K50" s="59">
        <f t="shared" si="6"/>
        <v>43764.800000000003</v>
      </c>
      <c r="L50" s="59">
        <f t="shared" si="7"/>
        <v>232500.5</v>
      </c>
      <c r="M50" s="169">
        <v>0.9</v>
      </c>
      <c r="N50" s="42">
        <f t="shared" si="4"/>
        <v>209250.45</v>
      </c>
      <c r="O50" s="42"/>
    </row>
    <row r="51" spans="1:15" s="71" customFormat="1" ht="15.75" x14ac:dyDescent="0.25">
      <c r="A51" s="80" t="s">
        <v>61</v>
      </c>
      <c r="B51" s="81" t="s">
        <v>105</v>
      </c>
      <c r="C51" s="57">
        <v>140</v>
      </c>
      <c r="D51" s="57" t="s">
        <v>25</v>
      </c>
      <c r="E51" s="59">
        <v>293.25</v>
      </c>
      <c r="F51" s="59">
        <v>68</v>
      </c>
      <c r="G51" s="59">
        <f t="shared" si="3"/>
        <v>50575</v>
      </c>
      <c r="H51" s="187">
        <v>308.5</v>
      </c>
      <c r="I51" s="59">
        <f t="shared" si="5"/>
        <v>90467.625</v>
      </c>
      <c r="J51" s="124">
        <v>308.5</v>
      </c>
      <c r="K51" s="59">
        <f t="shared" si="6"/>
        <v>20978</v>
      </c>
      <c r="L51" s="59">
        <f t="shared" si="7"/>
        <v>111445.625</v>
      </c>
      <c r="M51" s="169">
        <v>0.9</v>
      </c>
      <c r="N51" s="42">
        <f t="shared" si="4"/>
        <v>100301.0625</v>
      </c>
      <c r="O51" s="42"/>
    </row>
    <row r="52" spans="1:15" s="71" customFormat="1" ht="15.75" x14ac:dyDescent="0.25">
      <c r="A52" s="80" t="s">
        <v>62</v>
      </c>
      <c r="B52" s="81" t="s">
        <v>106</v>
      </c>
      <c r="C52" s="57">
        <v>20</v>
      </c>
      <c r="D52" s="57" t="s">
        <v>25</v>
      </c>
      <c r="E52" s="59">
        <v>340</v>
      </c>
      <c r="F52" s="59">
        <v>85</v>
      </c>
      <c r="G52" s="59">
        <f t="shared" si="3"/>
        <v>8500</v>
      </c>
      <c r="H52" s="187">
        <v>24.5</v>
      </c>
      <c r="I52" s="59">
        <f t="shared" si="5"/>
        <v>8330</v>
      </c>
      <c r="J52" s="124">
        <v>24.5</v>
      </c>
      <c r="K52" s="59">
        <f t="shared" si="6"/>
        <v>2082.5</v>
      </c>
      <c r="L52" s="59">
        <f t="shared" si="7"/>
        <v>10412.5</v>
      </c>
      <c r="M52" s="169">
        <v>0.9</v>
      </c>
      <c r="N52" s="42">
        <f t="shared" si="4"/>
        <v>9371.25</v>
      </c>
      <c r="O52" s="42"/>
    </row>
    <row r="53" spans="1:15" s="71" customFormat="1" ht="15.75" x14ac:dyDescent="0.25">
      <c r="A53" s="80" t="s">
        <v>107</v>
      </c>
      <c r="B53" s="81" t="s">
        <v>108</v>
      </c>
      <c r="C53" s="57">
        <v>60</v>
      </c>
      <c r="D53" s="57" t="s">
        <v>25</v>
      </c>
      <c r="E53" s="59">
        <v>391</v>
      </c>
      <c r="F53" s="59">
        <v>85</v>
      </c>
      <c r="G53" s="59">
        <f t="shared" si="3"/>
        <v>28560</v>
      </c>
      <c r="H53" s="187">
        <v>282</v>
      </c>
      <c r="I53" s="59">
        <f t="shared" si="5"/>
        <v>110262</v>
      </c>
      <c r="J53" s="124">
        <v>282</v>
      </c>
      <c r="K53" s="59">
        <f t="shared" si="6"/>
        <v>23970</v>
      </c>
      <c r="L53" s="59">
        <f t="shared" si="7"/>
        <v>134232</v>
      </c>
      <c r="M53" s="169">
        <v>0.9</v>
      </c>
      <c r="N53" s="42">
        <f t="shared" si="4"/>
        <v>120808.8</v>
      </c>
      <c r="O53" s="42"/>
    </row>
    <row r="54" spans="1:15" s="71" customFormat="1" ht="15.75" x14ac:dyDescent="0.25">
      <c r="A54" s="80" t="s">
        <v>109</v>
      </c>
      <c r="B54" s="81" t="s">
        <v>110</v>
      </c>
      <c r="C54" s="57">
        <v>15</v>
      </c>
      <c r="D54" s="57" t="s">
        <v>25</v>
      </c>
      <c r="E54" s="59">
        <v>459</v>
      </c>
      <c r="F54" s="59">
        <v>85</v>
      </c>
      <c r="G54" s="59">
        <f t="shared" si="3"/>
        <v>8160</v>
      </c>
      <c r="H54" s="187">
        <v>48.5</v>
      </c>
      <c r="I54" s="59">
        <f t="shared" si="5"/>
        <v>22261.5</v>
      </c>
      <c r="J54" s="124">
        <v>48.5</v>
      </c>
      <c r="K54" s="59">
        <f t="shared" si="6"/>
        <v>4122.5</v>
      </c>
      <c r="L54" s="59">
        <f t="shared" si="7"/>
        <v>26384</v>
      </c>
      <c r="M54" s="169">
        <v>0.9</v>
      </c>
      <c r="N54" s="42">
        <f t="shared" si="4"/>
        <v>23745.600000000002</v>
      </c>
      <c r="O54" s="42"/>
    </row>
    <row r="55" spans="1:15" s="71" customFormat="1" ht="15.75" x14ac:dyDescent="0.25">
      <c r="A55" s="80" t="s">
        <v>111</v>
      </c>
      <c r="B55" s="82" t="s">
        <v>112</v>
      </c>
      <c r="C55" s="57">
        <v>40</v>
      </c>
      <c r="D55" s="57" t="s">
        <v>25</v>
      </c>
      <c r="E55" s="59">
        <v>561</v>
      </c>
      <c r="F55" s="59">
        <v>85</v>
      </c>
      <c r="G55" s="59">
        <f t="shared" si="3"/>
        <v>25840</v>
      </c>
      <c r="H55" s="187">
        <v>75</v>
      </c>
      <c r="I55" s="59">
        <f t="shared" si="5"/>
        <v>42075</v>
      </c>
      <c r="J55" s="59">
        <v>75</v>
      </c>
      <c r="K55" s="59">
        <f t="shared" si="6"/>
        <v>6375</v>
      </c>
      <c r="L55" s="59">
        <f t="shared" si="7"/>
        <v>48450</v>
      </c>
      <c r="M55" s="169">
        <v>0.9</v>
      </c>
      <c r="N55" s="42">
        <f t="shared" si="4"/>
        <v>43605</v>
      </c>
      <c r="O55" s="42"/>
    </row>
    <row r="56" spans="1:15" s="71" customFormat="1" ht="15.75" x14ac:dyDescent="0.25">
      <c r="A56" s="73"/>
      <c r="B56" s="66" t="s">
        <v>113</v>
      </c>
      <c r="C56" s="57"/>
      <c r="D56" s="57"/>
      <c r="E56" s="79"/>
      <c r="F56" s="79"/>
      <c r="G56" s="59">
        <f t="shared" si="3"/>
        <v>0</v>
      </c>
      <c r="H56" s="154"/>
      <c r="I56" s="59">
        <f t="shared" si="5"/>
        <v>0</v>
      </c>
      <c r="J56" s="59"/>
      <c r="K56" s="59">
        <f t="shared" si="6"/>
        <v>0</v>
      </c>
      <c r="L56" s="59">
        <f t="shared" si="7"/>
        <v>0</v>
      </c>
      <c r="M56" s="169"/>
      <c r="N56" s="42">
        <f t="shared" si="4"/>
        <v>0</v>
      </c>
      <c r="O56" s="42"/>
    </row>
    <row r="57" spans="1:15" s="71" customFormat="1" ht="47.25" x14ac:dyDescent="0.25">
      <c r="A57" s="72">
        <v>3</v>
      </c>
      <c r="B57" s="64" t="s">
        <v>114</v>
      </c>
      <c r="C57" s="57"/>
      <c r="D57" s="57"/>
      <c r="E57" s="79"/>
      <c r="F57" s="79"/>
      <c r="G57" s="59">
        <f t="shared" si="3"/>
        <v>0</v>
      </c>
      <c r="H57" s="154"/>
      <c r="I57" s="59">
        <f t="shared" si="5"/>
        <v>0</v>
      </c>
      <c r="J57" s="59"/>
      <c r="K57" s="59">
        <f t="shared" si="6"/>
        <v>0</v>
      </c>
      <c r="L57" s="59">
        <f t="shared" si="7"/>
        <v>0</v>
      </c>
      <c r="M57" s="169"/>
      <c r="N57" s="42">
        <f t="shared" si="4"/>
        <v>0</v>
      </c>
      <c r="O57" s="42"/>
    </row>
    <row r="58" spans="1:15" s="71" customFormat="1" ht="15.75" x14ac:dyDescent="0.25">
      <c r="A58" s="72" t="s">
        <v>57</v>
      </c>
      <c r="B58" s="64" t="s">
        <v>115</v>
      </c>
      <c r="C58" s="57">
        <v>30</v>
      </c>
      <c r="D58" s="57" t="s">
        <v>25</v>
      </c>
      <c r="E58" s="59">
        <v>153</v>
      </c>
      <c r="F58" s="59">
        <v>68</v>
      </c>
      <c r="G58" s="59">
        <f t="shared" si="3"/>
        <v>6630</v>
      </c>
      <c r="H58" s="187">
        <v>211.3</v>
      </c>
      <c r="I58" s="59">
        <f t="shared" si="5"/>
        <v>32328.9</v>
      </c>
      <c r="J58" s="124">
        <v>211.3</v>
      </c>
      <c r="K58" s="59">
        <f t="shared" si="6"/>
        <v>14368.400000000001</v>
      </c>
      <c r="L58" s="59">
        <f t="shared" si="7"/>
        <v>46697.3</v>
      </c>
      <c r="M58" s="172">
        <v>0.9</v>
      </c>
      <c r="N58" s="42">
        <f t="shared" si="4"/>
        <v>42027.570000000007</v>
      </c>
      <c r="O58" s="42"/>
    </row>
    <row r="59" spans="1:15" s="71" customFormat="1" ht="15.75" x14ac:dyDescent="0.25">
      <c r="A59" s="72" t="s">
        <v>58</v>
      </c>
      <c r="B59" s="64" t="s">
        <v>15</v>
      </c>
      <c r="C59" s="57">
        <v>55</v>
      </c>
      <c r="D59" s="57" t="s">
        <v>25</v>
      </c>
      <c r="E59" s="59">
        <v>170</v>
      </c>
      <c r="F59" s="59">
        <v>68</v>
      </c>
      <c r="G59" s="59">
        <f t="shared" si="3"/>
        <v>13090</v>
      </c>
      <c r="H59" s="187">
        <v>119</v>
      </c>
      <c r="I59" s="59">
        <f t="shared" si="5"/>
        <v>20230</v>
      </c>
      <c r="J59" s="59">
        <v>119</v>
      </c>
      <c r="K59" s="59">
        <f t="shared" si="6"/>
        <v>8092</v>
      </c>
      <c r="L59" s="59">
        <f t="shared" si="7"/>
        <v>28322</v>
      </c>
      <c r="M59" s="172">
        <v>0.9</v>
      </c>
      <c r="N59" s="42">
        <f t="shared" si="4"/>
        <v>25489.8</v>
      </c>
      <c r="O59" s="42"/>
    </row>
    <row r="60" spans="1:15" s="71" customFormat="1" ht="15.75" x14ac:dyDescent="0.25">
      <c r="A60" s="72" t="s">
        <v>59</v>
      </c>
      <c r="B60" s="64" t="s">
        <v>16</v>
      </c>
      <c r="C60" s="57">
        <v>95</v>
      </c>
      <c r="D60" s="57" t="s">
        <v>25</v>
      </c>
      <c r="E60" s="59">
        <v>212.5</v>
      </c>
      <c r="F60" s="59">
        <v>85</v>
      </c>
      <c r="G60" s="59">
        <f t="shared" si="3"/>
        <v>28262.5</v>
      </c>
      <c r="H60" s="187"/>
      <c r="I60" s="59">
        <f t="shared" si="5"/>
        <v>0</v>
      </c>
      <c r="J60" s="59"/>
      <c r="K60" s="59">
        <f t="shared" si="6"/>
        <v>0</v>
      </c>
      <c r="L60" s="59">
        <f t="shared" si="7"/>
        <v>0</v>
      </c>
      <c r="M60" s="171"/>
      <c r="N60" s="42">
        <f t="shared" si="4"/>
        <v>0</v>
      </c>
      <c r="O60" s="42"/>
    </row>
    <row r="61" spans="1:15" s="71" customFormat="1" ht="15.75" x14ac:dyDescent="0.25">
      <c r="A61" s="72" t="s">
        <v>60</v>
      </c>
      <c r="B61" s="64" t="s">
        <v>17</v>
      </c>
      <c r="C61" s="57">
        <v>35</v>
      </c>
      <c r="D61" s="57" t="s">
        <v>25</v>
      </c>
      <c r="E61" s="59">
        <v>255</v>
      </c>
      <c r="F61" s="59">
        <v>85</v>
      </c>
      <c r="G61" s="59">
        <f t="shared" si="3"/>
        <v>11900</v>
      </c>
      <c r="H61" s="187">
        <v>17</v>
      </c>
      <c r="I61" s="59">
        <f t="shared" si="5"/>
        <v>4335</v>
      </c>
      <c r="J61" s="59">
        <v>17</v>
      </c>
      <c r="K61" s="59">
        <f t="shared" si="6"/>
        <v>1445</v>
      </c>
      <c r="L61" s="59">
        <f t="shared" si="7"/>
        <v>5780</v>
      </c>
      <c r="M61" s="172">
        <v>0.9</v>
      </c>
      <c r="N61" s="42">
        <f t="shared" si="4"/>
        <v>5202</v>
      </c>
      <c r="O61" s="42"/>
    </row>
    <row r="62" spans="1:15" s="71" customFormat="1" ht="15.75" x14ac:dyDescent="0.25">
      <c r="A62" s="72" t="s">
        <v>61</v>
      </c>
      <c r="B62" s="64" t="s">
        <v>18</v>
      </c>
      <c r="C62" s="57">
        <v>50</v>
      </c>
      <c r="D62" s="57" t="s">
        <v>25</v>
      </c>
      <c r="E62" s="59">
        <v>454.75</v>
      </c>
      <c r="F62" s="59">
        <v>127.5</v>
      </c>
      <c r="G62" s="59">
        <f t="shared" si="3"/>
        <v>29112.5</v>
      </c>
      <c r="H62" s="59">
        <v>0</v>
      </c>
      <c r="I62" s="59">
        <f t="shared" si="5"/>
        <v>0</v>
      </c>
      <c r="J62" s="59">
        <v>0</v>
      </c>
      <c r="K62" s="59">
        <f t="shared" si="6"/>
        <v>0</v>
      </c>
      <c r="L62" s="59">
        <f t="shared" si="7"/>
        <v>0</v>
      </c>
      <c r="M62" s="165"/>
      <c r="N62" s="42">
        <f t="shared" si="4"/>
        <v>0</v>
      </c>
      <c r="O62" s="42"/>
    </row>
    <row r="63" spans="1:15" s="71" customFormat="1" ht="31.5" x14ac:dyDescent="0.25">
      <c r="A63" s="73"/>
      <c r="B63" s="65" t="s">
        <v>205</v>
      </c>
      <c r="C63" s="57"/>
      <c r="D63" s="57"/>
      <c r="E63" s="63"/>
      <c r="F63" s="63"/>
      <c r="G63" s="59">
        <f t="shared" si="3"/>
        <v>0</v>
      </c>
      <c r="H63" s="59">
        <v>0</v>
      </c>
      <c r="I63" s="59">
        <f t="shared" si="5"/>
        <v>0</v>
      </c>
      <c r="J63" s="59">
        <v>0</v>
      </c>
      <c r="K63" s="59">
        <f t="shared" si="6"/>
        <v>0</v>
      </c>
      <c r="L63" s="59">
        <f t="shared" si="7"/>
        <v>0</v>
      </c>
      <c r="M63" s="169"/>
      <c r="N63" s="42">
        <f t="shared" si="4"/>
        <v>0</v>
      </c>
      <c r="O63" s="42"/>
    </row>
    <row r="64" spans="1:15" s="71" customFormat="1" ht="31.5" x14ac:dyDescent="0.25">
      <c r="A64" s="73"/>
      <c r="B64" s="66" t="s">
        <v>116</v>
      </c>
      <c r="C64" s="57"/>
      <c r="D64" s="57"/>
      <c r="E64" s="83"/>
      <c r="F64" s="83"/>
      <c r="G64" s="59">
        <f t="shared" si="3"/>
        <v>0</v>
      </c>
      <c r="H64" s="59">
        <v>0</v>
      </c>
      <c r="I64" s="59">
        <f t="shared" si="5"/>
        <v>0</v>
      </c>
      <c r="J64" s="59">
        <v>0</v>
      </c>
      <c r="K64" s="59">
        <f t="shared" si="6"/>
        <v>0</v>
      </c>
      <c r="L64" s="59">
        <f t="shared" si="7"/>
        <v>0</v>
      </c>
      <c r="M64" s="165"/>
      <c r="N64" s="42">
        <f t="shared" si="4"/>
        <v>0</v>
      </c>
      <c r="O64" s="42"/>
    </row>
    <row r="65" spans="1:15" s="85" customFormat="1" ht="15.75" x14ac:dyDescent="0.25">
      <c r="A65" s="73"/>
      <c r="B65" s="64" t="s">
        <v>117</v>
      </c>
      <c r="C65" s="57"/>
      <c r="D65" s="57"/>
      <c r="E65" s="84"/>
      <c r="F65" s="84"/>
      <c r="G65" s="59">
        <f t="shared" si="3"/>
        <v>0</v>
      </c>
      <c r="H65" s="59">
        <v>0</v>
      </c>
      <c r="I65" s="59">
        <f t="shared" si="5"/>
        <v>0</v>
      </c>
      <c r="J65" s="59">
        <v>0</v>
      </c>
      <c r="K65" s="59">
        <f t="shared" si="6"/>
        <v>0</v>
      </c>
      <c r="L65" s="59">
        <f t="shared" si="7"/>
        <v>0</v>
      </c>
      <c r="M65" s="168"/>
      <c r="N65" s="42">
        <f t="shared" si="4"/>
        <v>0</v>
      </c>
      <c r="O65" s="86"/>
    </row>
    <row r="66" spans="1:15" s="71" customFormat="1" ht="94.5" x14ac:dyDescent="0.25">
      <c r="A66" s="72">
        <v>1</v>
      </c>
      <c r="B66" s="64" t="s">
        <v>118</v>
      </c>
      <c r="C66" s="57">
        <v>1</v>
      </c>
      <c r="D66" s="57" t="s">
        <v>0</v>
      </c>
      <c r="E66" s="59">
        <v>0</v>
      </c>
      <c r="F66" s="59">
        <v>212500</v>
      </c>
      <c r="G66" s="59">
        <f t="shared" si="3"/>
        <v>212500</v>
      </c>
      <c r="H66" s="59">
        <v>0</v>
      </c>
      <c r="I66" s="59">
        <f t="shared" si="5"/>
        <v>0</v>
      </c>
      <c r="J66" s="59">
        <v>1</v>
      </c>
      <c r="K66" s="59">
        <f t="shared" si="6"/>
        <v>212500</v>
      </c>
      <c r="L66" s="59">
        <f t="shared" si="7"/>
        <v>212500</v>
      </c>
      <c r="M66" s="166"/>
      <c r="N66" s="42">
        <f t="shared" si="4"/>
        <v>0</v>
      </c>
      <c r="O66" s="42"/>
    </row>
    <row r="67" spans="1:15" s="60" customFormat="1" ht="31.5" x14ac:dyDescent="0.25">
      <c r="A67" s="57"/>
      <c r="B67" s="65" t="s">
        <v>206</v>
      </c>
      <c r="C67" s="67"/>
      <c r="D67" s="67"/>
      <c r="E67" s="68"/>
      <c r="F67" s="68"/>
      <c r="G67" s="59">
        <f t="shared" si="3"/>
        <v>0</v>
      </c>
      <c r="H67" s="59">
        <v>0</v>
      </c>
      <c r="I67" s="59">
        <f t="shared" si="5"/>
        <v>0</v>
      </c>
      <c r="J67" s="59">
        <v>0</v>
      </c>
      <c r="K67" s="59">
        <f t="shared" si="6"/>
        <v>0</v>
      </c>
      <c r="L67" s="59">
        <f t="shared" si="7"/>
        <v>0</v>
      </c>
      <c r="M67" s="165"/>
      <c r="N67" s="42">
        <f t="shared" si="4"/>
        <v>0</v>
      </c>
      <c r="O67" s="42"/>
    </row>
    <row r="68" spans="1:15" s="71" customFormat="1" ht="31.5" x14ac:dyDescent="0.25">
      <c r="A68" s="73"/>
      <c r="B68" s="87" t="s">
        <v>119</v>
      </c>
      <c r="C68" s="65"/>
      <c r="D68" s="65"/>
      <c r="E68" s="75"/>
      <c r="F68" s="75"/>
      <c r="G68" s="59">
        <f t="shared" si="3"/>
        <v>0</v>
      </c>
      <c r="H68" s="59">
        <v>0</v>
      </c>
      <c r="I68" s="59">
        <f t="shared" si="5"/>
        <v>0</v>
      </c>
      <c r="J68" s="59">
        <v>0</v>
      </c>
      <c r="K68" s="59">
        <f t="shared" si="6"/>
        <v>0</v>
      </c>
      <c r="L68" s="59">
        <f t="shared" si="7"/>
        <v>0</v>
      </c>
      <c r="M68" s="165"/>
      <c r="N68" s="42">
        <f t="shared" si="4"/>
        <v>0</v>
      </c>
      <c r="O68" s="42"/>
    </row>
    <row r="69" spans="1:15" s="71" customFormat="1" ht="15.75" x14ac:dyDescent="0.25">
      <c r="A69" s="73"/>
      <c r="B69" s="87" t="s">
        <v>120</v>
      </c>
      <c r="C69" s="88"/>
      <c r="D69" s="80"/>
      <c r="E69" s="79"/>
      <c r="F69" s="79"/>
      <c r="G69" s="59">
        <f t="shared" si="3"/>
        <v>0</v>
      </c>
      <c r="H69" s="59">
        <v>0</v>
      </c>
      <c r="I69" s="59">
        <f t="shared" si="5"/>
        <v>0</v>
      </c>
      <c r="J69" s="59">
        <v>0</v>
      </c>
      <c r="K69" s="59">
        <f t="shared" si="6"/>
        <v>0</v>
      </c>
      <c r="L69" s="59">
        <f t="shared" si="7"/>
        <v>0</v>
      </c>
      <c r="M69" s="165"/>
      <c r="N69" s="42">
        <f t="shared" si="4"/>
        <v>0</v>
      </c>
      <c r="O69" s="42"/>
    </row>
    <row r="70" spans="1:15" s="71" customFormat="1" ht="63" x14ac:dyDescent="0.25">
      <c r="A70" s="72">
        <v>1</v>
      </c>
      <c r="B70" s="89" t="s">
        <v>121</v>
      </c>
      <c r="C70" s="90"/>
      <c r="D70" s="90"/>
      <c r="E70" s="79"/>
      <c r="F70" s="79"/>
      <c r="G70" s="59">
        <f t="shared" si="3"/>
        <v>0</v>
      </c>
      <c r="H70" s="59">
        <v>0</v>
      </c>
      <c r="I70" s="59">
        <f t="shared" si="5"/>
        <v>0</v>
      </c>
      <c r="J70" s="59">
        <v>0</v>
      </c>
      <c r="K70" s="59">
        <f t="shared" si="6"/>
        <v>0</v>
      </c>
      <c r="L70" s="59">
        <f t="shared" si="7"/>
        <v>0</v>
      </c>
      <c r="M70" s="165"/>
      <c r="N70" s="42">
        <f t="shared" si="4"/>
        <v>0</v>
      </c>
      <c r="O70" s="42"/>
    </row>
    <row r="71" spans="1:15" s="71" customFormat="1" ht="15.75" x14ac:dyDescent="0.25">
      <c r="A71" s="80" t="s">
        <v>57</v>
      </c>
      <c r="B71" s="81" t="s">
        <v>101</v>
      </c>
      <c r="C71" s="57">
        <v>80</v>
      </c>
      <c r="D71" s="57" t="s">
        <v>25</v>
      </c>
      <c r="E71" s="59">
        <v>688.5</v>
      </c>
      <c r="F71" s="59">
        <v>170</v>
      </c>
      <c r="G71" s="59">
        <f t="shared" si="3"/>
        <v>68680</v>
      </c>
      <c r="H71" s="187">
        <v>431.44</v>
      </c>
      <c r="I71" s="59">
        <f t="shared" si="5"/>
        <v>297046.44</v>
      </c>
      <c r="J71" s="59">
        <v>431.44</v>
      </c>
      <c r="K71" s="59">
        <f t="shared" si="6"/>
        <v>73344.800000000003</v>
      </c>
      <c r="L71" s="59">
        <f t="shared" si="7"/>
        <v>370391.24</v>
      </c>
      <c r="M71" s="174">
        <v>0.9</v>
      </c>
      <c r="N71" s="42">
        <f t="shared" si="4"/>
        <v>333352.11599999998</v>
      </c>
      <c r="O71" s="42"/>
    </row>
    <row r="72" spans="1:15" s="71" customFormat="1" ht="15.75" x14ac:dyDescent="0.25">
      <c r="A72" s="80" t="s">
        <v>58</v>
      </c>
      <c r="B72" s="81" t="s">
        <v>102</v>
      </c>
      <c r="C72" s="57">
        <v>230</v>
      </c>
      <c r="D72" s="57" t="s">
        <v>25</v>
      </c>
      <c r="E72" s="59">
        <v>361.25</v>
      </c>
      <c r="F72" s="59">
        <v>170</v>
      </c>
      <c r="G72" s="59">
        <f t="shared" si="3"/>
        <v>122187.5</v>
      </c>
      <c r="H72" s="187">
        <v>72.400000000000006</v>
      </c>
      <c r="I72" s="59">
        <f t="shared" si="5"/>
        <v>26154.500000000004</v>
      </c>
      <c r="J72" s="59">
        <v>72.400000000000006</v>
      </c>
      <c r="K72" s="59">
        <f t="shared" si="6"/>
        <v>12308.000000000002</v>
      </c>
      <c r="L72" s="59">
        <f t="shared" si="7"/>
        <v>38462.500000000007</v>
      </c>
      <c r="M72" s="174">
        <v>0.9</v>
      </c>
      <c r="N72" s="42">
        <f t="shared" si="4"/>
        <v>34616.250000000007</v>
      </c>
      <c r="O72" s="42"/>
    </row>
    <row r="73" spans="1:15" s="71" customFormat="1" ht="15.75" x14ac:dyDescent="0.25">
      <c r="A73" s="80" t="s">
        <v>59</v>
      </c>
      <c r="B73" s="81" t="s">
        <v>103</v>
      </c>
      <c r="C73" s="57">
        <v>180</v>
      </c>
      <c r="D73" s="57" t="s">
        <v>25</v>
      </c>
      <c r="E73" s="59">
        <v>1054</v>
      </c>
      <c r="F73" s="59">
        <v>170</v>
      </c>
      <c r="G73" s="59">
        <f t="shared" si="3"/>
        <v>220320</v>
      </c>
      <c r="H73" s="187">
        <v>89.6</v>
      </c>
      <c r="I73" s="59">
        <f t="shared" si="5"/>
        <v>94438.399999999994</v>
      </c>
      <c r="J73" s="124">
        <v>89.6</v>
      </c>
      <c r="K73" s="59">
        <f t="shared" si="6"/>
        <v>15231.999999999998</v>
      </c>
      <c r="L73" s="59">
        <f t="shared" si="7"/>
        <v>109670.39999999999</v>
      </c>
      <c r="M73" s="174">
        <v>0.9</v>
      </c>
      <c r="N73" s="42">
        <f t="shared" si="4"/>
        <v>98703.360000000001</v>
      </c>
      <c r="O73" s="42"/>
    </row>
    <row r="74" spans="1:15" s="71" customFormat="1" ht="15.75" x14ac:dyDescent="0.25">
      <c r="A74" s="80" t="s">
        <v>60</v>
      </c>
      <c r="B74" s="81" t="s">
        <v>104</v>
      </c>
      <c r="C74" s="57">
        <v>90</v>
      </c>
      <c r="D74" s="57" t="s">
        <v>25</v>
      </c>
      <c r="E74" s="59">
        <v>1428</v>
      </c>
      <c r="F74" s="59">
        <v>191.25</v>
      </c>
      <c r="G74" s="59">
        <f t="shared" si="3"/>
        <v>145732.5</v>
      </c>
      <c r="H74" s="187">
        <v>427.8</v>
      </c>
      <c r="I74" s="59">
        <f t="shared" ref="I74:I105" si="8">H74*E74</f>
        <v>610898.4</v>
      </c>
      <c r="J74" s="124">
        <v>427.8</v>
      </c>
      <c r="K74" s="59">
        <f t="shared" ref="K74:K105" si="9">J74*F74</f>
        <v>81816.75</v>
      </c>
      <c r="L74" s="59">
        <f t="shared" ref="L74:L105" si="10">K74+I74</f>
        <v>692715.15</v>
      </c>
      <c r="M74" s="174">
        <v>0.9</v>
      </c>
      <c r="N74" s="42">
        <f t="shared" si="4"/>
        <v>623443.63500000001</v>
      </c>
      <c r="O74" s="42"/>
    </row>
    <row r="75" spans="1:15" s="71" customFormat="1" ht="15.75" x14ac:dyDescent="0.25">
      <c r="A75" s="80" t="s">
        <v>61</v>
      </c>
      <c r="B75" s="81" t="s">
        <v>105</v>
      </c>
      <c r="C75" s="57">
        <v>140</v>
      </c>
      <c r="D75" s="57" t="s">
        <v>25</v>
      </c>
      <c r="E75" s="59">
        <v>1627.75</v>
      </c>
      <c r="F75" s="59">
        <v>212.5</v>
      </c>
      <c r="G75" s="59">
        <f t="shared" ref="G75:G138" si="11">SUM(E75+F75)*C75</f>
        <v>257635</v>
      </c>
      <c r="H75" s="187">
        <v>204.5</v>
      </c>
      <c r="I75" s="59">
        <f t="shared" si="8"/>
        <v>332874.875</v>
      </c>
      <c r="J75" s="124">
        <v>204.5</v>
      </c>
      <c r="K75" s="59">
        <f t="shared" si="9"/>
        <v>43456.25</v>
      </c>
      <c r="L75" s="59">
        <f t="shared" si="10"/>
        <v>376331.125</v>
      </c>
      <c r="M75" s="174">
        <v>0.9</v>
      </c>
      <c r="N75" s="42">
        <f t="shared" ref="N75:N138" si="12">M75*L75</f>
        <v>338698.01250000001</v>
      </c>
      <c r="O75" s="42"/>
    </row>
    <row r="76" spans="1:15" s="71" customFormat="1" ht="15.75" x14ac:dyDescent="0.25">
      <c r="A76" s="80" t="s">
        <v>62</v>
      </c>
      <c r="B76" s="81" t="s">
        <v>106</v>
      </c>
      <c r="C76" s="57">
        <v>20</v>
      </c>
      <c r="D76" s="57" t="s">
        <v>25</v>
      </c>
      <c r="E76" s="59">
        <v>2067.1999999999998</v>
      </c>
      <c r="F76" s="59">
        <v>212.5</v>
      </c>
      <c r="G76" s="59">
        <f t="shared" si="11"/>
        <v>45594</v>
      </c>
      <c r="H76" s="187">
        <v>19</v>
      </c>
      <c r="I76" s="59">
        <f t="shared" si="8"/>
        <v>39276.799999999996</v>
      </c>
      <c r="J76" s="124">
        <v>19</v>
      </c>
      <c r="K76" s="59">
        <f t="shared" si="9"/>
        <v>4037.5</v>
      </c>
      <c r="L76" s="59">
        <f t="shared" si="10"/>
        <v>43314.299999999996</v>
      </c>
      <c r="M76" s="174">
        <v>0.9</v>
      </c>
      <c r="N76" s="42">
        <f t="shared" si="12"/>
        <v>38982.869999999995</v>
      </c>
      <c r="O76" s="42"/>
    </row>
    <row r="77" spans="1:15" s="71" customFormat="1" ht="15.75" x14ac:dyDescent="0.25">
      <c r="A77" s="80" t="s">
        <v>107</v>
      </c>
      <c r="B77" s="81" t="s">
        <v>108</v>
      </c>
      <c r="C77" s="57">
        <v>60</v>
      </c>
      <c r="D77" s="57" t="s">
        <v>25</v>
      </c>
      <c r="E77" s="59">
        <v>2747.2</v>
      </c>
      <c r="F77" s="59">
        <v>255</v>
      </c>
      <c r="G77" s="59">
        <f t="shared" si="11"/>
        <v>180132</v>
      </c>
      <c r="H77" s="187">
        <v>249</v>
      </c>
      <c r="I77" s="59">
        <f t="shared" si="8"/>
        <v>684052.79999999993</v>
      </c>
      <c r="J77" s="124">
        <v>249</v>
      </c>
      <c r="K77" s="59">
        <f t="shared" si="9"/>
        <v>63495</v>
      </c>
      <c r="L77" s="59">
        <f t="shared" si="10"/>
        <v>747547.79999999993</v>
      </c>
      <c r="M77" s="174">
        <v>0.9</v>
      </c>
      <c r="N77" s="42">
        <f t="shared" si="12"/>
        <v>672793.0199999999</v>
      </c>
      <c r="O77" s="42"/>
    </row>
    <row r="78" spans="1:15" s="71" customFormat="1" ht="15.75" x14ac:dyDescent="0.25">
      <c r="A78" s="80" t="s">
        <v>109</v>
      </c>
      <c r="B78" s="81" t="s">
        <v>110</v>
      </c>
      <c r="C78" s="57">
        <v>15</v>
      </c>
      <c r="D78" s="57" t="s">
        <v>25</v>
      </c>
      <c r="E78" s="59">
        <v>4037.5</v>
      </c>
      <c r="F78" s="59">
        <v>255</v>
      </c>
      <c r="G78" s="59">
        <f t="shared" si="11"/>
        <v>64387.5</v>
      </c>
      <c r="H78" s="187">
        <v>13.5</v>
      </c>
      <c r="I78" s="59">
        <f t="shared" si="8"/>
        <v>54506.25</v>
      </c>
      <c r="J78" s="124">
        <v>13.5</v>
      </c>
      <c r="K78" s="59">
        <f t="shared" si="9"/>
        <v>3442.5</v>
      </c>
      <c r="L78" s="59">
        <f t="shared" si="10"/>
        <v>57948.75</v>
      </c>
      <c r="M78" s="174">
        <v>0.9</v>
      </c>
      <c r="N78" s="42">
        <f t="shared" si="12"/>
        <v>52153.875</v>
      </c>
      <c r="O78" s="42"/>
    </row>
    <row r="79" spans="1:15" s="71" customFormat="1" ht="15.75" x14ac:dyDescent="0.25">
      <c r="A79" s="80" t="s">
        <v>111</v>
      </c>
      <c r="B79" s="82" t="s">
        <v>112</v>
      </c>
      <c r="C79" s="57">
        <v>40</v>
      </c>
      <c r="D79" s="57" t="s">
        <v>25</v>
      </c>
      <c r="E79" s="59">
        <v>4998</v>
      </c>
      <c r="F79" s="59">
        <v>255</v>
      </c>
      <c r="G79" s="59">
        <f t="shared" si="11"/>
        <v>210120</v>
      </c>
      <c r="H79" s="187">
        <v>35</v>
      </c>
      <c r="I79" s="59">
        <f t="shared" si="8"/>
        <v>174930</v>
      </c>
      <c r="J79" s="59">
        <v>35</v>
      </c>
      <c r="K79" s="59">
        <f t="shared" si="9"/>
        <v>8925</v>
      </c>
      <c r="L79" s="59">
        <f t="shared" si="10"/>
        <v>183855</v>
      </c>
      <c r="M79" s="174">
        <v>0.9</v>
      </c>
      <c r="N79" s="42">
        <f t="shared" si="12"/>
        <v>165469.5</v>
      </c>
      <c r="O79" s="42"/>
    </row>
    <row r="80" spans="1:15" s="60" customFormat="1" ht="15.75" x14ac:dyDescent="0.25">
      <c r="A80" s="57"/>
      <c r="B80" s="87" t="s">
        <v>122</v>
      </c>
      <c r="C80" s="67"/>
      <c r="D80" s="67"/>
      <c r="E80" s="91"/>
      <c r="F80" s="91"/>
      <c r="G80" s="59">
        <f t="shared" si="11"/>
        <v>0</v>
      </c>
      <c r="H80" s="59">
        <v>0</v>
      </c>
      <c r="I80" s="59">
        <f t="shared" si="8"/>
        <v>0</v>
      </c>
      <c r="J80" s="59">
        <v>0</v>
      </c>
      <c r="K80" s="59">
        <f t="shared" si="9"/>
        <v>0</v>
      </c>
      <c r="L80" s="59">
        <f t="shared" si="10"/>
        <v>0</v>
      </c>
      <c r="M80" s="173"/>
      <c r="N80" s="42">
        <f t="shared" si="12"/>
        <v>0</v>
      </c>
      <c r="O80" s="42"/>
    </row>
    <row r="81" spans="1:15" s="60" customFormat="1" ht="63" x14ac:dyDescent="0.25">
      <c r="A81" s="57">
        <v>2</v>
      </c>
      <c r="B81" s="89" t="s">
        <v>123</v>
      </c>
      <c r="C81" s="67"/>
      <c r="D81" s="67"/>
      <c r="E81" s="91"/>
      <c r="F81" s="91"/>
      <c r="G81" s="59">
        <f t="shared" si="11"/>
        <v>0</v>
      </c>
      <c r="H81" s="59">
        <v>0</v>
      </c>
      <c r="I81" s="59">
        <f t="shared" si="8"/>
        <v>0</v>
      </c>
      <c r="J81" s="59">
        <v>0</v>
      </c>
      <c r="K81" s="59">
        <f t="shared" si="9"/>
        <v>0</v>
      </c>
      <c r="L81" s="59">
        <f t="shared" si="10"/>
        <v>0</v>
      </c>
      <c r="M81" s="173"/>
      <c r="N81" s="42">
        <f t="shared" si="12"/>
        <v>0</v>
      </c>
      <c r="O81" s="42"/>
    </row>
    <row r="82" spans="1:15" s="60" customFormat="1" ht="15.75" x14ac:dyDescent="0.25">
      <c r="A82" s="57" t="s">
        <v>57</v>
      </c>
      <c r="B82" s="64" t="s">
        <v>115</v>
      </c>
      <c r="C82" s="57">
        <v>30</v>
      </c>
      <c r="D82" s="57" t="s">
        <v>25</v>
      </c>
      <c r="E82" s="59">
        <v>212.5</v>
      </c>
      <c r="F82" s="59">
        <v>85</v>
      </c>
      <c r="G82" s="59">
        <f t="shared" si="11"/>
        <v>8925</v>
      </c>
      <c r="H82" s="155">
        <v>211.3</v>
      </c>
      <c r="I82" s="59">
        <f t="shared" si="8"/>
        <v>44901.25</v>
      </c>
      <c r="J82" s="124">
        <v>211.3</v>
      </c>
      <c r="K82" s="59">
        <f t="shared" si="9"/>
        <v>17960.5</v>
      </c>
      <c r="L82" s="59">
        <f t="shared" si="10"/>
        <v>62861.75</v>
      </c>
      <c r="M82" s="174">
        <v>0.9</v>
      </c>
      <c r="N82" s="42">
        <f t="shared" si="12"/>
        <v>56575.575000000004</v>
      </c>
      <c r="O82" s="42"/>
    </row>
    <row r="83" spans="1:15" s="60" customFormat="1" ht="15.75" x14ac:dyDescent="0.25">
      <c r="A83" s="57" t="s">
        <v>58</v>
      </c>
      <c r="B83" s="64" t="s">
        <v>15</v>
      </c>
      <c r="C83" s="57">
        <v>55</v>
      </c>
      <c r="D83" s="57" t="s">
        <v>25</v>
      </c>
      <c r="E83" s="59">
        <v>276.25</v>
      </c>
      <c r="F83" s="59">
        <v>85</v>
      </c>
      <c r="G83" s="59">
        <f t="shared" si="11"/>
        <v>19868.75</v>
      </c>
      <c r="H83" s="155">
        <v>119</v>
      </c>
      <c r="I83" s="59">
        <f t="shared" si="8"/>
        <v>32873.75</v>
      </c>
      <c r="J83" s="59">
        <v>119</v>
      </c>
      <c r="K83" s="59">
        <f t="shared" si="9"/>
        <v>10115</v>
      </c>
      <c r="L83" s="59">
        <f t="shared" si="10"/>
        <v>42988.75</v>
      </c>
      <c r="M83" s="174">
        <v>0.9</v>
      </c>
      <c r="N83" s="42">
        <f t="shared" si="12"/>
        <v>38689.875</v>
      </c>
      <c r="O83" s="42"/>
    </row>
    <row r="84" spans="1:15" s="60" customFormat="1" ht="15.75" x14ac:dyDescent="0.25">
      <c r="A84" s="57" t="s">
        <v>59</v>
      </c>
      <c r="B84" s="64" t="s">
        <v>16</v>
      </c>
      <c r="C84" s="57">
        <v>95</v>
      </c>
      <c r="D84" s="57" t="s">
        <v>25</v>
      </c>
      <c r="E84" s="59">
        <v>331.5</v>
      </c>
      <c r="F84" s="59">
        <v>85</v>
      </c>
      <c r="G84" s="59">
        <f t="shared" si="11"/>
        <v>39567.5</v>
      </c>
      <c r="H84" s="155"/>
      <c r="I84" s="59">
        <f t="shared" si="8"/>
        <v>0</v>
      </c>
      <c r="J84" s="59"/>
      <c r="K84" s="59">
        <f t="shared" si="9"/>
        <v>0</v>
      </c>
      <c r="L84" s="59">
        <f t="shared" si="10"/>
        <v>0</v>
      </c>
      <c r="M84" s="173"/>
      <c r="N84" s="42">
        <f t="shared" si="12"/>
        <v>0</v>
      </c>
      <c r="O84" s="42"/>
    </row>
    <row r="85" spans="1:15" s="60" customFormat="1" ht="15.75" x14ac:dyDescent="0.25">
      <c r="A85" s="57" t="s">
        <v>60</v>
      </c>
      <c r="B85" s="64" t="s">
        <v>17</v>
      </c>
      <c r="C85" s="57">
        <v>35</v>
      </c>
      <c r="D85" s="57" t="s">
        <v>25</v>
      </c>
      <c r="E85" s="59">
        <v>399.5</v>
      </c>
      <c r="F85" s="59">
        <v>106.25</v>
      </c>
      <c r="G85" s="59">
        <f t="shared" si="11"/>
        <v>17701.25</v>
      </c>
      <c r="H85" s="155">
        <v>17</v>
      </c>
      <c r="I85" s="59">
        <f t="shared" si="8"/>
        <v>6791.5</v>
      </c>
      <c r="J85" s="59">
        <v>17</v>
      </c>
      <c r="K85" s="59">
        <f t="shared" si="9"/>
        <v>1806.25</v>
      </c>
      <c r="L85" s="59">
        <f t="shared" si="10"/>
        <v>8597.75</v>
      </c>
      <c r="M85" s="174">
        <v>0.9</v>
      </c>
      <c r="N85" s="42">
        <f t="shared" si="12"/>
        <v>7737.9750000000004</v>
      </c>
      <c r="O85" s="42"/>
    </row>
    <row r="86" spans="1:15" s="60" customFormat="1" ht="15.75" x14ac:dyDescent="0.25">
      <c r="A86" s="57" t="s">
        <v>61</v>
      </c>
      <c r="B86" s="64" t="s">
        <v>18</v>
      </c>
      <c r="C86" s="57">
        <v>50</v>
      </c>
      <c r="D86" s="57" t="s">
        <v>25</v>
      </c>
      <c r="E86" s="59">
        <v>522.75</v>
      </c>
      <c r="F86" s="59">
        <v>127.5</v>
      </c>
      <c r="G86" s="59">
        <f t="shared" si="11"/>
        <v>32512.5</v>
      </c>
      <c r="H86" s="59">
        <v>0</v>
      </c>
      <c r="I86" s="59">
        <f t="shared" si="8"/>
        <v>0</v>
      </c>
      <c r="J86" s="59">
        <v>0</v>
      </c>
      <c r="K86" s="59">
        <f t="shared" si="9"/>
        <v>0</v>
      </c>
      <c r="L86" s="59">
        <f t="shared" si="10"/>
        <v>0</v>
      </c>
      <c r="M86" s="169"/>
      <c r="N86" s="42">
        <f t="shared" si="12"/>
        <v>0</v>
      </c>
      <c r="O86" s="42"/>
    </row>
    <row r="87" spans="1:15" s="60" customFormat="1" ht="31.5" x14ac:dyDescent="0.25">
      <c r="A87" s="57"/>
      <c r="B87" s="65" t="s">
        <v>207</v>
      </c>
      <c r="C87" s="67"/>
      <c r="D87" s="67"/>
      <c r="E87" s="68"/>
      <c r="F87" s="68"/>
      <c r="G87" s="59">
        <f t="shared" si="11"/>
        <v>0</v>
      </c>
      <c r="H87" s="59">
        <v>0</v>
      </c>
      <c r="I87" s="59">
        <f t="shared" si="8"/>
        <v>0</v>
      </c>
      <c r="J87" s="59">
        <v>0</v>
      </c>
      <c r="K87" s="59">
        <f t="shared" si="9"/>
        <v>0</v>
      </c>
      <c r="L87" s="59">
        <f t="shared" si="10"/>
        <v>0</v>
      </c>
      <c r="M87" s="169"/>
      <c r="N87" s="42">
        <f t="shared" si="12"/>
        <v>0</v>
      </c>
      <c r="O87" s="42"/>
    </row>
    <row r="88" spans="1:15" s="71" customFormat="1" ht="31.5" x14ac:dyDescent="0.25">
      <c r="A88" s="73"/>
      <c r="B88" s="87" t="s">
        <v>124</v>
      </c>
      <c r="C88" s="65"/>
      <c r="D88" s="65"/>
      <c r="E88" s="83"/>
      <c r="F88" s="83"/>
      <c r="G88" s="59">
        <f t="shared" si="11"/>
        <v>0</v>
      </c>
      <c r="H88" s="59">
        <v>0</v>
      </c>
      <c r="I88" s="59">
        <f t="shared" si="8"/>
        <v>0</v>
      </c>
      <c r="J88" s="59">
        <v>0</v>
      </c>
      <c r="K88" s="59">
        <f t="shared" si="9"/>
        <v>0</v>
      </c>
      <c r="L88" s="59">
        <f t="shared" si="10"/>
        <v>0</v>
      </c>
      <c r="M88" s="165"/>
      <c r="N88" s="42">
        <f t="shared" si="12"/>
        <v>0</v>
      </c>
      <c r="O88" s="42"/>
    </row>
    <row r="89" spans="1:15" s="71" customFormat="1" ht="15.75" x14ac:dyDescent="0.25">
      <c r="A89" s="73"/>
      <c r="B89" s="92" t="s">
        <v>125</v>
      </c>
      <c r="C89" s="88"/>
      <c r="D89" s="80"/>
      <c r="E89" s="63"/>
      <c r="F89" s="63"/>
      <c r="G89" s="59">
        <f t="shared" si="11"/>
        <v>0</v>
      </c>
      <c r="H89" s="59">
        <v>0</v>
      </c>
      <c r="I89" s="59">
        <f t="shared" si="8"/>
        <v>0</v>
      </c>
      <c r="J89" s="59">
        <v>0</v>
      </c>
      <c r="K89" s="59">
        <f t="shared" si="9"/>
        <v>0</v>
      </c>
      <c r="L89" s="59">
        <f t="shared" si="10"/>
        <v>0</v>
      </c>
      <c r="M89" s="169"/>
      <c r="N89" s="42">
        <f t="shared" si="12"/>
        <v>0</v>
      </c>
      <c r="O89" s="42"/>
    </row>
    <row r="90" spans="1:15" s="71" customFormat="1" ht="47.25" x14ac:dyDescent="0.25">
      <c r="A90" s="72">
        <v>1</v>
      </c>
      <c r="B90" s="92" t="s">
        <v>126</v>
      </c>
      <c r="C90" s="88"/>
      <c r="D90" s="80"/>
      <c r="E90" s="63"/>
      <c r="F90" s="63"/>
      <c r="G90" s="59">
        <f t="shared" si="11"/>
        <v>0</v>
      </c>
      <c r="H90" s="59">
        <v>0</v>
      </c>
      <c r="I90" s="59">
        <f t="shared" si="8"/>
        <v>0</v>
      </c>
      <c r="J90" s="59">
        <v>0</v>
      </c>
      <c r="K90" s="59">
        <f t="shared" si="9"/>
        <v>0</v>
      </c>
      <c r="L90" s="59">
        <f t="shared" si="10"/>
        <v>0</v>
      </c>
      <c r="M90" s="165"/>
      <c r="N90" s="42">
        <f t="shared" si="12"/>
        <v>0</v>
      </c>
      <c r="O90" s="42"/>
    </row>
    <row r="91" spans="1:15" s="71" customFormat="1" ht="15.75" x14ac:dyDescent="0.25">
      <c r="A91" s="80" t="s">
        <v>57</v>
      </c>
      <c r="B91" s="92" t="s">
        <v>127</v>
      </c>
      <c r="C91" s="90">
        <v>2100</v>
      </c>
      <c r="D91" s="70" t="s">
        <v>98</v>
      </c>
      <c r="E91" s="59">
        <v>382.5</v>
      </c>
      <c r="F91" s="59">
        <v>68</v>
      </c>
      <c r="G91" s="59">
        <f t="shared" si="11"/>
        <v>946050</v>
      </c>
      <c r="H91" s="187">
        <v>1619.44</v>
      </c>
      <c r="I91" s="59">
        <f t="shared" si="8"/>
        <v>619435.80000000005</v>
      </c>
      <c r="J91" s="124">
        <v>1619.44</v>
      </c>
      <c r="K91" s="59">
        <f t="shared" si="9"/>
        <v>110121.92</v>
      </c>
      <c r="L91" s="59">
        <f t="shared" si="10"/>
        <v>729557.72000000009</v>
      </c>
      <c r="M91" s="181">
        <v>0.9</v>
      </c>
      <c r="N91" s="42">
        <f t="shared" si="12"/>
        <v>656601.94800000009</v>
      </c>
      <c r="O91" s="42"/>
    </row>
    <row r="92" spans="1:15" s="71" customFormat="1" ht="15.75" x14ac:dyDescent="0.25">
      <c r="A92" s="73"/>
      <c r="B92" s="93" t="s">
        <v>128</v>
      </c>
      <c r="C92" s="70"/>
      <c r="D92" s="70"/>
      <c r="E92" s="63"/>
      <c r="F92" s="63"/>
      <c r="G92" s="59">
        <f t="shared" si="11"/>
        <v>0</v>
      </c>
      <c r="H92" s="59">
        <v>0</v>
      </c>
      <c r="I92" s="59">
        <f t="shared" si="8"/>
        <v>0</v>
      </c>
      <c r="J92" s="59">
        <v>0</v>
      </c>
      <c r="K92" s="59">
        <f t="shared" si="9"/>
        <v>0</v>
      </c>
      <c r="L92" s="59">
        <f t="shared" si="10"/>
        <v>0</v>
      </c>
      <c r="M92" s="165"/>
      <c r="N92" s="42">
        <f t="shared" si="12"/>
        <v>0</v>
      </c>
      <c r="O92" s="42"/>
    </row>
    <row r="93" spans="1:15" s="71" customFormat="1" ht="47.25" x14ac:dyDescent="0.25">
      <c r="A93" s="72">
        <v>2</v>
      </c>
      <c r="B93" s="92" t="s">
        <v>129</v>
      </c>
      <c r="C93" s="70">
        <v>7</v>
      </c>
      <c r="D93" s="70" t="s">
        <v>28</v>
      </c>
      <c r="E93" s="59">
        <v>10200</v>
      </c>
      <c r="F93" s="59">
        <v>850</v>
      </c>
      <c r="G93" s="59">
        <f t="shared" si="11"/>
        <v>77350</v>
      </c>
      <c r="H93" s="59">
        <v>0</v>
      </c>
      <c r="I93" s="59">
        <f t="shared" si="8"/>
        <v>0</v>
      </c>
      <c r="J93" s="59">
        <v>0</v>
      </c>
      <c r="K93" s="59">
        <f t="shared" si="9"/>
        <v>0</v>
      </c>
      <c r="L93" s="59">
        <f t="shared" si="10"/>
        <v>0</v>
      </c>
      <c r="M93" s="165"/>
      <c r="N93" s="42">
        <f t="shared" si="12"/>
        <v>0</v>
      </c>
      <c r="O93" s="42"/>
    </row>
    <row r="94" spans="1:15" s="71" customFormat="1" ht="31.5" x14ac:dyDescent="0.25">
      <c r="A94" s="72"/>
      <c r="B94" s="65" t="s">
        <v>208</v>
      </c>
      <c r="C94" s="70"/>
      <c r="D94" s="70"/>
      <c r="E94" s="63"/>
      <c r="F94" s="63"/>
      <c r="G94" s="59">
        <f t="shared" si="11"/>
        <v>0</v>
      </c>
      <c r="H94" s="59">
        <v>0</v>
      </c>
      <c r="I94" s="59">
        <f t="shared" si="8"/>
        <v>0</v>
      </c>
      <c r="J94" s="59">
        <v>0</v>
      </c>
      <c r="K94" s="59">
        <f t="shared" si="9"/>
        <v>0</v>
      </c>
      <c r="L94" s="59">
        <f t="shared" si="10"/>
        <v>0</v>
      </c>
      <c r="M94" s="170"/>
      <c r="N94" s="42">
        <f t="shared" si="12"/>
        <v>0</v>
      </c>
      <c r="O94" s="42"/>
    </row>
    <row r="95" spans="1:15" s="71" customFormat="1" ht="31.5" x14ac:dyDescent="0.25">
      <c r="A95" s="73"/>
      <c r="B95" s="87" t="s">
        <v>130</v>
      </c>
      <c r="C95" s="65"/>
      <c r="D95" s="65"/>
      <c r="E95" s="83"/>
      <c r="F95" s="83"/>
      <c r="G95" s="59">
        <f t="shared" si="11"/>
        <v>0</v>
      </c>
      <c r="H95" s="59">
        <v>0</v>
      </c>
      <c r="I95" s="59">
        <f t="shared" si="8"/>
        <v>0</v>
      </c>
      <c r="J95" s="59">
        <v>0</v>
      </c>
      <c r="K95" s="59">
        <f t="shared" si="9"/>
        <v>0</v>
      </c>
      <c r="L95" s="59">
        <f t="shared" si="10"/>
        <v>0</v>
      </c>
      <c r="M95" s="169"/>
      <c r="N95" s="42">
        <f t="shared" si="12"/>
        <v>0</v>
      </c>
      <c r="O95" s="42"/>
    </row>
    <row r="96" spans="1:15" s="71" customFormat="1" ht="15.75" x14ac:dyDescent="0.25">
      <c r="A96" s="73"/>
      <c r="B96" s="93" t="s">
        <v>131</v>
      </c>
      <c r="C96" s="88"/>
      <c r="D96" s="80"/>
      <c r="E96" s="63"/>
      <c r="F96" s="63"/>
      <c r="G96" s="59">
        <f t="shared" si="11"/>
        <v>0</v>
      </c>
      <c r="H96" s="59">
        <v>0</v>
      </c>
      <c r="I96" s="59">
        <f t="shared" si="8"/>
        <v>0</v>
      </c>
      <c r="J96" s="59">
        <v>0</v>
      </c>
      <c r="K96" s="59">
        <f t="shared" si="9"/>
        <v>0</v>
      </c>
      <c r="L96" s="59">
        <f t="shared" si="10"/>
        <v>0</v>
      </c>
      <c r="M96" s="165"/>
      <c r="N96" s="42">
        <f t="shared" si="12"/>
        <v>0</v>
      </c>
      <c r="O96" s="42"/>
    </row>
    <row r="97" spans="1:15" s="71" customFormat="1" ht="47.25" x14ac:dyDescent="0.25">
      <c r="A97" s="72">
        <v>1</v>
      </c>
      <c r="B97" s="92" t="s">
        <v>132</v>
      </c>
      <c r="C97" s="70"/>
      <c r="D97" s="70"/>
      <c r="E97" s="63"/>
      <c r="F97" s="63"/>
      <c r="G97" s="59">
        <f t="shared" si="11"/>
        <v>0</v>
      </c>
      <c r="H97" s="59">
        <v>0</v>
      </c>
      <c r="I97" s="59">
        <f t="shared" si="8"/>
        <v>0</v>
      </c>
      <c r="J97" s="59">
        <v>0</v>
      </c>
      <c r="K97" s="59">
        <f t="shared" si="9"/>
        <v>0</v>
      </c>
      <c r="L97" s="59">
        <f t="shared" si="10"/>
        <v>0</v>
      </c>
      <c r="M97" s="165"/>
      <c r="N97" s="42">
        <f t="shared" si="12"/>
        <v>0</v>
      </c>
      <c r="O97" s="42"/>
    </row>
    <row r="98" spans="1:15" s="71" customFormat="1" ht="15.75" x14ac:dyDescent="0.25">
      <c r="A98" s="80"/>
      <c r="B98" s="93" t="s">
        <v>133</v>
      </c>
      <c r="C98" s="70"/>
      <c r="D98" s="70"/>
      <c r="E98" s="63"/>
      <c r="F98" s="63"/>
      <c r="G98" s="59">
        <f t="shared" si="11"/>
        <v>0</v>
      </c>
      <c r="H98" s="59">
        <v>0</v>
      </c>
      <c r="I98" s="59">
        <f t="shared" si="8"/>
        <v>0</v>
      </c>
      <c r="J98" s="59">
        <v>0</v>
      </c>
      <c r="K98" s="59">
        <f t="shared" si="9"/>
        <v>0</v>
      </c>
      <c r="L98" s="59">
        <f t="shared" si="10"/>
        <v>0</v>
      </c>
      <c r="M98" s="166"/>
      <c r="N98" s="42">
        <f t="shared" si="12"/>
        <v>0</v>
      </c>
      <c r="O98" s="42"/>
    </row>
    <row r="99" spans="1:15" s="71" customFormat="1" ht="15.75" x14ac:dyDescent="0.25">
      <c r="A99" s="80" t="s">
        <v>57</v>
      </c>
      <c r="B99" s="92" t="s">
        <v>134</v>
      </c>
      <c r="C99" s="70">
        <v>4</v>
      </c>
      <c r="D99" s="70" t="s">
        <v>28</v>
      </c>
      <c r="E99" s="59">
        <v>4250</v>
      </c>
      <c r="F99" s="59">
        <v>637.5</v>
      </c>
      <c r="G99" s="59">
        <f t="shared" si="11"/>
        <v>19550</v>
      </c>
      <c r="H99" s="59">
        <v>2</v>
      </c>
      <c r="I99" s="59">
        <f t="shared" si="8"/>
        <v>8500</v>
      </c>
      <c r="J99" s="59">
        <v>2</v>
      </c>
      <c r="K99" s="59">
        <f t="shared" si="9"/>
        <v>1275</v>
      </c>
      <c r="L99" s="59">
        <f t="shared" si="10"/>
        <v>9775</v>
      </c>
      <c r="M99" s="175">
        <v>0.9</v>
      </c>
      <c r="N99" s="42">
        <f t="shared" si="12"/>
        <v>8797.5</v>
      </c>
      <c r="O99" s="42"/>
    </row>
    <row r="100" spans="1:15" s="71" customFormat="1" ht="15.75" x14ac:dyDescent="0.25">
      <c r="A100" s="80" t="s">
        <v>58</v>
      </c>
      <c r="B100" s="92" t="s">
        <v>135</v>
      </c>
      <c r="C100" s="70">
        <v>1</v>
      </c>
      <c r="D100" s="70" t="s">
        <v>26</v>
      </c>
      <c r="E100" s="59">
        <v>4250</v>
      </c>
      <c r="F100" s="59">
        <v>637.5</v>
      </c>
      <c r="G100" s="59">
        <f t="shared" si="11"/>
        <v>4887.5</v>
      </c>
      <c r="H100" s="59">
        <v>1</v>
      </c>
      <c r="I100" s="59">
        <f t="shared" si="8"/>
        <v>4250</v>
      </c>
      <c r="J100" s="59">
        <v>1</v>
      </c>
      <c r="K100" s="59">
        <f t="shared" si="9"/>
        <v>637.5</v>
      </c>
      <c r="L100" s="59">
        <f t="shared" si="10"/>
        <v>4887.5</v>
      </c>
      <c r="M100" s="175">
        <v>0.9</v>
      </c>
      <c r="N100" s="42">
        <f t="shared" si="12"/>
        <v>4398.75</v>
      </c>
      <c r="O100" s="42"/>
    </row>
    <row r="101" spans="1:15" s="71" customFormat="1" ht="15.75" x14ac:dyDescent="0.25">
      <c r="A101" s="80" t="s">
        <v>59</v>
      </c>
      <c r="B101" s="92" t="s">
        <v>136</v>
      </c>
      <c r="C101" s="70">
        <v>1</v>
      </c>
      <c r="D101" s="70" t="s">
        <v>26</v>
      </c>
      <c r="E101" s="59">
        <v>3400</v>
      </c>
      <c r="F101" s="59">
        <v>637.5</v>
      </c>
      <c r="G101" s="59">
        <f t="shared" si="11"/>
        <v>4037.5</v>
      </c>
      <c r="H101" s="59">
        <v>0</v>
      </c>
      <c r="I101" s="59">
        <f t="shared" si="8"/>
        <v>0</v>
      </c>
      <c r="J101" s="59">
        <v>0</v>
      </c>
      <c r="K101" s="59">
        <f t="shared" si="9"/>
        <v>0</v>
      </c>
      <c r="L101" s="59">
        <f t="shared" si="10"/>
        <v>0</v>
      </c>
      <c r="M101" s="165"/>
      <c r="N101" s="42">
        <f t="shared" si="12"/>
        <v>0</v>
      </c>
      <c r="O101" s="42"/>
    </row>
    <row r="102" spans="1:15" s="71" customFormat="1" ht="15.75" x14ac:dyDescent="0.25">
      <c r="A102" s="80"/>
      <c r="B102" s="93" t="s">
        <v>137</v>
      </c>
      <c r="C102" s="70"/>
      <c r="D102" s="70"/>
      <c r="E102" s="63"/>
      <c r="F102" s="63"/>
      <c r="G102" s="59">
        <f t="shared" si="11"/>
        <v>0</v>
      </c>
      <c r="H102" s="59">
        <v>0</v>
      </c>
      <c r="I102" s="59">
        <f t="shared" si="8"/>
        <v>0</v>
      </c>
      <c r="J102" s="59">
        <v>0</v>
      </c>
      <c r="K102" s="59">
        <f t="shared" si="9"/>
        <v>0</v>
      </c>
      <c r="L102" s="59">
        <f t="shared" si="10"/>
        <v>0</v>
      </c>
      <c r="M102" s="170"/>
      <c r="N102" s="42">
        <f t="shared" si="12"/>
        <v>0</v>
      </c>
      <c r="O102" s="42"/>
    </row>
    <row r="103" spans="1:15" s="71" customFormat="1" ht="15.75" x14ac:dyDescent="0.25">
      <c r="A103" s="80" t="s">
        <v>60</v>
      </c>
      <c r="B103" s="92" t="s">
        <v>134</v>
      </c>
      <c r="C103" s="70">
        <v>4</v>
      </c>
      <c r="D103" s="70" t="s">
        <v>28</v>
      </c>
      <c r="E103" s="59">
        <v>4250</v>
      </c>
      <c r="F103" s="59">
        <v>637.5</v>
      </c>
      <c r="G103" s="59">
        <f t="shared" si="11"/>
        <v>19550</v>
      </c>
      <c r="H103" s="59">
        <v>0</v>
      </c>
      <c r="I103" s="59">
        <f t="shared" si="8"/>
        <v>0</v>
      </c>
      <c r="J103" s="59">
        <v>0</v>
      </c>
      <c r="K103" s="59">
        <f t="shared" si="9"/>
        <v>0</v>
      </c>
      <c r="L103" s="59">
        <f t="shared" si="10"/>
        <v>0</v>
      </c>
      <c r="M103" s="169"/>
      <c r="N103" s="42">
        <f t="shared" si="12"/>
        <v>0</v>
      </c>
      <c r="O103" s="42"/>
    </row>
    <row r="104" spans="1:15" s="71" customFormat="1" ht="15.75" x14ac:dyDescent="0.25">
      <c r="A104" s="80" t="s">
        <v>61</v>
      </c>
      <c r="B104" s="92" t="s">
        <v>135</v>
      </c>
      <c r="C104" s="70">
        <v>1</v>
      </c>
      <c r="D104" s="70" t="s">
        <v>26</v>
      </c>
      <c r="E104" s="59">
        <v>4250</v>
      </c>
      <c r="F104" s="59">
        <v>637.5</v>
      </c>
      <c r="G104" s="59">
        <f t="shared" si="11"/>
        <v>4887.5</v>
      </c>
      <c r="H104" s="59">
        <v>0</v>
      </c>
      <c r="I104" s="59">
        <f t="shared" si="8"/>
        <v>0</v>
      </c>
      <c r="J104" s="59">
        <v>0</v>
      </c>
      <c r="K104" s="59">
        <f t="shared" si="9"/>
        <v>0</v>
      </c>
      <c r="L104" s="59">
        <f t="shared" si="10"/>
        <v>0</v>
      </c>
      <c r="M104" s="169"/>
      <c r="N104" s="42">
        <f t="shared" si="12"/>
        <v>0</v>
      </c>
      <c r="O104" s="42"/>
    </row>
    <row r="105" spans="1:15" s="71" customFormat="1" ht="15.75" x14ac:dyDescent="0.25">
      <c r="A105" s="80" t="s">
        <v>62</v>
      </c>
      <c r="B105" s="92" t="s">
        <v>136</v>
      </c>
      <c r="C105" s="70">
        <v>1</v>
      </c>
      <c r="D105" s="70" t="s">
        <v>26</v>
      </c>
      <c r="E105" s="59">
        <v>4250</v>
      </c>
      <c r="F105" s="59">
        <v>637.5</v>
      </c>
      <c r="G105" s="59">
        <f t="shared" si="11"/>
        <v>4887.5</v>
      </c>
      <c r="H105" s="59">
        <v>0</v>
      </c>
      <c r="I105" s="59">
        <f t="shared" si="8"/>
        <v>0</v>
      </c>
      <c r="J105" s="59">
        <v>0</v>
      </c>
      <c r="K105" s="59">
        <f t="shared" si="9"/>
        <v>0</v>
      </c>
      <c r="L105" s="59">
        <f t="shared" si="10"/>
        <v>0</v>
      </c>
      <c r="M105" s="165"/>
      <c r="N105" s="42">
        <f t="shared" si="12"/>
        <v>0</v>
      </c>
      <c r="O105" s="42"/>
    </row>
    <row r="106" spans="1:15" s="71" customFormat="1" ht="15.75" x14ac:dyDescent="0.25">
      <c r="A106" s="73"/>
      <c r="B106" s="93" t="s">
        <v>138</v>
      </c>
      <c r="C106" s="70"/>
      <c r="D106" s="70"/>
      <c r="E106" s="63"/>
      <c r="F106" s="63"/>
      <c r="G106" s="59">
        <f t="shared" si="11"/>
        <v>0</v>
      </c>
      <c r="H106" s="59">
        <v>0</v>
      </c>
      <c r="I106" s="59">
        <f t="shared" ref="I106:I137" si="13">H106*E106</f>
        <v>0</v>
      </c>
      <c r="J106" s="59">
        <v>0</v>
      </c>
      <c r="K106" s="59">
        <f t="shared" ref="K106:K137" si="14">J106*F106</f>
        <v>0</v>
      </c>
      <c r="L106" s="59">
        <f t="shared" ref="L106:L137" si="15">K106+I106</f>
        <v>0</v>
      </c>
      <c r="M106" s="165"/>
      <c r="N106" s="42">
        <f t="shared" si="12"/>
        <v>0</v>
      </c>
      <c r="O106" s="42"/>
    </row>
    <row r="107" spans="1:15" s="71" customFormat="1" ht="47.25" x14ac:dyDescent="0.25">
      <c r="A107" s="72">
        <v>2</v>
      </c>
      <c r="B107" s="92" t="s">
        <v>139</v>
      </c>
      <c r="C107" s="70">
        <v>1</v>
      </c>
      <c r="D107" s="70" t="s">
        <v>0</v>
      </c>
      <c r="E107" s="59">
        <v>68000</v>
      </c>
      <c r="F107" s="59">
        <v>12750</v>
      </c>
      <c r="G107" s="59">
        <f t="shared" si="11"/>
        <v>80750</v>
      </c>
      <c r="H107" s="59">
        <v>1</v>
      </c>
      <c r="I107" s="59">
        <f t="shared" si="13"/>
        <v>68000</v>
      </c>
      <c r="J107" s="59">
        <v>1</v>
      </c>
      <c r="K107" s="59">
        <f t="shared" si="14"/>
        <v>12750</v>
      </c>
      <c r="L107" s="59">
        <f t="shared" si="15"/>
        <v>80750</v>
      </c>
      <c r="M107" s="175">
        <v>0.9</v>
      </c>
      <c r="N107" s="42">
        <f t="shared" si="12"/>
        <v>72675</v>
      </c>
      <c r="O107" s="42"/>
    </row>
    <row r="108" spans="1:15" s="71" customFormat="1" ht="15.75" x14ac:dyDescent="0.25">
      <c r="A108" s="73"/>
      <c r="B108" s="93" t="s">
        <v>140</v>
      </c>
      <c r="C108" s="70"/>
      <c r="D108" s="70"/>
      <c r="E108" s="63"/>
      <c r="F108" s="63"/>
      <c r="G108" s="59">
        <f t="shared" si="11"/>
        <v>0</v>
      </c>
      <c r="H108" s="59">
        <v>0</v>
      </c>
      <c r="I108" s="59">
        <f t="shared" si="13"/>
        <v>0</v>
      </c>
      <c r="J108" s="59">
        <v>0</v>
      </c>
      <c r="K108" s="59">
        <f t="shared" si="14"/>
        <v>0</v>
      </c>
      <c r="L108" s="59">
        <f t="shared" si="15"/>
        <v>0</v>
      </c>
      <c r="M108" s="165"/>
      <c r="N108" s="42">
        <f t="shared" si="12"/>
        <v>0</v>
      </c>
      <c r="O108" s="42"/>
    </row>
    <row r="109" spans="1:15" s="71" customFormat="1" ht="47.25" x14ac:dyDescent="0.25">
      <c r="A109" s="72">
        <v>3</v>
      </c>
      <c r="B109" s="92" t="s">
        <v>141</v>
      </c>
      <c r="C109" s="70"/>
      <c r="D109" s="70"/>
      <c r="E109" s="63"/>
      <c r="F109" s="63"/>
      <c r="G109" s="59">
        <f t="shared" si="11"/>
        <v>0</v>
      </c>
      <c r="H109" s="59">
        <v>0</v>
      </c>
      <c r="I109" s="59">
        <f t="shared" si="13"/>
        <v>0</v>
      </c>
      <c r="J109" s="59">
        <v>0</v>
      </c>
      <c r="K109" s="59">
        <f t="shared" si="14"/>
        <v>0</v>
      </c>
      <c r="L109" s="59">
        <f t="shared" si="15"/>
        <v>0</v>
      </c>
      <c r="M109" s="165"/>
      <c r="N109" s="42">
        <f t="shared" si="12"/>
        <v>0</v>
      </c>
      <c r="O109" s="42"/>
    </row>
    <row r="110" spans="1:15" s="71" customFormat="1" ht="15.75" x14ac:dyDescent="0.25">
      <c r="A110" s="80" t="s">
        <v>57</v>
      </c>
      <c r="B110" s="92" t="s">
        <v>142</v>
      </c>
      <c r="C110" s="70">
        <v>75</v>
      </c>
      <c r="D110" s="70" t="s">
        <v>25</v>
      </c>
      <c r="E110" s="59">
        <v>382.5</v>
      </c>
      <c r="F110" s="59">
        <v>85</v>
      </c>
      <c r="G110" s="59">
        <f t="shared" si="11"/>
        <v>35062.5</v>
      </c>
      <c r="H110" s="59">
        <v>0</v>
      </c>
      <c r="I110" s="59">
        <f t="shared" si="13"/>
        <v>0</v>
      </c>
      <c r="J110" s="59">
        <v>0</v>
      </c>
      <c r="K110" s="59">
        <f t="shared" si="14"/>
        <v>0</v>
      </c>
      <c r="L110" s="59">
        <f t="shared" si="15"/>
        <v>0</v>
      </c>
      <c r="M110" s="165"/>
      <c r="N110" s="42">
        <f t="shared" si="12"/>
        <v>0</v>
      </c>
      <c r="O110" s="42"/>
    </row>
    <row r="111" spans="1:15" s="71" customFormat="1" ht="15.75" x14ac:dyDescent="0.25">
      <c r="A111" s="80" t="s">
        <v>58</v>
      </c>
      <c r="B111" s="92" t="s">
        <v>143</v>
      </c>
      <c r="C111" s="70">
        <v>40</v>
      </c>
      <c r="D111" s="70" t="s">
        <v>25</v>
      </c>
      <c r="E111" s="59">
        <v>2380</v>
      </c>
      <c r="F111" s="59">
        <v>255</v>
      </c>
      <c r="G111" s="59">
        <f t="shared" si="11"/>
        <v>105400</v>
      </c>
      <c r="H111" s="59">
        <v>0</v>
      </c>
      <c r="I111" s="59">
        <f t="shared" si="13"/>
        <v>0</v>
      </c>
      <c r="J111" s="59">
        <v>0</v>
      </c>
      <c r="K111" s="59">
        <f t="shared" si="14"/>
        <v>0</v>
      </c>
      <c r="L111" s="59">
        <f t="shared" si="15"/>
        <v>0</v>
      </c>
      <c r="M111" s="169"/>
      <c r="N111" s="42">
        <f t="shared" si="12"/>
        <v>0</v>
      </c>
      <c r="O111" s="42"/>
    </row>
    <row r="112" spans="1:15" s="60" customFormat="1" ht="31.5" x14ac:dyDescent="0.25">
      <c r="A112" s="57"/>
      <c r="B112" s="65" t="s">
        <v>209</v>
      </c>
      <c r="C112" s="67"/>
      <c r="D112" s="67"/>
      <c r="E112" s="68"/>
      <c r="F112" s="68"/>
      <c r="G112" s="59">
        <f t="shared" si="11"/>
        <v>0</v>
      </c>
      <c r="H112" s="59">
        <v>0</v>
      </c>
      <c r="I112" s="59">
        <f t="shared" si="13"/>
        <v>0</v>
      </c>
      <c r="J112" s="59">
        <v>0</v>
      </c>
      <c r="K112" s="59">
        <f t="shared" si="14"/>
        <v>0</v>
      </c>
      <c r="L112" s="59">
        <f t="shared" si="15"/>
        <v>0</v>
      </c>
      <c r="M112" s="165"/>
      <c r="N112" s="42">
        <f t="shared" si="12"/>
        <v>0</v>
      </c>
      <c r="O112" s="42"/>
    </row>
    <row r="113" spans="1:15" s="71" customFormat="1" ht="31.5" x14ac:dyDescent="0.25">
      <c r="A113" s="73"/>
      <c r="B113" s="87" t="s">
        <v>144</v>
      </c>
      <c r="C113" s="65"/>
      <c r="D113" s="65"/>
      <c r="E113" s="83"/>
      <c r="F113" s="83"/>
      <c r="G113" s="59">
        <f t="shared" si="11"/>
        <v>0</v>
      </c>
      <c r="H113" s="59">
        <v>0</v>
      </c>
      <c r="I113" s="59">
        <f t="shared" si="13"/>
        <v>0</v>
      </c>
      <c r="J113" s="59">
        <v>0</v>
      </c>
      <c r="K113" s="59">
        <f t="shared" si="14"/>
        <v>0</v>
      </c>
      <c r="L113" s="59">
        <f t="shared" si="15"/>
        <v>0</v>
      </c>
      <c r="M113" s="165"/>
      <c r="N113" s="42">
        <f t="shared" si="12"/>
        <v>0</v>
      </c>
      <c r="O113" s="42"/>
    </row>
    <row r="114" spans="1:15" s="71" customFormat="1" ht="15.75" x14ac:dyDescent="0.25">
      <c r="A114" s="73"/>
      <c r="B114" s="92" t="s">
        <v>145</v>
      </c>
      <c r="C114" s="70"/>
      <c r="D114" s="70"/>
      <c r="E114" s="63"/>
      <c r="F114" s="63"/>
      <c r="G114" s="59">
        <f t="shared" si="11"/>
        <v>0</v>
      </c>
      <c r="H114" s="59">
        <v>0</v>
      </c>
      <c r="I114" s="59">
        <f t="shared" si="13"/>
        <v>0</v>
      </c>
      <c r="J114" s="59">
        <v>0</v>
      </c>
      <c r="K114" s="59">
        <f t="shared" si="14"/>
        <v>0</v>
      </c>
      <c r="L114" s="59">
        <f t="shared" si="15"/>
        <v>0</v>
      </c>
      <c r="M114" s="168"/>
      <c r="N114" s="42">
        <f t="shared" si="12"/>
        <v>0</v>
      </c>
      <c r="O114" s="42"/>
    </row>
    <row r="115" spans="1:15" s="71" customFormat="1" ht="47.25" x14ac:dyDescent="0.25">
      <c r="A115" s="80">
        <v>1</v>
      </c>
      <c r="B115" s="92" t="s">
        <v>146</v>
      </c>
      <c r="C115" s="70"/>
      <c r="D115" s="70"/>
      <c r="E115" s="63"/>
      <c r="F115" s="63"/>
      <c r="G115" s="59">
        <f t="shared" si="11"/>
        <v>0</v>
      </c>
      <c r="H115" s="59">
        <v>0</v>
      </c>
      <c r="I115" s="59">
        <f t="shared" si="13"/>
        <v>0</v>
      </c>
      <c r="J115" s="59">
        <v>0</v>
      </c>
      <c r="K115" s="59">
        <f t="shared" si="14"/>
        <v>0</v>
      </c>
      <c r="L115" s="59">
        <f t="shared" si="15"/>
        <v>0</v>
      </c>
      <c r="M115" s="165"/>
      <c r="N115" s="42">
        <f t="shared" si="12"/>
        <v>0</v>
      </c>
      <c r="O115" s="42"/>
    </row>
    <row r="116" spans="1:15" s="71" customFormat="1" ht="15.75" x14ac:dyDescent="0.25">
      <c r="A116" s="94"/>
      <c r="B116" s="93" t="s">
        <v>147</v>
      </c>
      <c r="C116" s="70"/>
      <c r="D116" s="70"/>
      <c r="E116" s="63"/>
      <c r="F116" s="63"/>
      <c r="G116" s="59">
        <f t="shared" si="11"/>
        <v>0</v>
      </c>
      <c r="H116" s="59">
        <v>0</v>
      </c>
      <c r="I116" s="59">
        <f t="shared" si="13"/>
        <v>0</v>
      </c>
      <c r="J116" s="59">
        <v>0</v>
      </c>
      <c r="K116" s="59">
        <f t="shared" si="14"/>
        <v>0</v>
      </c>
      <c r="L116" s="59">
        <f t="shared" si="15"/>
        <v>0</v>
      </c>
      <c r="M116" s="166"/>
      <c r="N116" s="42">
        <f t="shared" si="12"/>
        <v>0</v>
      </c>
      <c r="O116" s="42"/>
    </row>
    <row r="117" spans="1:15" s="71" customFormat="1" ht="15.75" x14ac:dyDescent="0.25">
      <c r="A117" s="80" t="s">
        <v>57</v>
      </c>
      <c r="B117" s="92" t="s">
        <v>148</v>
      </c>
      <c r="C117" s="70">
        <v>1</v>
      </c>
      <c r="D117" s="70" t="s">
        <v>26</v>
      </c>
      <c r="E117" s="59">
        <v>216750</v>
      </c>
      <c r="F117" s="59">
        <v>8500</v>
      </c>
      <c r="G117" s="59">
        <f t="shared" si="11"/>
        <v>225250</v>
      </c>
      <c r="H117" s="59">
        <v>1</v>
      </c>
      <c r="I117" s="59">
        <f t="shared" si="13"/>
        <v>216750</v>
      </c>
      <c r="J117" s="59">
        <v>1</v>
      </c>
      <c r="K117" s="59">
        <f t="shared" si="14"/>
        <v>8500</v>
      </c>
      <c r="L117" s="59">
        <f t="shared" si="15"/>
        <v>225250</v>
      </c>
      <c r="M117" s="176">
        <v>0.9</v>
      </c>
      <c r="N117" s="42">
        <f t="shared" si="12"/>
        <v>202725</v>
      </c>
      <c r="O117" s="42"/>
    </row>
    <row r="118" spans="1:15" s="71" customFormat="1" ht="15.75" x14ac:dyDescent="0.25">
      <c r="A118" s="80" t="s">
        <v>58</v>
      </c>
      <c r="B118" s="92" t="s">
        <v>149</v>
      </c>
      <c r="C118" s="70">
        <v>1</v>
      </c>
      <c r="D118" s="70" t="s">
        <v>26</v>
      </c>
      <c r="E118" s="59">
        <v>169150</v>
      </c>
      <c r="F118" s="59">
        <v>5100</v>
      </c>
      <c r="G118" s="59">
        <f t="shared" si="11"/>
        <v>174250</v>
      </c>
      <c r="H118" s="59">
        <v>1</v>
      </c>
      <c r="I118" s="59">
        <f t="shared" si="13"/>
        <v>169150</v>
      </c>
      <c r="J118" s="59">
        <v>1</v>
      </c>
      <c r="K118" s="59">
        <f t="shared" si="14"/>
        <v>5100</v>
      </c>
      <c r="L118" s="59">
        <f t="shared" si="15"/>
        <v>174250</v>
      </c>
      <c r="M118" s="176">
        <v>0.9</v>
      </c>
      <c r="N118" s="42">
        <f t="shared" si="12"/>
        <v>156825</v>
      </c>
      <c r="O118" s="42"/>
    </row>
    <row r="119" spans="1:15" s="71" customFormat="1" ht="15.75" x14ac:dyDescent="0.25">
      <c r="A119" s="80" t="s">
        <v>59</v>
      </c>
      <c r="B119" s="92" t="s">
        <v>150</v>
      </c>
      <c r="C119" s="70">
        <v>1</v>
      </c>
      <c r="D119" s="70" t="s">
        <v>26</v>
      </c>
      <c r="E119" s="59">
        <v>167450</v>
      </c>
      <c r="F119" s="59">
        <v>5100</v>
      </c>
      <c r="G119" s="59">
        <f t="shared" si="11"/>
        <v>172550</v>
      </c>
      <c r="H119" s="59">
        <v>1</v>
      </c>
      <c r="I119" s="59">
        <f t="shared" si="13"/>
        <v>167450</v>
      </c>
      <c r="J119" s="59">
        <v>1</v>
      </c>
      <c r="K119" s="59">
        <f t="shared" si="14"/>
        <v>5100</v>
      </c>
      <c r="L119" s="59">
        <f t="shared" si="15"/>
        <v>172550</v>
      </c>
      <c r="M119" s="176">
        <v>0.9</v>
      </c>
      <c r="N119" s="42">
        <f t="shared" si="12"/>
        <v>155295</v>
      </c>
      <c r="O119" s="42"/>
    </row>
    <row r="120" spans="1:15" s="71" customFormat="1" ht="15.75" x14ac:dyDescent="0.25">
      <c r="A120" s="80" t="s">
        <v>60</v>
      </c>
      <c r="B120" s="92" t="s">
        <v>151</v>
      </c>
      <c r="C120" s="70">
        <v>1</v>
      </c>
      <c r="D120" s="70" t="s">
        <v>26</v>
      </c>
      <c r="E120" s="59">
        <v>160650</v>
      </c>
      <c r="F120" s="59">
        <v>4250</v>
      </c>
      <c r="G120" s="59">
        <f t="shared" si="11"/>
        <v>164900</v>
      </c>
      <c r="H120" s="59">
        <v>1</v>
      </c>
      <c r="I120" s="59">
        <f t="shared" si="13"/>
        <v>160650</v>
      </c>
      <c r="J120" s="59">
        <v>1</v>
      </c>
      <c r="K120" s="59">
        <f t="shared" si="14"/>
        <v>4250</v>
      </c>
      <c r="L120" s="59">
        <f t="shared" si="15"/>
        <v>164900</v>
      </c>
      <c r="M120" s="176">
        <v>0.9</v>
      </c>
      <c r="N120" s="42">
        <f t="shared" si="12"/>
        <v>148410</v>
      </c>
      <c r="O120" s="42"/>
    </row>
    <row r="121" spans="1:15" s="60" customFormat="1" ht="31.5" x14ac:dyDescent="0.25">
      <c r="A121" s="57"/>
      <c r="B121" s="65" t="s">
        <v>210</v>
      </c>
      <c r="C121" s="67"/>
      <c r="D121" s="67"/>
      <c r="E121" s="68"/>
      <c r="F121" s="68"/>
      <c r="G121" s="59">
        <f t="shared" si="11"/>
        <v>0</v>
      </c>
      <c r="H121" s="59">
        <v>0</v>
      </c>
      <c r="I121" s="59">
        <f t="shared" si="13"/>
        <v>0</v>
      </c>
      <c r="J121" s="59">
        <v>0</v>
      </c>
      <c r="K121" s="59">
        <f t="shared" si="14"/>
        <v>0</v>
      </c>
      <c r="L121" s="59">
        <f t="shared" si="15"/>
        <v>0</v>
      </c>
      <c r="M121" s="169"/>
      <c r="N121" s="42">
        <f t="shared" si="12"/>
        <v>0</v>
      </c>
      <c r="O121" s="42"/>
    </row>
    <row r="122" spans="1:15" s="71" customFormat="1" ht="31.5" x14ac:dyDescent="0.25">
      <c r="A122" s="94"/>
      <c r="B122" s="87" t="s">
        <v>152</v>
      </c>
      <c r="C122" s="65"/>
      <c r="D122" s="65"/>
      <c r="E122" s="83"/>
      <c r="F122" s="83"/>
      <c r="G122" s="59">
        <f t="shared" si="11"/>
        <v>0</v>
      </c>
      <c r="H122" s="59">
        <v>0</v>
      </c>
      <c r="I122" s="59">
        <f t="shared" si="13"/>
        <v>0</v>
      </c>
      <c r="J122" s="59">
        <v>0</v>
      </c>
      <c r="K122" s="59">
        <f t="shared" si="14"/>
        <v>0</v>
      </c>
      <c r="L122" s="59">
        <f t="shared" si="15"/>
        <v>0</v>
      </c>
      <c r="M122" s="169"/>
      <c r="N122" s="42">
        <f t="shared" si="12"/>
        <v>0</v>
      </c>
      <c r="O122" s="42"/>
    </row>
    <row r="123" spans="1:15" s="85" customFormat="1" ht="15.75" x14ac:dyDescent="0.25">
      <c r="A123" s="94"/>
      <c r="B123" s="93" t="s">
        <v>153</v>
      </c>
      <c r="C123" s="65"/>
      <c r="D123" s="94"/>
      <c r="E123" s="84"/>
      <c r="F123" s="84"/>
      <c r="G123" s="59">
        <f t="shared" si="11"/>
        <v>0</v>
      </c>
      <c r="H123" s="59">
        <v>0</v>
      </c>
      <c r="I123" s="59">
        <f t="shared" si="13"/>
        <v>0</v>
      </c>
      <c r="J123" s="59">
        <v>0</v>
      </c>
      <c r="K123" s="59">
        <f t="shared" si="14"/>
        <v>0</v>
      </c>
      <c r="L123" s="59">
        <f t="shared" si="15"/>
        <v>0</v>
      </c>
      <c r="M123" s="169"/>
      <c r="N123" s="42">
        <f t="shared" si="12"/>
        <v>0</v>
      </c>
      <c r="O123" s="86"/>
    </row>
    <row r="124" spans="1:15" s="71" customFormat="1" ht="47.25" x14ac:dyDescent="0.25">
      <c r="A124" s="80">
        <v>1</v>
      </c>
      <c r="B124" s="92" t="s">
        <v>154</v>
      </c>
      <c r="C124" s="90"/>
      <c r="D124" s="80"/>
      <c r="E124" s="63"/>
      <c r="F124" s="63"/>
      <c r="G124" s="59">
        <f t="shared" si="11"/>
        <v>0</v>
      </c>
      <c r="H124" s="59">
        <v>0</v>
      </c>
      <c r="I124" s="59">
        <f t="shared" si="13"/>
        <v>0</v>
      </c>
      <c r="J124" s="59">
        <v>0</v>
      </c>
      <c r="K124" s="59">
        <f t="shared" si="14"/>
        <v>0</v>
      </c>
      <c r="L124" s="59">
        <f t="shared" si="15"/>
        <v>0</v>
      </c>
      <c r="M124" s="169"/>
      <c r="N124" s="42">
        <f t="shared" si="12"/>
        <v>0</v>
      </c>
      <c r="O124" s="42"/>
    </row>
    <row r="125" spans="1:15" s="71" customFormat="1" ht="15.75" x14ac:dyDescent="0.25">
      <c r="A125" s="94"/>
      <c r="B125" s="93" t="s">
        <v>155</v>
      </c>
      <c r="C125" s="70"/>
      <c r="D125" s="70"/>
      <c r="E125" s="63"/>
      <c r="F125" s="63"/>
      <c r="G125" s="59">
        <f t="shared" si="11"/>
        <v>0</v>
      </c>
      <c r="H125" s="59">
        <v>0</v>
      </c>
      <c r="I125" s="59">
        <f t="shared" si="13"/>
        <v>0</v>
      </c>
      <c r="J125" s="59">
        <v>0</v>
      </c>
      <c r="K125" s="59">
        <f t="shared" si="14"/>
        <v>0</v>
      </c>
      <c r="L125" s="59">
        <f t="shared" si="15"/>
        <v>0</v>
      </c>
      <c r="M125" s="165"/>
      <c r="N125" s="42">
        <f t="shared" si="12"/>
        <v>0</v>
      </c>
      <c r="O125" s="42"/>
    </row>
    <row r="126" spans="1:15" s="71" customFormat="1" ht="15.75" x14ac:dyDescent="0.25">
      <c r="A126" s="80" t="s">
        <v>57</v>
      </c>
      <c r="B126" s="92" t="s">
        <v>156</v>
      </c>
      <c r="C126" s="70">
        <v>30</v>
      </c>
      <c r="D126" s="70" t="s">
        <v>28</v>
      </c>
      <c r="E126" s="59">
        <v>2550</v>
      </c>
      <c r="F126" s="59">
        <v>425</v>
      </c>
      <c r="G126" s="59">
        <f t="shared" si="11"/>
        <v>89250</v>
      </c>
      <c r="H126" s="187">
        <v>36</v>
      </c>
      <c r="I126" s="59">
        <f t="shared" si="13"/>
        <v>91800</v>
      </c>
      <c r="J126" s="59">
        <v>36</v>
      </c>
      <c r="K126" s="59">
        <f t="shared" si="14"/>
        <v>15300</v>
      </c>
      <c r="L126" s="59">
        <f t="shared" si="15"/>
        <v>107100</v>
      </c>
      <c r="M126" s="178">
        <v>0.9</v>
      </c>
      <c r="N126" s="42">
        <f t="shared" si="12"/>
        <v>96390</v>
      </c>
      <c r="O126" s="42"/>
    </row>
    <row r="127" spans="1:15" s="71" customFormat="1" ht="15.75" x14ac:dyDescent="0.25">
      <c r="A127" s="80" t="s">
        <v>58</v>
      </c>
      <c r="B127" s="92" t="s">
        <v>157</v>
      </c>
      <c r="C127" s="70">
        <v>2</v>
      </c>
      <c r="D127" s="70" t="s">
        <v>28</v>
      </c>
      <c r="E127" s="59">
        <v>3400</v>
      </c>
      <c r="F127" s="59">
        <v>637.5</v>
      </c>
      <c r="G127" s="59">
        <f t="shared" si="11"/>
        <v>8075</v>
      </c>
      <c r="H127" s="187">
        <v>1</v>
      </c>
      <c r="I127" s="59">
        <f t="shared" si="13"/>
        <v>3400</v>
      </c>
      <c r="J127" s="59">
        <v>1</v>
      </c>
      <c r="K127" s="59">
        <f t="shared" si="14"/>
        <v>637.5</v>
      </c>
      <c r="L127" s="59">
        <f t="shared" si="15"/>
        <v>4037.5</v>
      </c>
      <c r="M127" s="178">
        <v>0.9</v>
      </c>
      <c r="N127" s="42">
        <f t="shared" si="12"/>
        <v>3633.75</v>
      </c>
      <c r="O127" s="42"/>
    </row>
    <row r="128" spans="1:15" s="71" customFormat="1" ht="15.75" x14ac:dyDescent="0.25">
      <c r="A128" s="94"/>
      <c r="B128" s="93" t="s">
        <v>158</v>
      </c>
      <c r="C128" s="70"/>
      <c r="D128" s="70"/>
      <c r="E128" s="63"/>
      <c r="F128" s="63"/>
      <c r="G128" s="59">
        <f t="shared" si="11"/>
        <v>0</v>
      </c>
      <c r="H128" s="154"/>
      <c r="I128" s="59">
        <f t="shared" si="13"/>
        <v>0</v>
      </c>
      <c r="J128" s="59"/>
      <c r="K128" s="59">
        <f t="shared" si="14"/>
        <v>0</v>
      </c>
      <c r="L128" s="59">
        <f t="shared" si="15"/>
        <v>0</v>
      </c>
      <c r="M128" s="177"/>
      <c r="N128" s="42">
        <f t="shared" si="12"/>
        <v>0</v>
      </c>
      <c r="O128" s="42"/>
    </row>
    <row r="129" spans="1:15" s="71" customFormat="1" ht="15.75" x14ac:dyDescent="0.25">
      <c r="A129" s="80" t="s">
        <v>59</v>
      </c>
      <c r="B129" s="92" t="s">
        <v>156</v>
      </c>
      <c r="C129" s="70">
        <v>15</v>
      </c>
      <c r="D129" s="70" t="s">
        <v>28</v>
      </c>
      <c r="E129" s="59">
        <v>2550</v>
      </c>
      <c r="F129" s="59">
        <v>425</v>
      </c>
      <c r="G129" s="59">
        <f t="shared" si="11"/>
        <v>44625</v>
      </c>
      <c r="H129" s="187">
        <v>14</v>
      </c>
      <c r="I129" s="59">
        <f t="shared" si="13"/>
        <v>35700</v>
      </c>
      <c r="J129" s="59">
        <v>14</v>
      </c>
      <c r="K129" s="59">
        <f t="shared" si="14"/>
        <v>5950</v>
      </c>
      <c r="L129" s="59">
        <f t="shared" si="15"/>
        <v>41650</v>
      </c>
      <c r="M129" s="178">
        <v>0.9</v>
      </c>
      <c r="N129" s="42">
        <f t="shared" si="12"/>
        <v>37485</v>
      </c>
      <c r="O129" s="42"/>
    </row>
    <row r="130" spans="1:15" s="71" customFormat="1" ht="15.75" x14ac:dyDescent="0.25">
      <c r="A130" s="80" t="s">
        <v>60</v>
      </c>
      <c r="B130" s="92" t="s">
        <v>157</v>
      </c>
      <c r="C130" s="70">
        <v>2</v>
      </c>
      <c r="D130" s="70" t="s">
        <v>28</v>
      </c>
      <c r="E130" s="59">
        <v>3400</v>
      </c>
      <c r="F130" s="59">
        <v>637.5</v>
      </c>
      <c r="G130" s="59">
        <f t="shared" si="11"/>
        <v>8075</v>
      </c>
      <c r="H130" s="187">
        <v>1</v>
      </c>
      <c r="I130" s="59">
        <f t="shared" si="13"/>
        <v>3400</v>
      </c>
      <c r="J130" s="59">
        <v>1</v>
      </c>
      <c r="K130" s="59">
        <f t="shared" si="14"/>
        <v>637.5</v>
      </c>
      <c r="L130" s="59">
        <f t="shared" si="15"/>
        <v>4037.5</v>
      </c>
      <c r="M130" s="178">
        <v>0.9</v>
      </c>
      <c r="N130" s="42">
        <f t="shared" si="12"/>
        <v>3633.75</v>
      </c>
      <c r="O130" s="42"/>
    </row>
    <row r="131" spans="1:15" s="71" customFormat="1" ht="15.75" x14ac:dyDescent="0.25">
      <c r="A131" s="73"/>
      <c r="B131" s="93" t="s">
        <v>159</v>
      </c>
      <c r="C131" s="70"/>
      <c r="D131" s="70"/>
      <c r="E131" s="79"/>
      <c r="F131" s="79"/>
      <c r="G131" s="59">
        <f t="shared" si="11"/>
        <v>0</v>
      </c>
      <c r="H131" s="154"/>
      <c r="I131" s="59">
        <f t="shared" si="13"/>
        <v>0</v>
      </c>
      <c r="J131" s="59"/>
      <c r="K131" s="59">
        <f t="shared" si="14"/>
        <v>0</v>
      </c>
      <c r="L131" s="59">
        <f t="shared" si="15"/>
        <v>0</v>
      </c>
      <c r="M131" s="177"/>
      <c r="N131" s="42">
        <f t="shared" si="12"/>
        <v>0</v>
      </c>
      <c r="O131" s="42"/>
    </row>
    <row r="132" spans="1:15" s="71" customFormat="1" ht="15.75" x14ac:dyDescent="0.25">
      <c r="A132" s="72" t="s">
        <v>61</v>
      </c>
      <c r="B132" s="92" t="s">
        <v>160</v>
      </c>
      <c r="C132" s="90">
        <v>1</v>
      </c>
      <c r="D132" s="90" t="s">
        <v>26</v>
      </c>
      <c r="E132" s="59">
        <v>6800</v>
      </c>
      <c r="F132" s="59">
        <v>850</v>
      </c>
      <c r="G132" s="59">
        <f t="shared" si="11"/>
        <v>7650</v>
      </c>
      <c r="H132" s="187">
        <v>1</v>
      </c>
      <c r="I132" s="59">
        <f t="shared" si="13"/>
        <v>6800</v>
      </c>
      <c r="J132" s="59">
        <v>1</v>
      </c>
      <c r="K132" s="59">
        <f t="shared" si="14"/>
        <v>850</v>
      </c>
      <c r="L132" s="59">
        <f t="shared" si="15"/>
        <v>7650</v>
      </c>
      <c r="M132" s="178">
        <v>0.9</v>
      </c>
      <c r="N132" s="42">
        <f t="shared" si="12"/>
        <v>6885</v>
      </c>
      <c r="O132" s="42"/>
    </row>
    <row r="133" spans="1:15" s="71" customFormat="1" ht="15.75" x14ac:dyDescent="0.25">
      <c r="A133" s="72" t="s">
        <v>62</v>
      </c>
      <c r="B133" s="92" t="s">
        <v>161</v>
      </c>
      <c r="C133" s="90">
        <v>1</v>
      </c>
      <c r="D133" s="90" t="s">
        <v>26</v>
      </c>
      <c r="E133" s="59">
        <v>5950</v>
      </c>
      <c r="F133" s="59">
        <v>850</v>
      </c>
      <c r="G133" s="59">
        <f t="shared" si="11"/>
        <v>6800</v>
      </c>
      <c r="H133" s="187">
        <v>1</v>
      </c>
      <c r="I133" s="59">
        <f t="shared" si="13"/>
        <v>5950</v>
      </c>
      <c r="J133" s="59">
        <v>1</v>
      </c>
      <c r="K133" s="59">
        <f t="shared" si="14"/>
        <v>850</v>
      </c>
      <c r="L133" s="59">
        <f t="shared" si="15"/>
        <v>6800</v>
      </c>
      <c r="M133" s="178">
        <v>0.9</v>
      </c>
      <c r="N133" s="42">
        <f t="shared" si="12"/>
        <v>6120</v>
      </c>
      <c r="O133" s="42"/>
    </row>
    <row r="134" spans="1:15" s="71" customFormat="1" ht="15.75" x14ac:dyDescent="0.25">
      <c r="A134" s="73"/>
      <c r="B134" s="93" t="s">
        <v>162</v>
      </c>
      <c r="C134" s="90"/>
      <c r="D134" s="90"/>
      <c r="E134" s="79"/>
      <c r="F134" s="79"/>
      <c r="G134" s="59">
        <f t="shared" si="11"/>
        <v>0</v>
      </c>
      <c r="H134" s="154"/>
      <c r="I134" s="59">
        <f t="shared" si="13"/>
        <v>0</v>
      </c>
      <c r="J134" s="59"/>
      <c r="K134" s="59">
        <f t="shared" si="14"/>
        <v>0</v>
      </c>
      <c r="L134" s="59">
        <f t="shared" si="15"/>
        <v>0</v>
      </c>
      <c r="M134" s="177"/>
      <c r="N134" s="42">
        <f t="shared" si="12"/>
        <v>0</v>
      </c>
      <c r="O134" s="42"/>
    </row>
    <row r="135" spans="1:15" s="71" customFormat="1" ht="15.75" x14ac:dyDescent="0.25">
      <c r="A135" s="72" t="s">
        <v>107</v>
      </c>
      <c r="B135" s="92" t="s">
        <v>163</v>
      </c>
      <c r="C135" s="90">
        <v>1</v>
      </c>
      <c r="D135" s="90" t="s">
        <v>26</v>
      </c>
      <c r="E135" s="59">
        <v>7650</v>
      </c>
      <c r="F135" s="59">
        <v>850</v>
      </c>
      <c r="G135" s="59">
        <f t="shared" si="11"/>
        <v>8500</v>
      </c>
      <c r="H135" s="187">
        <v>2</v>
      </c>
      <c r="I135" s="59">
        <f t="shared" si="13"/>
        <v>15300</v>
      </c>
      <c r="J135" s="59">
        <v>2</v>
      </c>
      <c r="K135" s="59">
        <f t="shared" si="14"/>
        <v>1700</v>
      </c>
      <c r="L135" s="59">
        <f t="shared" si="15"/>
        <v>17000</v>
      </c>
      <c r="M135" s="178">
        <v>0.9</v>
      </c>
      <c r="N135" s="42">
        <f t="shared" si="12"/>
        <v>15300</v>
      </c>
      <c r="O135" s="42"/>
    </row>
    <row r="136" spans="1:15" s="60" customFormat="1" ht="15.75" x14ac:dyDescent="0.25">
      <c r="A136" s="78" t="s">
        <v>109</v>
      </c>
      <c r="B136" s="92" t="s">
        <v>164</v>
      </c>
      <c r="C136" s="90">
        <v>2</v>
      </c>
      <c r="D136" s="90" t="s">
        <v>28</v>
      </c>
      <c r="E136" s="59">
        <v>4250</v>
      </c>
      <c r="F136" s="59">
        <v>850</v>
      </c>
      <c r="G136" s="59">
        <f t="shared" si="11"/>
        <v>10200</v>
      </c>
      <c r="H136" s="187">
        <v>3</v>
      </c>
      <c r="I136" s="59">
        <f t="shared" si="13"/>
        <v>12750</v>
      </c>
      <c r="J136" s="59">
        <v>3</v>
      </c>
      <c r="K136" s="59">
        <f t="shared" si="14"/>
        <v>2550</v>
      </c>
      <c r="L136" s="59">
        <f t="shared" si="15"/>
        <v>15300</v>
      </c>
      <c r="M136" s="178">
        <v>0.9</v>
      </c>
      <c r="N136" s="42">
        <f t="shared" si="12"/>
        <v>13770</v>
      </c>
      <c r="O136" s="42"/>
    </row>
    <row r="137" spans="1:15" s="60" customFormat="1" ht="31.5" x14ac:dyDescent="0.25">
      <c r="A137" s="78"/>
      <c r="B137" s="65" t="s">
        <v>211</v>
      </c>
      <c r="C137" s="95"/>
      <c r="D137" s="95"/>
      <c r="E137" s="91"/>
      <c r="F137" s="91"/>
      <c r="G137" s="59">
        <f t="shared" si="11"/>
        <v>0</v>
      </c>
      <c r="H137" s="59">
        <v>0</v>
      </c>
      <c r="I137" s="59">
        <f t="shared" si="13"/>
        <v>0</v>
      </c>
      <c r="J137" s="59">
        <v>0</v>
      </c>
      <c r="K137" s="59">
        <f t="shared" si="14"/>
        <v>0</v>
      </c>
      <c r="L137" s="59">
        <f t="shared" si="15"/>
        <v>0</v>
      </c>
      <c r="M137" s="169"/>
      <c r="N137" s="42">
        <f t="shared" si="12"/>
        <v>0</v>
      </c>
      <c r="O137" s="42"/>
    </row>
    <row r="138" spans="1:15" s="71" customFormat="1" ht="31.5" x14ac:dyDescent="0.25">
      <c r="A138" s="73"/>
      <c r="B138" s="93" t="s">
        <v>165</v>
      </c>
      <c r="C138" s="70"/>
      <c r="D138" s="70"/>
      <c r="E138" s="96"/>
      <c r="F138" s="96"/>
      <c r="G138" s="59">
        <f t="shared" si="11"/>
        <v>0</v>
      </c>
      <c r="H138" s="59">
        <v>0</v>
      </c>
      <c r="I138" s="59">
        <f t="shared" ref="I138:I150" si="16">H138*E138</f>
        <v>0</v>
      </c>
      <c r="J138" s="59">
        <v>0</v>
      </c>
      <c r="K138" s="59">
        <f t="shared" ref="K138:K151" si="17">J138*F138</f>
        <v>0</v>
      </c>
      <c r="L138" s="59">
        <f t="shared" ref="L138:L150" si="18">K138+I138</f>
        <v>0</v>
      </c>
      <c r="M138" s="169"/>
      <c r="N138" s="42">
        <f t="shared" si="12"/>
        <v>0</v>
      </c>
      <c r="O138" s="42"/>
    </row>
    <row r="139" spans="1:15" s="85" customFormat="1" ht="15.75" x14ac:dyDescent="0.25">
      <c r="A139" s="73"/>
      <c r="B139" s="93" t="s">
        <v>166</v>
      </c>
      <c r="C139" s="70"/>
      <c r="D139" s="70"/>
      <c r="E139" s="96"/>
      <c r="F139" s="96"/>
      <c r="G139" s="59">
        <f t="shared" ref="G139:G149" si="19">SUM(E139+F139)*C139</f>
        <v>0</v>
      </c>
      <c r="H139" s="59">
        <v>0</v>
      </c>
      <c r="I139" s="59">
        <f t="shared" si="16"/>
        <v>0</v>
      </c>
      <c r="J139" s="59">
        <v>0</v>
      </c>
      <c r="K139" s="59">
        <f t="shared" si="17"/>
        <v>0</v>
      </c>
      <c r="L139" s="59">
        <f t="shared" si="18"/>
        <v>0</v>
      </c>
      <c r="M139" s="165"/>
      <c r="N139" s="42">
        <f t="shared" ref="N139:N162" si="20">M139*L139</f>
        <v>0</v>
      </c>
      <c r="O139" s="86"/>
    </row>
    <row r="140" spans="1:15" s="71" customFormat="1" ht="47.25" x14ac:dyDescent="0.25">
      <c r="A140" s="72">
        <v>1</v>
      </c>
      <c r="B140" s="92" t="s">
        <v>167</v>
      </c>
      <c r="C140" s="70"/>
      <c r="D140" s="70"/>
      <c r="E140" s="96"/>
      <c r="F140" s="96"/>
      <c r="G140" s="59">
        <f t="shared" si="19"/>
        <v>0</v>
      </c>
      <c r="H140" s="59">
        <v>0</v>
      </c>
      <c r="I140" s="59">
        <f t="shared" si="16"/>
        <v>0</v>
      </c>
      <c r="J140" s="59">
        <v>0</v>
      </c>
      <c r="K140" s="59">
        <f t="shared" si="17"/>
        <v>0</v>
      </c>
      <c r="L140" s="59">
        <f t="shared" si="18"/>
        <v>0</v>
      </c>
      <c r="M140" s="169"/>
      <c r="N140" s="42">
        <f t="shared" si="20"/>
        <v>0</v>
      </c>
      <c r="O140" s="42"/>
    </row>
    <row r="141" spans="1:15" s="71" customFormat="1" ht="15.75" x14ac:dyDescent="0.25">
      <c r="A141" s="72" t="s">
        <v>57</v>
      </c>
      <c r="B141" s="92" t="s">
        <v>168</v>
      </c>
      <c r="C141" s="70">
        <v>1</v>
      </c>
      <c r="D141" s="70" t="s">
        <v>26</v>
      </c>
      <c r="E141" s="59">
        <v>289000</v>
      </c>
      <c r="F141" s="59">
        <v>6800</v>
      </c>
      <c r="G141" s="59">
        <f t="shared" si="19"/>
        <v>295800</v>
      </c>
      <c r="H141" s="59"/>
      <c r="I141" s="59">
        <f t="shared" si="16"/>
        <v>0</v>
      </c>
      <c r="J141" s="59">
        <v>1</v>
      </c>
      <c r="K141" s="59">
        <f t="shared" si="17"/>
        <v>6800</v>
      </c>
      <c r="L141" s="59">
        <f t="shared" si="18"/>
        <v>6800</v>
      </c>
      <c r="M141" s="181">
        <v>0.9</v>
      </c>
      <c r="N141" s="42">
        <f t="shared" si="20"/>
        <v>6120</v>
      </c>
      <c r="O141" s="42"/>
    </row>
    <row r="142" spans="1:15" s="85" customFormat="1" ht="15.75" x14ac:dyDescent="0.25">
      <c r="A142" s="73"/>
      <c r="B142" s="93" t="s">
        <v>169</v>
      </c>
      <c r="C142" s="70"/>
      <c r="D142" s="70"/>
      <c r="E142" s="96"/>
      <c r="F142" s="96"/>
      <c r="G142" s="59">
        <f t="shared" si="19"/>
        <v>0</v>
      </c>
      <c r="H142" s="59">
        <v>0</v>
      </c>
      <c r="I142" s="59">
        <f t="shared" si="16"/>
        <v>0</v>
      </c>
      <c r="J142" s="59">
        <v>0</v>
      </c>
      <c r="K142" s="59">
        <f t="shared" si="17"/>
        <v>0</v>
      </c>
      <c r="L142" s="59">
        <f t="shared" si="18"/>
        <v>0</v>
      </c>
      <c r="M142" s="180"/>
      <c r="N142" s="42">
        <f t="shared" si="20"/>
        <v>0</v>
      </c>
      <c r="O142" s="86"/>
    </row>
    <row r="143" spans="1:15" s="71" customFormat="1" ht="47.25" x14ac:dyDescent="0.25">
      <c r="A143" s="72">
        <v>2</v>
      </c>
      <c r="B143" s="92" t="s">
        <v>170</v>
      </c>
      <c r="C143" s="70"/>
      <c r="D143" s="70"/>
      <c r="E143" s="96"/>
      <c r="F143" s="96"/>
      <c r="G143" s="59">
        <f t="shared" si="19"/>
        <v>0</v>
      </c>
      <c r="H143" s="59">
        <v>0</v>
      </c>
      <c r="I143" s="59">
        <f t="shared" si="16"/>
        <v>0</v>
      </c>
      <c r="J143" s="59">
        <v>0</v>
      </c>
      <c r="K143" s="59">
        <f t="shared" si="17"/>
        <v>0</v>
      </c>
      <c r="L143" s="59">
        <f t="shared" si="18"/>
        <v>0</v>
      </c>
      <c r="M143" s="180"/>
      <c r="N143" s="42">
        <f t="shared" si="20"/>
        <v>0</v>
      </c>
      <c r="O143" s="42"/>
    </row>
    <row r="144" spans="1:15" s="71" customFormat="1" ht="15.75" x14ac:dyDescent="0.25">
      <c r="A144" s="72"/>
      <c r="B144" s="93" t="s">
        <v>171</v>
      </c>
      <c r="C144" s="70"/>
      <c r="D144" s="70"/>
      <c r="E144" s="96"/>
      <c r="F144" s="96"/>
      <c r="G144" s="59">
        <f t="shared" si="19"/>
        <v>0</v>
      </c>
      <c r="H144" s="59">
        <v>0</v>
      </c>
      <c r="I144" s="59">
        <f t="shared" si="16"/>
        <v>0</v>
      </c>
      <c r="J144" s="59">
        <v>0</v>
      </c>
      <c r="K144" s="59">
        <f t="shared" si="17"/>
        <v>0</v>
      </c>
      <c r="L144" s="59">
        <f t="shared" si="18"/>
        <v>0</v>
      </c>
      <c r="M144" s="180"/>
      <c r="N144" s="42">
        <f t="shared" si="20"/>
        <v>0</v>
      </c>
      <c r="O144" s="42"/>
    </row>
    <row r="145" spans="1:15" s="71" customFormat="1" ht="15.75" x14ac:dyDescent="0.25">
      <c r="A145" s="72" t="s">
        <v>57</v>
      </c>
      <c r="B145" s="92" t="s">
        <v>172</v>
      </c>
      <c r="C145" s="70">
        <v>2</v>
      </c>
      <c r="D145" s="70" t="s">
        <v>28</v>
      </c>
      <c r="E145" s="59">
        <v>607750</v>
      </c>
      <c r="F145" s="59">
        <v>12750</v>
      </c>
      <c r="G145" s="59">
        <f t="shared" si="19"/>
        <v>1241000</v>
      </c>
      <c r="H145" s="59">
        <v>2</v>
      </c>
      <c r="I145" s="59">
        <f t="shared" si="16"/>
        <v>1215500</v>
      </c>
      <c r="J145" s="59">
        <v>2</v>
      </c>
      <c r="K145" s="59">
        <f t="shared" si="17"/>
        <v>25500</v>
      </c>
      <c r="L145" s="59">
        <f t="shared" si="18"/>
        <v>1241000</v>
      </c>
      <c r="M145" s="181">
        <v>0.9</v>
      </c>
      <c r="N145" s="42">
        <f t="shared" si="20"/>
        <v>1116900</v>
      </c>
      <c r="O145" s="42"/>
    </row>
    <row r="146" spans="1:15" s="71" customFormat="1" ht="15.75" x14ac:dyDescent="0.25">
      <c r="A146" s="72"/>
      <c r="B146" s="93" t="s">
        <v>173</v>
      </c>
      <c r="C146" s="70"/>
      <c r="D146" s="70"/>
      <c r="E146" s="96"/>
      <c r="F146" s="96"/>
      <c r="G146" s="59">
        <f t="shared" si="19"/>
        <v>0</v>
      </c>
      <c r="H146" s="59">
        <v>0</v>
      </c>
      <c r="I146" s="59">
        <f t="shared" si="16"/>
        <v>0</v>
      </c>
      <c r="J146" s="59">
        <v>0</v>
      </c>
      <c r="K146" s="59">
        <f t="shared" si="17"/>
        <v>0</v>
      </c>
      <c r="L146" s="59">
        <f t="shared" si="18"/>
        <v>0</v>
      </c>
      <c r="M146" s="180"/>
      <c r="N146" s="42">
        <f t="shared" si="20"/>
        <v>0</v>
      </c>
      <c r="O146" s="42"/>
    </row>
    <row r="147" spans="1:15" s="71" customFormat="1" ht="15.75" x14ac:dyDescent="0.25">
      <c r="A147" s="72" t="s">
        <v>58</v>
      </c>
      <c r="B147" s="93" t="s">
        <v>174</v>
      </c>
      <c r="C147" s="70">
        <v>4</v>
      </c>
      <c r="D147" s="70" t="s">
        <v>28</v>
      </c>
      <c r="E147" s="59">
        <v>297500</v>
      </c>
      <c r="F147" s="59">
        <v>4250</v>
      </c>
      <c r="G147" s="59">
        <f t="shared" si="19"/>
        <v>1207000</v>
      </c>
      <c r="H147" s="59">
        <v>4</v>
      </c>
      <c r="I147" s="59">
        <f t="shared" si="16"/>
        <v>1190000</v>
      </c>
      <c r="J147" s="59">
        <v>4</v>
      </c>
      <c r="K147" s="59">
        <f t="shared" si="17"/>
        <v>17000</v>
      </c>
      <c r="L147" s="59">
        <f t="shared" si="18"/>
        <v>1207000</v>
      </c>
      <c r="M147" s="181">
        <v>0.9</v>
      </c>
      <c r="N147" s="42">
        <f t="shared" si="20"/>
        <v>1086300</v>
      </c>
      <c r="O147" s="42"/>
    </row>
    <row r="148" spans="1:15" s="71" customFormat="1" ht="15.75" x14ac:dyDescent="0.25">
      <c r="A148" s="73"/>
      <c r="B148" s="93" t="s">
        <v>175</v>
      </c>
      <c r="C148" s="70"/>
      <c r="D148" s="70"/>
      <c r="E148" s="96"/>
      <c r="F148" s="96"/>
      <c r="G148" s="59">
        <f t="shared" si="19"/>
        <v>0</v>
      </c>
      <c r="H148" s="59">
        <v>0</v>
      </c>
      <c r="I148" s="59">
        <f t="shared" si="16"/>
        <v>0</v>
      </c>
      <c r="J148" s="59">
        <v>0</v>
      </c>
      <c r="K148" s="59">
        <f t="shared" si="17"/>
        <v>0</v>
      </c>
      <c r="L148" s="59">
        <f t="shared" si="18"/>
        <v>0</v>
      </c>
      <c r="M148" s="179"/>
      <c r="N148" s="42">
        <f t="shared" si="20"/>
        <v>0</v>
      </c>
      <c r="O148" s="42"/>
    </row>
    <row r="149" spans="1:15" s="71" customFormat="1" ht="47.25" x14ac:dyDescent="0.25">
      <c r="A149" s="72" t="s">
        <v>59</v>
      </c>
      <c r="B149" s="92" t="s">
        <v>176</v>
      </c>
      <c r="C149" s="70">
        <v>1</v>
      </c>
      <c r="D149" s="70" t="s">
        <v>26</v>
      </c>
      <c r="E149" s="59">
        <v>1020000</v>
      </c>
      <c r="F149" s="59">
        <v>127500</v>
      </c>
      <c r="G149" s="59">
        <f t="shared" si="19"/>
        <v>1147500</v>
      </c>
      <c r="H149" s="59">
        <v>1</v>
      </c>
      <c r="I149" s="59">
        <f t="shared" si="16"/>
        <v>1020000</v>
      </c>
      <c r="J149" s="59">
        <v>1</v>
      </c>
      <c r="K149" s="59">
        <f t="shared" si="17"/>
        <v>127500</v>
      </c>
      <c r="L149" s="59">
        <f t="shared" si="18"/>
        <v>1147500</v>
      </c>
      <c r="M149" s="181">
        <v>0.9</v>
      </c>
      <c r="N149" s="42">
        <f t="shared" si="20"/>
        <v>1032750</v>
      </c>
      <c r="O149" s="42"/>
    </row>
    <row r="150" spans="1:15" s="71" customFormat="1" ht="31.5" x14ac:dyDescent="0.25">
      <c r="A150" s="72"/>
      <c r="B150" s="87" t="s">
        <v>212</v>
      </c>
      <c r="C150" s="70"/>
      <c r="D150" s="70"/>
      <c r="E150" s="96"/>
      <c r="F150" s="96"/>
      <c r="G150" s="96"/>
      <c r="H150" s="59">
        <v>0</v>
      </c>
      <c r="I150" s="59">
        <f t="shared" si="16"/>
        <v>0</v>
      </c>
      <c r="J150" s="59">
        <v>0</v>
      </c>
      <c r="K150" s="59">
        <f t="shared" si="17"/>
        <v>0</v>
      </c>
      <c r="L150" s="59">
        <f t="shared" si="18"/>
        <v>0</v>
      </c>
      <c r="M150" s="169"/>
      <c r="N150" s="42">
        <f t="shared" si="20"/>
        <v>0</v>
      </c>
      <c r="O150" s="42"/>
    </row>
    <row r="151" spans="1:15" s="71" customFormat="1" ht="31.5" x14ac:dyDescent="0.25">
      <c r="A151" s="72"/>
      <c r="B151" s="93" t="s">
        <v>177</v>
      </c>
      <c r="C151" s="70"/>
      <c r="D151" s="70"/>
      <c r="E151" s="96"/>
      <c r="F151" s="96"/>
      <c r="G151" s="96"/>
      <c r="H151" s="59">
        <v>0</v>
      </c>
      <c r="I151" s="96"/>
      <c r="J151" s="59">
        <v>0</v>
      </c>
      <c r="K151" s="59">
        <f t="shared" si="17"/>
        <v>0</v>
      </c>
      <c r="L151" s="96"/>
      <c r="M151" s="167"/>
      <c r="N151" s="42">
        <f t="shared" si="20"/>
        <v>0</v>
      </c>
      <c r="O151" s="42"/>
    </row>
    <row r="152" spans="1:15" s="71" customFormat="1" ht="15.75" x14ac:dyDescent="0.25">
      <c r="A152" s="72"/>
      <c r="B152" s="93" t="s">
        <v>178</v>
      </c>
      <c r="C152" s="147" t="s">
        <v>197</v>
      </c>
      <c r="D152" s="148"/>
      <c r="E152" s="148"/>
      <c r="F152" s="148"/>
      <c r="G152" s="148"/>
      <c r="H152" s="148"/>
      <c r="I152" s="148"/>
      <c r="J152" s="148"/>
      <c r="K152" s="148"/>
      <c r="L152" s="149"/>
      <c r="M152" s="169"/>
      <c r="N152" s="42">
        <f t="shared" si="20"/>
        <v>0</v>
      </c>
      <c r="O152" s="42"/>
    </row>
    <row r="153" spans="1:15" s="71" customFormat="1" ht="110.25" x14ac:dyDescent="0.25">
      <c r="A153" s="72">
        <v>1</v>
      </c>
      <c r="B153" s="58" t="s">
        <v>179</v>
      </c>
      <c r="C153" s="70">
        <v>1</v>
      </c>
      <c r="D153" s="70" t="s">
        <v>0</v>
      </c>
      <c r="E153" s="59"/>
      <c r="F153" s="59"/>
      <c r="G153" s="59">
        <f t="shared" ref="G153:G162" si="21">SUM(E153+F153)*C153</f>
        <v>0</v>
      </c>
      <c r="H153" s="59"/>
      <c r="I153" s="59"/>
      <c r="J153" s="59"/>
      <c r="K153" s="59"/>
      <c r="L153" s="59"/>
      <c r="M153" s="165"/>
      <c r="N153" s="42">
        <f t="shared" si="20"/>
        <v>0</v>
      </c>
      <c r="O153" s="42"/>
    </row>
    <row r="154" spans="1:15" s="71" customFormat="1" ht="141.75" x14ac:dyDescent="0.25">
      <c r="A154" s="72">
        <v>2</v>
      </c>
      <c r="B154" s="58" t="s">
        <v>180</v>
      </c>
      <c r="C154" s="70">
        <v>1</v>
      </c>
      <c r="D154" s="70" t="s">
        <v>0</v>
      </c>
      <c r="E154" s="59"/>
      <c r="F154" s="59"/>
      <c r="G154" s="59">
        <f t="shared" si="21"/>
        <v>0</v>
      </c>
      <c r="H154" s="59"/>
      <c r="I154" s="59"/>
      <c r="J154" s="59"/>
      <c r="K154" s="59"/>
      <c r="L154" s="59"/>
      <c r="M154" s="169"/>
      <c r="N154" s="42">
        <f t="shared" si="20"/>
        <v>0</v>
      </c>
      <c r="O154" s="42"/>
    </row>
    <row r="155" spans="1:15" s="71" customFormat="1" ht="157.5" x14ac:dyDescent="0.25">
      <c r="A155" s="72">
        <v>3</v>
      </c>
      <c r="B155" s="58" t="s">
        <v>181</v>
      </c>
      <c r="C155" s="70">
        <v>1</v>
      </c>
      <c r="D155" s="70" t="s">
        <v>0</v>
      </c>
      <c r="E155" s="59"/>
      <c r="F155" s="59"/>
      <c r="G155" s="59">
        <f t="shared" si="21"/>
        <v>0</v>
      </c>
      <c r="H155" s="59"/>
      <c r="I155" s="59"/>
      <c r="J155" s="59"/>
      <c r="K155" s="59"/>
      <c r="L155" s="59"/>
      <c r="N155" s="42">
        <f t="shared" si="20"/>
        <v>0</v>
      </c>
      <c r="O155" s="42"/>
    </row>
    <row r="156" spans="1:15" s="71" customFormat="1" ht="126" x14ac:dyDescent="0.25">
      <c r="A156" s="72">
        <v>4</v>
      </c>
      <c r="B156" s="58" t="s">
        <v>182</v>
      </c>
      <c r="C156" s="70">
        <v>1</v>
      </c>
      <c r="D156" s="70" t="s">
        <v>0</v>
      </c>
      <c r="E156" s="59"/>
      <c r="F156" s="59"/>
      <c r="G156" s="59">
        <f t="shared" si="21"/>
        <v>0</v>
      </c>
      <c r="H156" s="59"/>
      <c r="I156" s="59"/>
      <c r="J156" s="59"/>
      <c r="K156" s="59"/>
      <c r="L156" s="59"/>
      <c r="N156" s="42">
        <f t="shared" si="20"/>
        <v>0</v>
      </c>
      <c r="O156" s="42"/>
    </row>
    <row r="157" spans="1:15" s="71" customFormat="1" ht="110.25" x14ac:dyDescent="0.25">
      <c r="A157" s="72">
        <v>5</v>
      </c>
      <c r="B157" s="58" t="s">
        <v>183</v>
      </c>
      <c r="C157" s="70">
        <v>1</v>
      </c>
      <c r="D157" s="70" t="s">
        <v>0</v>
      </c>
      <c r="E157" s="59"/>
      <c r="F157" s="59"/>
      <c r="G157" s="59">
        <f t="shared" si="21"/>
        <v>0</v>
      </c>
      <c r="H157" s="59"/>
      <c r="I157" s="59"/>
      <c r="J157" s="59"/>
      <c r="K157" s="59"/>
      <c r="L157" s="59"/>
      <c r="N157" s="42">
        <f t="shared" si="20"/>
        <v>0</v>
      </c>
      <c r="O157" s="42"/>
    </row>
    <row r="158" spans="1:15" s="71" customFormat="1" ht="15.75" x14ac:dyDescent="0.25">
      <c r="A158" s="72"/>
      <c r="B158" s="97" t="s">
        <v>184</v>
      </c>
      <c r="C158" s="70"/>
      <c r="D158" s="70"/>
      <c r="E158" s="96"/>
      <c r="F158" s="96"/>
      <c r="G158" s="59">
        <f t="shared" si="21"/>
        <v>0</v>
      </c>
      <c r="H158" s="96"/>
      <c r="I158" s="59"/>
      <c r="J158" s="59"/>
      <c r="K158" s="59"/>
      <c r="L158" s="59"/>
      <c r="N158" s="42">
        <f t="shared" si="20"/>
        <v>0</v>
      </c>
      <c r="O158" s="42"/>
    </row>
    <row r="159" spans="1:15" s="71" customFormat="1" ht="110.25" x14ac:dyDescent="0.25">
      <c r="A159" s="72">
        <v>6</v>
      </c>
      <c r="B159" s="58" t="s">
        <v>185</v>
      </c>
      <c r="C159" s="70">
        <v>1</v>
      </c>
      <c r="D159" s="70" t="s">
        <v>0</v>
      </c>
      <c r="E159" s="59"/>
      <c r="F159" s="59"/>
      <c r="G159" s="59">
        <f t="shared" si="21"/>
        <v>0</v>
      </c>
      <c r="H159" s="59"/>
      <c r="I159" s="59"/>
      <c r="J159" s="59"/>
      <c r="K159" s="59"/>
      <c r="L159" s="59"/>
      <c r="N159" s="42">
        <f t="shared" si="20"/>
        <v>0</v>
      </c>
      <c r="O159" s="42"/>
    </row>
    <row r="160" spans="1:15" s="71" customFormat="1" ht="110.25" x14ac:dyDescent="0.25">
      <c r="A160" s="72">
        <v>7</v>
      </c>
      <c r="B160" s="58" t="s">
        <v>186</v>
      </c>
      <c r="C160" s="70">
        <v>1</v>
      </c>
      <c r="D160" s="70" t="s">
        <v>0</v>
      </c>
      <c r="E160" s="59"/>
      <c r="F160" s="59"/>
      <c r="G160" s="59">
        <f t="shared" si="21"/>
        <v>0</v>
      </c>
      <c r="H160" s="59"/>
      <c r="I160" s="59"/>
      <c r="J160" s="59"/>
      <c r="K160" s="59"/>
      <c r="L160" s="59"/>
      <c r="N160" s="42">
        <f t="shared" si="20"/>
        <v>0</v>
      </c>
      <c r="O160" s="42"/>
    </row>
    <row r="161" spans="1:15" s="71" customFormat="1" ht="110.25" x14ac:dyDescent="0.25">
      <c r="A161" s="72">
        <v>8</v>
      </c>
      <c r="B161" s="58" t="s">
        <v>187</v>
      </c>
      <c r="C161" s="70">
        <v>1</v>
      </c>
      <c r="D161" s="70" t="s">
        <v>0</v>
      </c>
      <c r="E161" s="59"/>
      <c r="F161" s="59"/>
      <c r="G161" s="59">
        <f t="shared" si="21"/>
        <v>0</v>
      </c>
      <c r="H161" s="59"/>
      <c r="I161" s="59"/>
      <c r="J161" s="59"/>
      <c r="K161" s="59"/>
      <c r="L161" s="59"/>
      <c r="N161" s="42">
        <f t="shared" si="20"/>
        <v>0</v>
      </c>
      <c r="O161" s="42"/>
    </row>
    <row r="162" spans="1:15" s="71" customFormat="1" ht="110.25" x14ac:dyDescent="0.25">
      <c r="A162" s="72">
        <v>9</v>
      </c>
      <c r="B162" s="58" t="s">
        <v>188</v>
      </c>
      <c r="C162" s="70">
        <v>1</v>
      </c>
      <c r="D162" s="70" t="s">
        <v>0</v>
      </c>
      <c r="E162" s="59"/>
      <c r="F162" s="59"/>
      <c r="G162" s="59">
        <f t="shared" si="21"/>
        <v>0</v>
      </c>
      <c r="H162" s="59"/>
      <c r="I162" s="59"/>
      <c r="J162" s="59"/>
      <c r="K162" s="59"/>
      <c r="L162" s="59"/>
      <c r="N162" s="42">
        <f t="shared" si="20"/>
        <v>0</v>
      </c>
      <c r="O162" s="42"/>
    </row>
    <row r="163" spans="1:15" s="71" customFormat="1" ht="15.75" x14ac:dyDescent="0.25">
      <c r="A163" s="57"/>
      <c r="B163" s="65" t="s">
        <v>63</v>
      </c>
      <c r="C163" s="90"/>
      <c r="D163" s="90"/>
      <c r="E163" s="98"/>
      <c r="F163" s="99"/>
      <c r="G163" s="100">
        <f>SUM(G9:G162)</f>
        <v>11923766</v>
      </c>
      <c r="H163" s="99"/>
      <c r="I163" s="100">
        <f>SUM(I9:I162)</f>
        <v>9476836.2349999994</v>
      </c>
      <c r="J163" s="100"/>
      <c r="K163" s="100">
        <f>SUM(K9:K162)</f>
        <v>1908995.45</v>
      </c>
      <c r="L163" s="100">
        <f>SUM(L9:L162)</f>
        <v>11385831.684999999</v>
      </c>
      <c r="N163" s="100">
        <f>SUM(N9:N162)</f>
        <v>9987148.5164999999</v>
      </c>
      <c r="O163" s="42"/>
    </row>
    <row r="164" spans="1:15" s="71" customFormat="1" ht="15.75" x14ac:dyDescent="0.25">
      <c r="A164" s="101"/>
      <c r="B164" s="102"/>
      <c r="D164" s="103"/>
      <c r="G164" s="104"/>
      <c r="N164" s="42"/>
      <c r="O164" s="42"/>
    </row>
    <row r="165" spans="1:15" s="50" customFormat="1" x14ac:dyDescent="0.3">
      <c r="A165" s="51"/>
      <c r="B165" s="52"/>
      <c r="D165" s="53"/>
      <c r="G165" s="54"/>
      <c r="N165" s="49"/>
      <c r="O165" s="49"/>
    </row>
    <row r="166" spans="1:15" s="50" customFormat="1" x14ac:dyDescent="0.3">
      <c r="A166" s="51"/>
      <c r="B166" s="52"/>
      <c r="D166" s="53"/>
      <c r="G166" s="54"/>
      <c r="N166" s="49"/>
      <c r="O166" s="49"/>
    </row>
    <row r="167" spans="1:15" s="50" customFormat="1" x14ac:dyDescent="0.3">
      <c r="A167" s="51"/>
      <c r="B167" s="52"/>
      <c r="D167" s="53"/>
      <c r="N167" s="49"/>
      <c r="O167" s="49"/>
    </row>
    <row r="168" spans="1:15" s="50" customFormat="1" x14ac:dyDescent="0.3">
      <c r="A168" s="51"/>
      <c r="B168" s="52"/>
      <c r="D168" s="53"/>
      <c r="N168" s="49"/>
      <c r="O168" s="49"/>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row r="186" spans="1:15" s="30" customFormat="1" ht="16.5" x14ac:dyDescent="0.25">
      <c r="A186" s="32"/>
      <c r="B186" s="33"/>
      <c r="D186" s="34"/>
      <c r="N186" s="31"/>
      <c r="O186" s="31"/>
    </row>
  </sheetData>
  <mergeCells count="20">
    <mergeCell ref="C152:L152"/>
    <mergeCell ref="A3:C3"/>
    <mergeCell ref="A7:A8"/>
    <mergeCell ref="B7:B8"/>
    <mergeCell ref="C7:C8"/>
    <mergeCell ref="D7:D8"/>
    <mergeCell ref="E7:E8"/>
    <mergeCell ref="F7:F8"/>
    <mergeCell ref="H7:H8"/>
    <mergeCell ref="H6:I6"/>
    <mergeCell ref="J6:K6"/>
    <mergeCell ref="J7:J8"/>
    <mergeCell ref="A1:L1"/>
    <mergeCell ref="A2:L2"/>
    <mergeCell ref="G7:G8"/>
    <mergeCell ref="H5:L5"/>
    <mergeCell ref="I7:I8"/>
    <mergeCell ref="K7:K8"/>
    <mergeCell ref="L6:L8"/>
    <mergeCell ref="A5:G6"/>
  </mergeCells>
  <printOptions horizontalCentered="1"/>
  <pageMargins left="0" right="0" top="0.55118110236220474" bottom="0.55118110236220474" header="0.31496062992125984" footer="0.31496062992125984"/>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O186"/>
  <sheetViews>
    <sheetView topLeftCell="A62" zoomScaleNormal="100" workbookViewId="0">
      <selection activeCell="N82" sqref="N82"/>
    </sheetView>
  </sheetViews>
  <sheetFormatPr defaultRowHeight="16.5" x14ac:dyDescent="0.3"/>
  <cols>
    <col min="1" max="1" width="6.7109375" style="2" customWidth="1"/>
    <col min="2" max="2" width="70.425781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9.7109375" style="1" customWidth="1"/>
    <col min="9" max="10" width="11.28515625" style="1" customWidth="1"/>
    <col min="11" max="11" width="12.85546875" style="1" customWidth="1"/>
    <col min="12" max="12" width="14.7109375" style="1" customWidth="1"/>
    <col min="13" max="13" width="9.140625" style="1"/>
    <col min="14" max="14" width="13" style="1" customWidth="1"/>
    <col min="15" max="16384" width="9.140625" style="1"/>
  </cols>
  <sheetData>
    <row r="1" spans="1:15" ht="20.25" x14ac:dyDescent="0.3">
      <c r="A1" s="134" t="s">
        <v>65</v>
      </c>
      <c r="B1" s="134"/>
      <c r="C1" s="134"/>
      <c r="D1" s="134"/>
      <c r="E1" s="134"/>
      <c r="F1" s="134"/>
      <c r="G1" s="134"/>
      <c r="H1" s="134"/>
      <c r="I1" s="134"/>
      <c r="J1" s="134"/>
      <c r="K1" s="134"/>
      <c r="L1" s="134"/>
    </row>
    <row r="2" spans="1:15" ht="20.25" x14ac:dyDescent="0.3">
      <c r="A2" s="134" t="s">
        <v>66</v>
      </c>
      <c r="B2" s="134"/>
      <c r="C2" s="134"/>
      <c r="D2" s="134"/>
      <c r="E2" s="134"/>
      <c r="F2" s="134"/>
      <c r="G2" s="134"/>
      <c r="H2" s="134"/>
      <c r="I2" s="134"/>
      <c r="J2" s="134"/>
      <c r="K2" s="134"/>
      <c r="L2" s="134"/>
    </row>
    <row r="3" spans="1:15" ht="20.25" x14ac:dyDescent="0.3">
      <c r="A3" s="150"/>
      <c r="B3" s="150"/>
      <c r="C3" s="150"/>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0.25" customHeight="1" x14ac:dyDescent="0.25">
      <c r="A5" s="141" t="s">
        <v>64</v>
      </c>
      <c r="B5" s="142"/>
      <c r="C5" s="142"/>
      <c r="D5" s="142"/>
      <c r="E5" s="142"/>
      <c r="F5" s="142"/>
      <c r="G5" s="143"/>
      <c r="H5" s="136" t="s">
        <v>231</v>
      </c>
      <c r="I5" s="136"/>
      <c r="J5" s="136"/>
      <c r="K5" s="136"/>
      <c r="L5" s="137"/>
      <c r="N5" s="42"/>
      <c r="O5" s="42"/>
    </row>
    <row r="6" spans="1:15" customFormat="1" ht="26.25" customHeight="1" x14ac:dyDescent="0.25">
      <c r="A6" s="144"/>
      <c r="B6" s="145"/>
      <c r="C6" s="145"/>
      <c r="D6" s="145"/>
      <c r="E6" s="145"/>
      <c r="F6" s="145"/>
      <c r="G6" s="146"/>
      <c r="H6" s="153" t="s">
        <v>191</v>
      </c>
      <c r="I6" s="136"/>
      <c r="J6" s="153" t="s">
        <v>192</v>
      </c>
      <c r="K6" s="136"/>
      <c r="L6" s="138" t="s">
        <v>224</v>
      </c>
      <c r="N6" s="42"/>
      <c r="O6" s="42"/>
    </row>
    <row r="7" spans="1:15" s="43" customFormat="1" ht="15.75" customHeight="1" x14ac:dyDescent="0.25">
      <c r="A7" s="151" t="s">
        <v>46</v>
      </c>
      <c r="B7" s="151" t="s">
        <v>47</v>
      </c>
      <c r="C7" s="151" t="s">
        <v>48</v>
      </c>
      <c r="D7" s="151" t="s">
        <v>49</v>
      </c>
      <c r="E7" s="151" t="s">
        <v>199</v>
      </c>
      <c r="F7" s="151" t="s">
        <v>198</v>
      </c>
      <c r="G7" s="135" t="s">
        <v>24</v>
      </c>
      <c r="H7" s="135" t="s">
        <v>223</v>
      </c>
      <c r="I7" s="135" t="s">
        <v>230</v>
      </c>
      <c r="J7" s="135" t="s">
        <v>223</v>
      </c>
      <c r="K7" s="135" t="s">
        <v>230</v>
      </c>
      <c r="L7" s="139"/>
      <c r="N7" s="44"/>
      <c r="O7" s="44"/>
    </row>
    <row r="8" spans="1:15" s="43" customFormat="1" ht="15.75" customHeight="1" x14ac:dyDescent="0.25">
      <c r="A8" s="152"/>
      <c r="B8" s="152"/>
      <c r="C8" s="152"/>
      <c r="D8" s="152"/>
      <c r="E8" s="152"/>
      <c r="F8" s="152"/>
      <c r="G8" s="135"/>
      <c r="H8" s="135"/>
      <c r="I8" s="135"/>
      <c r="J8" s="135"/>
      <c r="K8" s="135"/>
      <c r="L8" s="140"/>
      <c r="N8" s="44"/>
      <c r="O8" s="44"/>
    </row>
    <row r="9" spans="1:15" s="48" customFormat="1" ht="34.5" x14ac:dyDescent="0.25">
      <c r="A9" s="45"/>
      <c r="B9" s="46" t="s">
        <v>50</v>
      </c>
      <c r="C9" s="55"/>
      <c r="D9" s="55"/>
      <c r="E9" s="56"/>
      <c r="F9" s="56"/>
      <c r="G9" s="56"/>
      <c r="H9" s="56"/>
      <c r="I9" s="56"/>
      <c r="J9" s="56"/>
      <c r="K9" s="56"/>
      <c r="L9" s="56"/>
    </row>
    <row r="10" spans="1:15" s="60" customFormat="1" ht="31.5" x14ac:dyDescent="0.25">
      <c r="A10" s="57">
        <v>1</v>
      </c>
      <c r="B10" s="58" t="s">
        <v>213</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M10" s="186">
        <v>0.9</v>
      </c>
      <c r="N10" s="164">
        <f>M10*L10</f>
        <v>19125</v>
      </c>
    </row>
    <row r="11" spans="1:15" s="60" customFormat="1" ht="31.5" x14ac:dyDescent="0.25">
      <c r="A11" s="57">
        <v>2</v>
      </c>
      <c r="B11" s="58" t="s">
        <v>214</v>
      </c>
      <c r="C11" s="57">
        <v>1</v>
      </c>
      <c r="D11" s="57" t="s">
        <v>0</v>
      </c>
      <c r="E11" s="59">
        <v>8500</v>
      </c>
      <c r="F11" s="59">
        <v>8500</v>
      </c>
      <c r="G11" s="59">
        <f t="shared" ref="G11:G74" si="3">SUM(E11+F11)*C11</f>
        <v>17000</v>
      </c>
      <c r="H11" s="59">
        <v>0</v>
      </c>
      <c r="I11" s="59">
        <f t="shared" si="0"/>
        <v>0</v>
      </c>
      <c r="J11" s="59">
        <v>0</v>
      </c>
      <c r="K11" s="59">
        <f t="shared" si="1"/>
        <v>0</v>
      </c>
      <c r="L11" s="59">
        <f t="shared" si="2"/>
        <v>0</v>
      </c>
      <c r="M11" s="183"/>
      <c r="N11" s="164">
        <f t="shared" ref="N11:N74" si="4">M11*L11</f>
        <v>0</v>
      </c>
    </row>
    <row r="12" spans="1:15" s="60" customFormat="1" ht="94.5" x14ac:dyDescent="0.25">
      <c r="A12" s="57"/>
      <c r="B12" s="58" t="s">
        <v>215</v>
      </c>
      <c r="C12" s="108"/>
      <c r="D12" s="109"/>
      <c r="E12" s="98"/>
      <c r="F12" s="98"/>
      <c r="G12" s="59">
        <f t="shared" si="3"/>
        <v>0</v>
      </c>
      <c r="H12" s="59">
        <v>0</v>
      </c>
      <c r="I12" s="59">
        <f t="shared" si="0"/>
        <v>0</v>
      </c>
      <c r="J12" s="59">
        <v>0</v>
      </c>
      <c r="K12" s="59">
        <f t="shared" si="1"/>
        <v>0</v>
      </c>
      <c r="L12" s="59">
        <f t="shared" si="2"/>
        <v>0</v>
      </c>
      <c r="M12" s="183"/>
      <c r="N12" s="164">
        <f t="shared" si="4"/>
        <v>0</v>
      </c>
    </row>
    <row r="13" spans="1:15" s="71" customFormat="1" x14ac:dyDescent="0.3">
      <c r="A13" s="110"/>
      <c r="B13" s="111"/>
      <c r="C13" s="108"/>
      <c r="D13" s="109"/>
      <c r="E13" s="98"/>
      <c r="F13" s="98"/>
      <c r="G13" s="59">
        <f t="shared" si="3"/>
        <v>0</v>
      </c>
      <c r="H13" s="59">
        <v>0</v>
      </c>
      <c r="I13" s="59">
        <f t="shared" si="0"/>
        <v>0</v>
      </c>
      <c r="J13" s="59">
        <v>0</v>
      </c>
      <c r="K13" s="59">
        <f t="shared" si="1"/>
        <v>0</v>
      </c>
      <c r="L13" s="59">
        <f t="shared" si="2"/>
        <v>0</v>
      </c>
      <c r="M13" s="184"/>
      <c r="N13" s="164">
        <f t="shared" si="4"/>
        <v>0</v>
      </c>
    </row>
    <row r="14" spans="1:15" s="71" customFormat="1" ht="31.5" x14ac:dyDescent="0.3">
      <c r="A14" s="57"/>
      <c r="B14" s="65" t="s">
        <v>201</v>
      </c>
      <c r="C14" s="108"/>
      <c r="D14" s="109"/>
      <c r="E14" s="98"/>
      <c r="F14" s="98"/>
      <c r="G14" s="59">
        <f t="shared" si="3"/>
        <v>0</v>
      </c>
      <c r="H14" s="59">
        <v>0</v>
      </c>
      <c r="I14" s="59">
        <f t="shared" si="0"/>
        <v>0</v>
      </c>
      <c r="J14" s="59">
        <v>0</v>
      </c>
      <c r="K14" s="59">
        <f t="shared" si="1"/>
        <v>0</v>
      </c>
      <c r="L14" s="59">
        <f t="shared" si="2"/>
        <v>0</v>
      </c>
      <c r="M14" s="185"/>
      <c r="N14" s="164">
        <f t="shared" si="4"/>
        <v>0</v>
      </c>
    </row>
    <row r="15" spans="1:15" s="60" customFormat="1" ht="31.5" x14ac:dyDescent="0.25">
      <c r="A15" s="67"/>
      <c r="B15" s="87" t="s">
        <v>51</v>
      </c>
      <c r="C15" s="112"/>
      <c r="D15" s="112"/>
      <c r="E15" s="106"/>
      <c r="F15" s="106"/>
      <c r="G15" s="59">
        <f t="shared" si="3"/>
        <v>0</v>
      </c>
      <c r="H15" s="59">
        <v>0</v>
      </c>
      <c r="I15" s="59">
        <f t="shared" si="0"/>
        <v>0</v>
      </c>
      <c r="J15" s="59">
        <v>0</v>
      </c>
      <c r="K15" s="59">
        <f t="shared" si="1"/>
        <v>0</v>
      </c>
      <c r="L15" s="59">
        <f t="shared" si="2"/>
        <v>0</v>
      </c>
      <c r="M15" s="183"/>
      <c r="N15" s="164">
        <f t="shared" si="4"/>
        <v>0</v>
      </c>
    </row>
    <row r="16" spans="1:15" s="60" customFormat="1" x14ac:dyDescent="0.25">
      <c r="A16" s="57">
        <v>1</v>
      </c>
      <c r="B16" s="58" t="s">
        <v>37</v>
      </c>
      <c r="C16" s="57">
        <v>1</v>
      </c>
      <c r="D16" s="57" t="s">
        <v>0</v>
      </c>
      <c r="E16" s="59">
        <v>0</v>
      </c>
      <c r="F16" s="59">
        <v>255000</v>
      </c>
      <c r="G16" s="59">
        <f t="shared" si="3"/>
        <v>255000</v>
      </c>
      <c r="H16" s="59">
        <v>0</v>
      </c>
      <c r="I16" s="59">
        <f t="shared" si="0"/>
        <v>0</v>
      </c>
      <c r="J16" s="59">
        <v>0</v>
      </c>
      <c r="K16" s="59">
        <f t="shared" si="1"/>
        <v>0</v>
      </c>
      <c r="L16" s="59">
        <f t="shared" si="2"/>
        <v>0</v>
      </c>
      <c r="M16" s="183"/>
      <c r="N16" s="164">
        <f t="shared" si="4"/>
        <v>0</v>
      </c>
    </row>
    <row r="17" spans="1:14" s="60" customFormat="1" x14ac:dyDescent="0.25">
      <c r="A17" s="57"/>
      <c r="B17" s="64"/>
      <c r="C17" s="61"/>
      <c r="D17" s="57"/>
      <c r="E17" s="98"/>
      <c r="F17" s="98"/>
      <c r="G17" s="59">
        <f t="shared" si="3"/>
        <v>0</v>
      </c>
      <c r="H17" s="59">
        <v>0</v>
      </c>
      <c r="I17" s="59">
        <f t="shared" si="0"/>
        <v>0</v>
      </c>
      <c r="J17" s="59">
        <v>0</v>
      </c>
      <c r="K17" s="59">
        <f t="shared" si="1"/>
        <v>0</v>
      </c>
      <c r="L17" s="59">
        <f t="shared" si="2"/>
        <v>0</v>
      </c>
      <c r="M17" s="183"/>
      <c r="N17" s="164">
        <f t="shared" si="4"/>
        <v>0</v>
      </c>
    </row>
    <row r="18" spans="1:14" s="60" customFormat="1" ht="31.5" x14ac:dyDescent="0.3">
      <c r="A18" s="57"/>
      <c r="B18" s="65" t="s">
        <v>203</v>
      </c>
      <c r="C18" s="61"/>
      <c r="D18" s="57"/>
      <c r="E18" s="98"/>
      <c r="F18" s="98"/>
      <c r="G18" s="59">
        <f t="shared" si="3"/>
        <v>0</v>
      </c>
      <c r="H18" s="59">
        <v>0</v>
      </c>
      <c r="I18" s="59">
        <f t="shared" si="0"/>
        <v>0</v>
      </c>
      <c r="J18" s="59">
        <v>0</v>
      </c>
      <c r="K18" s="59">
        <f t="shared" si="1"/>
        <v>0</v>
      </c>
      <c r="L18" s="59">
        <f t="shared" si="2"/>
        <v>0</v>
      </c>
      <c r="M18" s="185"/>
      <c r="N18" s="164">
        <f t="shared" si="4"/>
        <v>0</v>
      </c>
    </row>
    <row r="19" spans="1:14" s="71" customFormat="1" ht="31.5" x14ac:dyDescent="0.3">
      <c r="A19" s="67"/>
      <c r="B19" s="66" t="s">
        <v>222</v>
      </c>
      <c r="C19" s="105"/>
      <c r="D19" s="105"/>
      <c r="E19" s="106"/>
      <c r="F19" s="106"/>
      <c r="G19" s="59">
        <f t="shared" si="3"/>
        <v>0</v>
      </c>
      <c r="H19" s="59">
        <v>0</v>
      </c>
      <c r="I19" s="59">
        <f t="shared" si="0"/>
        <v>0</v>
      </c>
      <c r="J19" s="59">
        <v>0</v>
      </c>
      <c r="K19" s="59">
        <f t="shared" si="1"/>
        <v>0</v>
      </c>
      <c r="L19" s="59">
        <f t="shared" si="2"/>
        <v>0</v>
      </c>
      <c r="M19" s="184"/>
      <c r="N19" s="164">
        <f t="shared" si="4"/>
        <v>0</v>
      </c>
    </row>
    <row r="20" spans="1:14" s="71" customFormat="1" x14ac:dyDescent="0.3">
      <c r="A20" s="57"/>
      <c r="B20" s="66" t="s">
        <v>5</v>
      </c>
      <c r="C20" s="61"/>
      <c r="D20" s="57"/>
      <c r="E20" s="98"/>
      <c r="F20" s="98"/>
      <c r="G20" s="59">
        <f t="shared" si="3"/>
        <v>0</v>
      </c>
      <c r="H20" s="59">
        <v>0</v>
      </c>
      <c r="I20" s="59">
        <f t="shared" si="0"/>
        <v>0</v>
      </c>
      <c r="J20" s="59">
        <v>0</v>
      </c>
      <c r="K20" s="59">
        <f t="shared" si="1"/>
        <v>0</v>
      </c>
      <c r="L20" s="59">
        <f t="shared" si="2"/>
        <v>0</v>
      </c>
      <c r="M20" s="184"/>
      <c r="N20" s="164">
        <f t="shared" si="4"/>
        <v>0</v>
      </c>
    </row>
    <row r="21" spans="1:14" s="71" customFormat="1" ht="47.25" x14ac:dyDescent="0.25">
      <c r="A21" s="57">
        <v>1</v>
      </c>
      <c r="B21" s="113" t="s">
        <v>216</v>
      </c>
      <c r="C21" s="57">
        <v>1</v>
      </c>
      <c r="D21" s="57" t="s">
        <v>0</v>
      </c>
      <c r="E21" s="59">
        <v>42500</v>
      </c>
      <c r="F21" s="59">
        <v>12750</v>
      </c>
      <c r="G21" s="59">
        <f t="shared" si="3"/>
        <v>55250</v>
      </c>
      <c r="H21" s="59">
        <v>1</v>
      </c>
      <c r="I21" s="59">
        <f t="shared" si="0"/>
        <v>42500</v>
      </c>
      <c r="J21" s="59">
        <v>1</v>
      </c>
      <c r="K21" s="59">
        <f t="shared" si="1"/>
        <v>12750</v>
      </c>
      <c r="L21" s="59">
        <f t="shared" si="2"/>
        <v>55250</v>
      </c>
      <c r="M21" s="186">
        <v>0.9</v>
      </c>
      <c r="N21" s="164">
        <f t="shared" si="4"/>
        <v>49725</v>
      </c>
    </row>
    <row r="22" spans="1:14" s="71" customFormat="1" x14ac:dyDescent="0.3">
      <c r="A22" s="57"/>
      <c r="B22" s="114" t="s">
        <v>6</v>
      </c>
      <c r="C22" s="115"/>
      <c r="D22" s="78"/>
      <c r="E22" s="116"/>
      <c r="F22" s="98"/>
      <c r="G22" s="59">
        <f t="shared" si="3"/>
        <v>0</v>
      </c>
      <c r="H22" s="59">
        <v>0</v>
      </c>
      <c r="I22" s="59">
        <f t="shared" si="0"/>
        <v>0</v>
      </c>
      <c r="J22" s="59">
        <v>0</v>
      </c>
      <c r="K22" s="59">
        <f t="shared" si="1"/>
        <v>0</v>
      </c>
      <c r="L22" s="59">
        <f t="shared" si="2"/>
        <v>0</v>
      </c>
      <c r="M22" s="184"/>
      <c r="N22" s="164">
        <f t="shared" si="4"/>
        <v>0</v>
      </c>
    </row>
    <row r="23" spans="1:14" s="71" customFormat="1" ht="31.5" x14ac:dyDescent="0.25">
      <c r="A23" s="57">
        <v>2</v>
      </c>
      <c r="B23" s="117" t="s">
        <v>217</v>
      </c>
      <c r="C23" s="78">
        <v>2</v>
      </c>
      <c r="D23" s="78" t="s">
        <v>28</v>
      </c>
      <c r="E23" s="59">
        <v>9350</v>
      </c>
      <c r="F23" s="59">
        <v>850</v>
      </c>
      <c r="G23" s="59">
        <f t="shared" si="3"/>
        <v>20400</v>
      </c>
      <c r="H23" s="59">
        <v>1</v>
      </c>
      <c r="I23" s="59">
        <f t="shared" si="0"/>
        <v>9350</v>
      </c>
      <c r="J23" s="59">
        <v>1</v>
      </c>
      <c r="K23" s="59">
        <f t="shared" si="1"/>
        <v>850</v>
      </c>
      <c r="L23" s="59">
        <f t="shared" si="2"/>
        <v>10200</v>
      </c>
      <c r="M23" s="186">
        <v>0.9</v>
      </c>
      <c r="N23" s="164">
        <f t="shared" si="4"/>
        <v>9180</v>
      </c>
    </row>
    <row r="24" spans="1:14" s="71" customFormat="1" x14ac:dyDescent="0.3">
      <c r="A24" s="57"/>
      <c r="B24" s="107" t="s">
        <v>7</v>
      </c>
      <c r="C24" s="57"/>
      <c r="D24" s="57"/>
      <c r="E24" s="98"/>
      <c r="F24" s="98"/>
      <c r="G24" s="59">
        <f t="shared" si="3"/>
        <v>0</v>
      </c>
      <c r="H24" s="59">
        <v>0</v>
      </c>
      <c r="I24" s="59">
        <f t="shared" si="0"/>
        <v>0</v>
      </c>
      <c r="J24" s="59">
        <v>0</v>
      </c>
      <c r="K24" s="59">
        <f t="shared" si="1"/>
        <v>0</v>
      </c>
      <c r="L24" s="59">
        <f t="shared" si="2"/>
        <v>0</v>
      </c>
      <c r="M24" s="184"/>
      <c r="N24" s="164">
        <f t="shared" si="4"/>
        <v>0</v>
      </c>
    </row>
    <row r="25" spans="1:14" s="71" customFormat="1" ht="31.5" x14ac:dyDescent="0.3">
      <c r="A25" s="57">
        <v>3</v>
      </c>
      <c r="B25" s="113" t="s">
        <v>218</v>
      </c>
      <c r="C25" s="57"/>
      <c r="D25" s="57"/>
      <c r="E25" s="98"/>
      <c r="F25" s="98"/>
      <c r="G25" s="59">
        <f t="shared" si="3"/>
        <v>0</v>
      </c>
      <c r="H25" s="59">
        <v>0</v>
      </c>
      <c r="I25" s="59">
        <f t="shared" si="0"/>
        <v>0</v>
      </c>
      <c r="J25" s="59">
        <v>0</v>
      </c>
      <c r="K25" s="59">
        <f t="shared" si="1"/>
        <v>0</v>
      </c>
      <c r="L25" s="59">
        <f t="shared" si="2"/>
        <v>0</v>
      </c>
      <c r="M25" s="184"/>
      <c r="N25" s="164">
        <f t="shared" si="4"/>
        <v>0</v>
      </c>
    </row>
    <row r="26" spans="1:14" s="71" customFormat="1" x14ac:dyDescent="0.3">
      <c r="A26" s="57"/>
      <c r="B26" s="118" t="s">
        <v>32</v>
      </c>
      <c r="C26" s="57"/>
      <c r="D26" s="57"/>
      <c r="E26" s="98"/>
      <c r="F26" s="98"/>
      <c r="G26" s="59">
        <f t="shared" si="3"/>
        <v>0</v>
      </c>
      <c r="H26" s="59">
        <v>0</v>
      </c>
      <c r="I26" s="59">
        <f t="shared" si="0"/>
        <v>0</v>
      </c>
      <c r="J26" s="59">
        <v>0</v>
      </c>
      <c r="K26" s="59">
        <f t="shared" si="1"/>
        <v>0</v>
      </c>
      <c r="L26" s="59">
        <f t="shared" si="2"/>
        <v>0</v>
      </c>
      <c r="M26" s="184"/>
      <c r="N26" s="164">
        <f t="shared" si="4"/>
        <v>0</v>
      </c>
    </row>
    <row r="27" spans="1:14" s="71" customFormat="1" ht="15.75" x14ac:dyDescent="0.25">
      <c r="A27" s="57">
        <v>4</v>
      </c>
      <c r="B27" s="113" t="s">
        <v>27</v>
      </c>
      <c r="C27" s="57">
        <v>1</v>
      </c>
      <c r="D27" s="57" t="s">
        <v>26</v>
      </c>
      <c r="E27" s="59">
        <v>120912.5</v>
      </c>
      <c r="F27" s="59">
        <v>3400</v>
      </c>
      <c r="G27" s="59">
        <f t="shared" si="3"/>
        <v>124312.5</v>
      </c>
      <c r="H27" s="59">
        <v>1</v>
      </c>
      <c r="I27" s="59">
        <f t="shared" si="0"/>
        <v>120912.5</v>
      </c>
      <c r="J27" s="59">
        <v>1</v>
      </c>
      <c r="K27" s="59">
        <f t="shared" si="1"/>
        <v>3400</v>
      </c>
      <c r="L27" s="59">
        <f t="shared" si="2"/>
        <v>124312.5</v>
      </c>
      <c r="M27" s="186">
        <v>0.9</v>
      </c>
      <c r="N27" s="164">
        <f t="shared" si="4"/>
        <v>111881.25</v>
      </c>
    </row>
    <row r="28" spans="1:14" s="71" customFormat="1" x14ac:dyDescent="0.3">
      <c r="A28" s="57"/>
      <c r="B28" s="118" t="s">
        <v>1</v>
      </c>
      <c r="C28" s="57"/>
      <c r="D28" s="57"/>
      <c r="E28" s="98"/>
      <c r="F28" s="98"/>
      <c r="G28" s="59">
        <f t="shared" si="3"/>
        <v>0</v>
      </c>
      <c r="H28" s="59">
        <v>0</v>
      </c>
      <c r="I28" s="59">
        <f t="shared" si="0"/>
        <v>0</v>
      </c>
      <c r="J28" s="59">
        <v>0</v>
      </c>
      <c r="K28" s="59">
        <f t="shared" si="1"/>
        <v>0</v>
      </c>
      <c r="L28" s="59">
        <f t="shared" si="2"/>
        <v>0</v>
      </c>
      <c r="M28" s="184"/>
      <c r="N28" s="164">
        <f t="shared" si="4"/>
        <v>0</v>
      </c>
    </row>
    <row r="29" spans="1:14" s="71" customFormat="1" ht="15.75" x14ac:dyDescent="0.25">
      <c r="A29" s="57">
        <v>5</v>
      </c>
      <c r="B29" s="113" t="s">
        <v>22</v>
      </c>
      <c r="C29" s="57">
        <v>1</v>
      </c>
      <c r="D29" s="57" t="s">
        <v>26</v>
      </c>
      <c r="E29" s="59">
        <v>386750</v>
      </c>
      <c r="F29" s="59">
        <v>4250</v>
      </c>
      <c r="G29" s="59">
        <f t="shared" si="3"/>
        <v>391000</v>
      </c>
      <c r="H29" s="59">
        <v>1</v>
      </c>
      <c r="I29" s="59">
        <f t="shared" si="0"/>
        <v>386750</v>
      </c>
      <c r="J29" s="59">
        <v>1</v>
      </c>
      <c r="K29" s="59">
        <f t="shared" si="1"/>
        <v>4250</v>
      </c>
      <c r="L29" s="59">
        <f t="shared" si="2"/>
        <v>391000</v>
      </c>
      <c r="M29" s="186">
        <v>0.9</v>
      </c>
      <c r="N29" s="164">
        <f t="shared" si="4"/>
        <v>351900</v>
      </c>
    </row>
    <row r="30" spans="1:14" s="71" customFormat="1" x14ac:dyDescent="0.3">
      <c r="A30" s="57"/>
      <c r="B30" s="118" t="s">
        <v>31</v>
      </c>
      <c r="C30" s="57"/>
      <c r="D30" s="57"/>
      <c r="E30" s="98"/>
      <c r="F30" s="98"/>
      <c r="G30" s="59">
        <f t="shared" si="3"/>
        <v>0</v>
      </c>
      <c r="H30" s="59">
        <v>0</v>
      </c>
      <c r="I30" s="59">
        <f t="shared" si="0"/>
        <v>0</v>
      </c>
      <c r="J30" s="59">
        <v>0</v>
      </c>
      <c r="K30" s="59">
        <f t="shared" si="1"/>
        <v>0</v>
      </c>
      <c r="L30" s="59">
        <f t="shared" si="2"/>
        <v>0</v>
      </c>
      <c r="M30" s="184"/>
      <c r="N30" s="164">
        <f t="shared" si="4"/>
        <v>0</v>
      </c>
    </row>
    <row r="31" spans="1:14" s="71" customFormat="1" ht="15.75" x14ac:dyDescent="0.25">
      <c r="A31" s="57">
        <v>6</v>
      </c>
      <c r="B31" s="113" t="s">
        <v>2</v>
      </c>
      <c r="C31" s="57">
        <v>1</v>
      </c>
      <c r="D31" s="57" t="s">
        <v>26</v>
      </c>
      <c r="E31" s="59">
        <v>46750</v>
      </c>
      <c r="F31" s="59">
        <v>1700</v>
      </c>
      <c r="G31" s="59">
        <f t="shared" si="3"/>
        <v>48450</v>
      </c>
      <c r="H31" s="59">
        <v>1</v>
      </c>
      <c r="I31" s="59">
        <f t="shared" si="0"/>
        <v>46750</v>
      </c>
      <c r="J31" s="59">
        <v>1</v>
      </c>
      <c r="K31" s="59">
        <f t="shared" si="1"/>
        <v>1700</v>
      </c>
      <c r="L31" s="59">
        <f t="shared" si="2"/>
        <v>48450</v>
      </c>
      <c r="M31" s="186">
        <v>0.9</v>
      </c>
      <c r="N31" s="164">
        <f t="shared" si="4"/>
        <v>43605</v>
      </c>
    </row>
    <row r="32" spans="1:14" s="71" customFormat="1" x14ac:dyDescent="0.3">
      <c r="A32" s="57"/>
      <c r="B32" s="118" t="s">
        <v>8</v>
      </c>
      <c r="C32" s="57"/>
      <c r="D32" s="57"/>
      <c r="E32" s="98"/>
      <c r="F32" s="98"/>
      <c r="G32" s="59">
        <f t="shared" si="3"/>
        <v>0</v>
      </c>
      <c r="H32" s="59">
        <v>0</v>
      </c>
      <c r="I32" s="59">
        <f t="shared" si="0"/>
        <v>0</v>
      </c>
      <c r="J32" s="59">
        <v>0</v>
      </c>
      <c r="K32" s="59">
        <f t="shared" si="1"/>
        <v>0</v>
      </c>
      <c r="L32" s="59">
        <f t="shared" si="2"/>
        <v>0</v>
      </c>
      <c r="M32" s="184"/>
      <c r="N32" s="164">
        <f t="shared" si="4"/>
        <v>0</v>
      </c>
    </row>
    <row r="33" spans="1:14" s="71" customFormat="1" ht="47.25" x14ac:dyDescent="0.25">
      <c r="A33" s="57">
        <v>7</v>
      </c>
      <c r="B33" s="113" t="s">
        <v>219</v>
      </c>
      <c r="C33" s="57">
        <v>1</v>
      </c>
      <c r="D33" s="57" t="s">
        <v>0</v>
      </c>
      <c r="E33" s="59">
        <v>127500</v>
      </c>
      <c r="F33" s="59">
        <v>25500</v>
      </c>
      <c r="G33" s="59">
        <f t="shared" si="3"/>
        <v>153000</v>
      </c>
      <c r="H33" s="59">
        <v>1</v>
      </c>
      <c r="I33" s="59">
        <f t="shared" si="0"/>
        <v>127500</v>
      </c>
      <c r="J33" s="59">
        <v>1</v>
      </c>
      <c r="K33" s="59">
        <f t="shared" si="1"/>
        <v>25500</v>
      </c>
      <c r="L33" s="59">
        <f t="shared" si="2"/>
        <v>153000</v>
      </c>
      <c r="M33" s="186">
        <v>0.9</v>
      </c>
      <c r="N33" s="164">
        <f t="shared" si="4"/>
        <v>137700</v>
      </c>
    </row>
    <row r="34" spans="1:14" s="71" customFormat="1" x14ac:dyDescent="0.3">
      <c r="A34" s="57"/>
      <c r="B34" s="118" t="s">
        <v>9</v>
      </c>
      <c r="C34" s="90"/>
      <c r="D34" s="90"/>
      <c r="E34" s="98"/>
      <c r="F34" s="98"/>
      <c r="G34" s="59">
        <f t="shared" si="3"/>
        <v>0</v>
      </c>
      <c r="H34" s="59">
        <v>0</v>
      </c>
      <c r="I34" s="59">
        <f t="shared" si="0"/>
        <v>0</v>
      </c>
      <c r="J34" s="59">
        <v>0</v>
      </c>
      <c r="K34" s="59">
        <f t="shared" si="1"/>
        <v>0</v>
      </c>
      <c r="L34" s="59">
        <f t="shared" si="2"/>
        <v>0</v>
      </c>
      <c r="M34" s="184"/>
      <c r="N34" s="164">
        <f t="shared" si="4"/>
        <v>0</v>
      </c>
    </row>
    <row r="35" spans="1:14" s="71" customFormat="1" ht="47.25" x14ac:dyDescent="0.25">
      <c r="A35" s="57">
        <v>8</v>
      </c>
      <c r="B35" s="113" t="s">
        <v>220</v>
      </c>
      <c r="C35" s="57">
        <v>1</v>
      </c>
      <c r="D35" s="57" t="s">
        <v>0</v>
      </c>
      <c r="E35" s="59">
        <v>29750</v>
      </c>
      <c r="F35" s="59">
        <v>38250</v>
      </c>
      <c r="G35" s="59">
        <f t="shared" si="3"/>
        <v>68000</v>
      </c>
      <c r="H35" s="59">
        <v>1</v>
      </c>
      <c r="I35" s="59">
        <f t="shared" si="0"/>
        <v>29750</v>
      </c>
      <c r="J35" s="59">
        <v>1</v>
      </c>
      <c r="K35" s="59">
        <f t="shared" si="1"/>
        <v>38250</v>
      </c>
      <c r="L35" s="59">
        <f t="shared" si="2"/>
        <v>68000</v>
      </c>
      <c r="M35" s="186">
        <v>0.9</v>
      </c>
      <c r="N35" s="164">
        <f t="shared" si="4"/>
        <v>61200</v>
      </c>
    </row>
    <row r="36" spans="1:14" s="71" customFormat="1" x14ac:dyDescent="0.3">
      <c r="A36" s="57"/>
      <c r="B36" s="118" t="s">
        <v>10</v>
      </c>
      <c r="C36" s="57"/>
      <c r="D36" s="57"/>
      <c r="E36" s="98"/>
      <c r="F36" s="98"/>
      <c r="G36" s="59">
        <f t="shared" si="3"/>
        <v>0</v>
      </c>
      <c r="H36" s="59">
        <v>0</v>
      </c>
      <c r="I36" s="59">
        <f t="shared" si="0"/>
        <v>0</v>
      </c>
      <c r="J36" s="59">
        <v>0</v>
      </c>
      <c r="K36" s="59">
        <f t="shared" si="1"/>
        <v>0</v>
      </c>
      <c r="L36" s="59">
        <f t="shared" si="2"/>
        <v>0</v>
      </c>
      <c r="M36" s="184"/>
      <c r="N36" s="164">
        <f t="shared" si="4"/>
        <v>0</v>
      </c>
    </row>
    <row r="37" spans="1:14" s="71" customFormat="1" ht="31.5" x14ac:dyDescent="0.25">
      <c r="A37" s="57">
        <v>9</v>
      </c>
      <c r="B37" s="113" t="s">
        <v>221</v>
      </c>
      <c r="C37" s="57">
        <v>1</v>
      </c>
      <c r="D37" s="57" t="s">
        <v>0</v>
      </c>
      <c r="E37" s="59">
        <v>25500</v>
      </c>
      <c r="F37" s="59">
        <v>8500</v>
      </c>
      <c r="G37" s="59">
        <f t="shared" si="3"/>
        <v>34000</v>
      </c>
      <c r="H37" s="59">
        <v>1</v>
      </c>
      <c r="I37" s="59">
        <f t="shared" si="0"/>
        <v>25500</v>
      </c>
      <c r="J37" s="59">
        <v>1</v>
      </c>
      <c r="K37" s="59">
        <f t="shared" si="1"/>
        <v>8500</v>
      </c>
      <c r="L37" s="59">
        <f t="shared" si="2"/>
        <v>34000</v>
      </c>
      <c r="M37" s="186">
        <v>0.9</v>
      </c>
      <c r="N37" s="164">
        <f t="shared" si="4"/>
        <v>30600</v>
      </c>
    </row>
    <row r="38" spans="1:14" s="71" customFormat="1" x14ac:dyDescent="0.3">
      <c r="A38" s="57"/>
      <c r="B38" s="89"/>
      <c r="C38" s="90"/>
      <c r="D38" s="90"/>
      <c r="E38" s="98"/>
      <c r="F38" s="98"/>
      <c r="G38" s="59">
        <f t="shared" si="3"/>
        <v>0</v>
      </c>
      <c r="H38" s="59">
        <v>0</v>
      </c>
      <c r="I38" s="59">
        <f t="shared" si="0"/>
        <v>0</v>
      </c>
      <c r="J38" s="59">
        <v>0</v>
      </c>
      <c r="K38" s="59">
        <f t="shared" si="1"/>
        <v>0</v>
      </c>
      <c r="L38" s="59">
        <f t="shared" si="2"/>
        <v>0</v>
      </c>
      <c r="M38" s="184"/>
      <c r="N38" s="164">
        <f t="shared" si="4"/>
        <v>0</v>
      </c>
    </row>
    <row r="39" spans="1:14" s="71" customFormat="1" ht="31.5" x14ac:dyDescent="0.3">
      <c r="A39" s="57"/>
      <c r="B39" s="65" t="s">
        <v>204</v>
      </c>
      <c r="C39" s="90"/>
      <c r="D39" s="90"/>
      <c r="E39" s="98"/>
      <c r="F39" s="98"/>
      <c r="G39" s="59">
        <f t="shared" si="3"/>
        <v>0</v>
      </c>
      <c r="H39" s="59">
        <v>0</v>
      </c>
      <c r="I39" s="59">
        <f t="shared" si="0"/>
        <v>0</v>
      </c>
      <c r="J39" s="59">
        <v>0</v>
      </c>
      <c r="K39" s="59">
        <f t="shared" si="1"/>
        <v>0</v>
      </c>
      <c r="L39" s="59">
        <f t="shared" si="2"/>
        <v>0</v>
      </c>
      <c r="M39" s="185"/>
      <c r="N39" s="164">
        <f t="shared" si="4"/>
        <v>0</v>
      </c>
    </row>
    <row r="40" spans="1:14" s="71" customFormat="1" ht="47.25" x14ac:dyDescent="0.3">
      <c r="A40" s="67"/>
      <c r="B40" s="66" t="s">
        <v>52</v>
      </c>
      <c r="C40" s="112"/>
      <c r="D40" s="112"/>
      <c r="E40" s="119"/>
      <c r="F40" s="119"/>
      <c r="G40" s="59">
        <f t="shared" si="3"/>
        <v>0</v>
      </c>
      <c r="H40" s="59">
        <v>0</v>
      </c>
      <c r="I40" s="59">
        <f t="shared" si="0"/>
        <v>0</v>
      </c>
      <c r="J40" s="59">
        <v>0</v>
      </c>
      <c r="K40" s="59">
        <f t="shared" si="1"/>
        <v>0</v>
      </c>
      <c r="L40" s="59">
        <f t="shared" si="2"/>
        <v>0</v>
      </c>
      <c r="M40" s="184"/>
      <c r="N40" s="164">
        <f t="shared" si="4"/>
        <v>0</v>
      </c>
    </row>
    <row r="41" spans="1:14" s="71" customFormat="1" x14ac:dyDescent="0.3">
      <c r="A41" s="57"/>
      <c r="B41" s="118" t="s">
        <v>11</v>
      </c>
      <c r="C41" s="120"/>
      <c r="D41" s="120"/>
      <c r="E41" s="121"/>
      <c r="F41" s="121"/>
      <c r="G41" s="59">
        <f t="shared" si="3"/>
        <v>0</v>
      </c>
      <c r="H41" s="59">
        <v>0</v>
      </c>
      <c r="I41" s="59">
        <f t="shared" si="0"/>
        <v>0</v>
      </c>
      <c r="J41" s="59">
        <v>0</v>
      </c>
      <c r="K41" s="59">
        <f t="shared" si="1"/>
        <v>0</v>
      </c>
      <c r="L41" s="59">
        <f t="shared" si="2"/>
        <v>0</v>
      </c>
      <c r="M41" s="184"/>
      <c r="N41" s="164">
        <f t="shared" si="4"/>
        <v>0</v>
      </c>
    </row>
    <row r="42" spans="1:14" s="71" customFormat="1" ht="78.75" x14ac:dyDescent="0.25">
      <c r="A42" s="57">
        <v>1</v>
      </c>
      <c r="B42" s="113" t="s">
        <v>38</v>
      </c>
      <c r="C42" s="90">
        <v>1</v>
      </c>
      <c r="D42" s="90" t="s">
        <v>0</v>
      </c>
      <c r="E42" s="59">
        <v>0</v>
      </c>
      <c r="F42" s="59">
        <v>34000</v>
      </c>
      <c r="G42" s="59">
        <f t="shared" si="3"/>
        <v>34000</v>
      </c>
      <c r="H42" s="59">
        <v>0</v>
      </c>
      <c r="I42" s="59">
        <f t="shared" ref="I42:I73" si="5">H42*E42</f>
        <v>0</v>
      </c>
      <c r="J42" s="59">
        <v>1</v>
      </c>
      <c r="K42" s="59">
        <f t="shared" ref="K42:K73" si="6">J42*F42</f>
        <v>34000</v>
      </c>
      <c r="L42" s="59">
        <f t="shared" ref="L42:L73" si="7">K42+I42</f>
        <v>34000</v>
      </c>
      <c r="M42" s="186">
        <v>0.9</v>
      </c>
      <c r="N42" s="164">
        <f t="shared" si="4"/>
        <v>30600</v>
      </c>
    </row>
    <row r="43" spans="1:14" s="71" customFormat="1" ht="15.75" x14ac:dyDescent="0.25">
      <c r="A43" s="57">
        <v>2</v>
      </c>
      <c r="B43" s="113" t="s">
        <v>33</v>
      </c>
      <c r="C43" s="90">
        <v>1</v>
      </c>
      <c r="D43" s="90" t="s">
        <v>0</v>
      </c>
      <c r="E43" s="59">
        <v>12750</v>
      </c>
      <c r="F43" s="59">
        <v>29750</v>
      </c>
      <c r="G43" s="59">
        <f t="shared" si="3"/>
        <v>42500</v>
      </c>
      <c r="H43" s="124">
        <v>1</v>
      </c>
      <c r="I43" s="59">
        <f t="shared" si="5"/>
        <v>12750</v>
      </c>
      <c r="J43" s="124">
        <v>1</v>
      </c>
      <c r="K43" s="59">
        <f t="shared" si="6"/>
        <v>29750</v>
      </c>
      <c r="L43" s="59">
        <f t="shared" si="7"/>
        <v>42500</v>
      </c>
      <c r="M43" s="186">
        <v>0.9</v>
      </c>
      <c r="N43" s="164">
        <f t="shared" si="4"/>
        <v>38250</v>
      </c>
    </row>
    <row r="44" spans="1:14" s="71" customFormat="1" x14ac:dyDescent="0.3">
      <c r="A44" s="57">
        <v>3</v>
      </c>
      <c r="B44" s="113" t="s">
        <v>34</v>
      </c>
      <c r="C44" s="90">
        <v>1</v>
      </c>
      <c r="D44" s="90" t="s">
        <v>0</v>
      </c>
      <c r="E44" s="59">
        <v>0</v>
      </c>
      <c r="F44" s="59">
        <v>34000</v>
      </c>
      <c r="G44" s="59">
        <f t="shared" si="3"/>
        <v>34000</v>
      </c>
      <c r="H44" s="59">
        <v>0</v>
      </c>
      <c r="I44" s="59">
        <f t="shared" si="5"/>
        <v>0</v>
      </c>
      <c r="J44" s="59">
        <v>0</v>
      </c>
      <c r="K44" s="59">
        <f t="shared" si="6"/>
        <v>0</v>
      </c>
      <c r="L44" s="59">
        <f t="shared" si="7"/>
        <v>0</v>
      </c>
      <c r="M44" s="184"/>
      <c r="N44" s="164">
        <f t="shared" si="4"/>
        <v>0</v>
      </c>
    </row>
    <row r="45" spans="1:14" s="71" customFormat="1" x14ac:dyDescent="0.3">
      <c r="A45" s="57"/>
      <c r="B45" s="89"/>
      <c r="C45" s="90"/>
      <c r="D45" s="90"/>
      <c r="E45" s="98"/>
      <c r="F45" s="98"/>
      <c r="G45" s="59">
        <f t="shared" si="3"/>
        <v>0</v>
      </c>
      <c r="H45" s="59">
        <v>0</v>
      </c>
      <c r="I45" s="59">
        <f t="shared" si="5"/>
        <v>0</v>
      </c>
      <c r="J45" s="59">
        <v>0</v>
      </c>
      <c r="K45" s="59">
        <f t="shared" si="6"/>
        <v>0</v>
      </c>
      <c r="L45" s="59">
        <f t="shared" si="7"/>
        <v>0</v>
      </c>
      <c r="M45" s="184"/>
      <c r="N45" s="164">
        <f t="shared" si="4"/>
        <v>0</v>
      </c>
    </row>
    <row r="46" spans="1:14" s="71" customFormat="1" ht="31.5" x14ac:dyDescent="0.3">
      <c r="A46" s="57"/>
      <c r="B46" s="65" t="s">
        <v>205</v>
      </c>
      <c r="C46" s="90"/>
      <c r="D46" s="90"/>
      <c r="E46" s="98"/>
      <c r="F46" s="98"/>
      <c r="G46" s="59">
        <f t="shared" si="3"/>
        <v>0</v>
      </c>
      <c r="H46" s="59">
        <v>0</v>
      </c>
      <c r="I46" s="59">
        <f t="shared" si="5"/>
        <v>0</v>
      </c>
      <c r="J46" s="59">
        <v>0</v>
      </c>
      <c r="K46" s="59">
        <f t="shared" si="6"/>
        <v>0</v>
      </c>
      <c r="L46" s="59">
        <f t="shared" si="7"/>
        <v>0</v>
      </c>
      <c r="M46" s="185"/>
      <c r="N46" s="164">
        <f t="shared" si="4"/>
        <v>0</v>
      </c>
    </row>
    <row r="47" spans="1:14" s="71" customFormat="1" ht="31.5" x14ac:dyDescent="0.3">
      <c r="A47" s="57"/>
      <c r="B47" s="66" t="s">
        <v>53</v>
      </c>
      <c r="C47" s="90"/>
      <c r="D47" s="90"/>
      <c r="E47" s="98"/>
      <c r="F47" s="98"/>
      <c r="G47" s="59">
        <f t="shared" si="3"/>
        <v>0</v>
      </c>
      <c r="H47" s="59">
        <v>0</v>
      </c>
      <c r="I47" s="59">
        <f t="shared" si="5"/>
        <v>0</v>
      </c>
      <c r="J47" s="59">
        <v>0</v>
      </c>
      <c r="K47" s="59">
        <f t="shared" si="6"/>
        <v>0</v>
      </c>
      <c r="L47" s="59">
        <f t="shared" si="7"/>
        <v>0</v>
      </c>
      <c r="M47" s="184"/>
      <c r="N47" s="164">
        <f t="shared" si="4"/>
        <v>0</v>
      </c>
    </row>
    <row r="48" spans="1:14" s="71" customFormat="1" x14ac:dyDescent="0.3">
      <c r="A48" s="67"/>
      <c r="B48" s="87" t="s">
        <v>3</v>
      </c>
      <c r="C48" s="112"/>
      <c r="D48" s="112"/>
      <c r="E48" s="119"/>
      <c r="F48" s="119"/>
      <c r="G48" s="59">
        <f t="shared" si="3"/>
        <v>0</v>
      </c>
      <c r="H48" s="59">
        <v>0</v>
      </c>
      <c r="I48" s="59">
        <f t="shared" si="5"/>
        <v>0</v>
      </c>
      <c r="J48" s="59">
        <v>0</v>
      </c>
      <c r="K48" s="59">
        <f t="shared" si="6"/>
        <v>0</v>
      </c>
      <c r="L48" s="59">
        <f t="shared" si="7"/>
        <v>0</v>
      </c>
      <c r="M48" s="184"/>
      <c r="N48" s="164">
        <f t="shared" si="4"/>
        <v>0</v>
      </c>
    </row>
    <row r="49" spans="1:14" s="71" customFormat="1" ht="78.75" x14ac:dyDescent="0.3">
      <c r="A49" s="57">
        <v>1</v>
      </c>
      <c r="B49" s="113" t="s">
        <v>39</v>
      </c>
      <c r="C49" s="108"/>
      <c r="D49" s="109"/>
      <c r="E49" s="116"/>
      <c r="F49" s="116"/>
      <c r="G49" s="59">
        <f t="shared" si="3"/>
        <v>0</v>
      </c>
      <c r="H49" s="59">
        <v>0</v>
      </c>
      <c r="I49" s="59">
        <f t="shared" si="5"/>
        <v>0</v>
      </c>
      <c r="J49" s="59">
        <v>0</v>
      </c>
      <c r="K49" s="59">
        <f t="shared" si="6"/>
        <v>0</v>
      </c>
      <c r="L49" s="59">
        <f t="shared" si="7"/>
        <v>0</v>
      </c>
      <c r="M49" s="184"/>
      <c r="N49" s="164">
        <f t="shared" si="4"/>
        <v>0</v>
      </c>
    </row>
    <row r="50" spans="1:14" s="71" customFormat="1" x14ac:dyDescent="0.3">
      <c r="A50" s="57" t="s">
        <v>57</v>
      </c>
      <c r="B50" s="113" t="s">
        <v>21</v>
      </c>
      <c r="C50" s="90">
        <v>1</v>
      </c>
      <c r="D50" s="90" t="s">
        <v>26</v>
      </c>
      <c r="E50" s="59">
        <v>193800</v>
      </c>
      <c r="F50" s="59">
        <v>8500</v>
      </c>
      <c r="G50" s="59">
        <f t="shared" si="3"/>
        <v>202300</v>
      </c>
      <c r="H50" s="59">
        <v>1</v>
      </c>
      <c r="I50" s="59">
        <f t="shared" si="5"/>
        <v>193800</v>
      </c>
      <c r="J50" s="59">
        <v>1</v>
      </c>
      <c r="K50" s="59">
        <f t="shared" si="6"/>
        <v>8500</v>
      </c>
      <c r="L50" s="59">
        <f t="shared" si="7"/>
        <v>202300</v>
      </c>
      <c r="M50" s="184"/>
      <c r="N50" s="164">
        <f t="shared" si="4"/>
        <v>0</v>
      </c>
    </row>
    <row r="51" spans="1:14" s="71" customFormat="1" x14ac:dyDescent="0.3">
      <c r="A51" s="57"/>
      <c r="B51" s="89"/>
      <c r="C51" s="90"/>
      <c r="D51" s="90"/>
      <c r="E51" s="98"/>
      <c r="F51" s="98"/>
      <c r="G51" s="59">
        <f t="shared" si="3"/>
        <v>0</v>
      </c>
      <c r="H51" s="59">
        <v>0</v>
      </c>
      <c r="I51" s="59">
        <f t="shared" si="5"/>
        <v>0</v>
      </c>
      <c r="J51" s="59">
        <v>0</v>
      </c>
      <c r="K51" s="59">
        <f t="shared" si="6"/>
        <v>0</v>
      </c>
      <c r="L51" s="59">
        <f t="shared" si="7"/>
        <v>0</v>
      </c>
      <c r="M51" s="184"/>
      <c r="N51" s="164">
        <f t="shared" si="4"/>
        <v>0</v>
      </c>
    </row>
    <row r="52" spans="1:14" s="71" customFormat="1" ht="31.5" x14ac:dyDescent="0.3">
      <c r="A52" s="57"/>
      <c r="B52" s="65" t="s">
        <v>206</v>
      </c>
      <c r="C52" s="90"/>
      <c r="D52" s="90"/>
      <c r="E52" s="98"/>
      <c r="F52" s="98"/>
      <c r="G52" s="59">
        <f t="shared" si="3"/>
        <v>0</v>
      </c>
      <c r="H52" s="59">
        <v>0</v>
      </c>
      <c r="I52" s="59">
        <f t="shared" si="5"/>
        <v>0</v>
      </c>
      <c r="J52" s="59">
        <v>0</v>
      </c>
      <c r="K52" s="59">
        <f t="shared" si="6"/>
        <v>0</v>
      </c>
      <c r="L52" s="59">
        <f t="shared" si="7"/>
        <v>0</v>
      </c>
      <c r="M52" s="185"/>
      <c r="N52" s="164">
        <f t="shared" si="4"/>
        <v>0</v>
      </c>
    </row>
    <row r="53" spans="1:14" s="71" customFormat="1" ht="31.5" x14ac:dyDescent="0.3">
      <c r="A53" s="57"/>
      <c r="B53" s="66" t="s">
        <v>54</v>
      </c>
      <c r="C53" s="90"/>
      <c r="D53" s="90"/>
      <c r="E53" s="98"/>
      <c r="F53" s="98"/>
      <c r="G53" s="59">
        <f t="shared" si="3"/>
        <v>0</v>
      </c>
      <c r="H53" s="59">
        <v>0</v>
      </c>
      <c r="I53" s="59">
        <f t="shared" si="5"/>
        <v>0</v>
      </c>
      <c r="J53" s="59">
        <v>0</v>
      </c>
      <c r="K53" s="59">
        <f t="shared" si="6"/>
        <v>0</v>
      </c>
      <c r="L53" s="59">
        <f t="shared" si="7"/>
        <v>0</v>
      </c>
      <c r="M53" s="184"/>
      <c r="N53" s="164">
        <f t="shared" si="4"/>
        <v>0</v>
      </c>
    </row>
    <row r="54" spans="1:14" s="71" customFormat="1" x14ac:dyDescent="0.3">
      <c r="A54" s="67"/>
      <c r="B54" s="113" t="s">
        <v>4</v>
      </c>
      <c r="C54" s="112"/>
      <c r="D54" s="112"/>
      <c r="E54" s="119"/>
      <c r="F54" s="119"/>
      <c r="G54" s="59">
        <f t="shared" si="3"/>
        <v>0</v>
      </c>
      <c r="H54" s="59">
        <v>0</v>
      </c>
      <c r="I54" s="59">
        <f t="shared" si="5"/>
        <v>0</v>
      </c>
      <c r="J54" s="59">
        <v>0</v>
      </c>
      <c r="K54" s="59">
        <f t="shared" si="6"/>
        <v>0</v>
      </c>
      <c r="L54" s="59">
        <f t="shared" si="7"/>
        <v>0</v>
      </c>
      <c r="M54" s="184"/>
      <c r="N54" s="164">
        <f t="shared" si="4"/>
        <v>0</v>
      </c>
    </row>
    <row r="55" spans="1:14" s="71" customFormat="1" x14ac:dyDescent="0.3">
      <c r="A55" s="57"/>
      <c r="B55" s="118" t="s">
        <v>12</v>
      </c>
      <c r="C55" s="108"/>
      <c r="D55" s="109"/>
      <c r="E55" s="98"/>
      <c r="F55" s="98"/>
      <c r="G55" s="59">
        <f t="shared" si="3"/>
        <v>0</v>
      </c>
      <c r="H55" s="59">
        <v>0</v>
      </c>
      <c r="I55" s="59">
        <f t="shared" si="5"/>
        <v>0</v>
      </c>
      <c r="J55" s="59">
        <v>0</v>
      </c>
      <c r="K55" s="59">
        <f t="shared" si="6"/>
        <v>0</v>
      </c>
      <c r="L55" s="59">
        <f t="shared" si="7"/>
        <v>0</v>
      </c>
      <c r="M55" s="184"/>
      <c r="N55" s="164">
        <f t="shared" si="4"/>
        <v>0</v>
      </c>
    </row>
    <row r="56" spans="1:14" s="71" customFormat="1" ht="63" x14ac:dyDescent="0.3">
      <c r="A56" s="57">
        <v>1</v>
      </c>
      <c r="B56" s="113" t="s">
        <v>40</v>
      </c>
      <c r="C56" s="108"/>
      <c r="D56" s="109"/>
      <c r="E56" s="98"/>
      <c r="F56" s="98"/>
      <c r="G56" s="59">
        <f t="shared" si="3"/>
        <v>0</v>
      </c>
      <c r="H56" s="59">
        <v>0</v>
      </c>
      <c r="I56" s="59">
        <f t="shared" si="5"/>
        <v>0</v>
      </c>
      <c r="J56" s="59">
        <v>0</v>
      </c>
      <c r="K56" s="59">
        <f t="shared" si="6"/>
        <v>0</v>
      </c>
      <c r="L56" s="59">
        <f t="shared" si="7"/>
        <v>0</v>
      </c>
      <c r="M56" s="184"/>
      <c r="N56" s="164">
        <f t="shared" si="4"/>
        <v>0</v>
      </c>
    </row>
    <row r="57" spans="1:14" s="71" customFormat="1" x14ac:dyDescent="0.25">
      <c r="A57" s="72" t="s">
        <v>57</v>
      </c>
      <c r="B57" s="113" t="s">
        <v>15</v>
      </c>
      <c r="C57" s="90">
        <v>700</v>
      </c>
      <c r="D57" s="90" t="s">
        <v>25</v>
      </c>
      <c r="E57" s="59">
        <v>510</v>
      </c>
      <c r="F57" s="59">
        <v>212.5</v>
      </c>
      <c r="G57" s="59">
        <f t="shared" si="3"/>
        <v>505750</v>
      </c>
      <c r="H57" s="182">
        <v>589</v>
      </c>
      <c r="I57" s="59">
        <f t="shared" si="5"/>
        <v>300390</v>
      </c>
      <c r="J57" s="158">
        <v>589</v>
      </c>
      <c r="K57" s="59">
        <f t="shared" si="6"/>
        <v>125162.5</v>
      </c>
      <c r="L57" s="59">
        <f t="shared" si="7"/>
        <v>425552.5</v>
      </c>
      <c r="M57" s="186">
        <v>0.9</v>
      </c>
      <c r="N57" s="164">
        <f t="shared" si="4"/>
        <v>382997.25</v>
      </c>
    </row>
    <row r="58" spans="1:14" s="71" customFormat="1" x14ac:dyDescent="0.25">
      <c r="A58" s="72" t="s">
        <v>58</v>
      </c>
      <c r="B58" s="113" t="s">
        <v>16</v>
      </c>
      <c r="C58" s="90">
        <v>60</v>
      </c>
      <c r="D58" s="90" t="s">
        <v>25</v>
      </c>
      <c r="E58" s="59">
        <v>637.5</v>
      </c>
      <c r="F58" s="59">
        <v>255</v>
      </c>
      <c r="G58" s="59">
        <f t="shared" si="3"/>
        <v>53550</v>
      </c>
      <c r="H58" s="182">
        <v>64.099999999999994</v>
      </c>
      <c r="I58" s="59">
        <f t="shared" si="5"/>
        <v>40863.75</v>
      </c>
      <c r="J58" s="158">
        <v>64.099999999999994</v>
      </c>
      <c r="K58" s="59">
        <f t="shared" si="6"/>
        <v>16345.499999999998</v>
      </c>
      <c r="L58" s="59">
        <f t="shared" si="7"/>
        <v>57209.25</v>
      </c>
      <c r="M58" s="186">
        <v>0.9</v>
      </c>
      <c r="N58" s="164">
        <f t="shared" si="4"/>
        <v>51488.325000000004</v>
      </c>
    </row>
    <row r="59" spans="1:14" s="71" customFormat="1" x14ac:dyDescent="0.25">
      <c r="A59" s="72" t="s">
        <v>59</v>
      </c>
      <c r="B59" s="113" t="s">
        <v>17</v>
      </c>
      <c r="C59" s="90">
        <v>100</v>
      </c>
      <c r="D59" s="90" t="s">
        <v>25</v>
      </c>
      <c r="E59" s="59">
        <v>841.5</v>
      </c>
      <c r="F59" s="59">
        <v>297.5</v>
      </c>
      <c r="G59" s="59">
        <f t="shared" si="3"/>
        <v>113900</v>
      </c>
      <c r="H59" s="182">
        <v>63</v>
      </c>
      <c r="I59" s="59">
        <f t="shared" si="5"/>
        <v>53014.5</v>
      </c>
      <c r="J59" s="158">
        <v>63</v>
      </c>
      <c r="K59" s="59">
        <f t="shared" si="6"/>
        <v>18742.5</v>
      </c>
      <c r="L59" s="59">
        <f t="shared" si="7"/>
        <v>71757</v>
      </c>
      <c r="M59" s="186">
        <v>0.9</v>
      </c>
      <c r="N59" s="164">
        <f t="shared" si="4"/>
        <v>64581.3</v>
      </c>
    </row>
    <row r="60" spans="1:14" s="71" customFormat="1" x14ac:dyDescent="0.25">
      <c r="A60" s="72" t="s">
        <v>60</v>
      </c>
      <c r="B60" s="113" t="s">
        <v>18</v>
      </c>
      <c r="C60" s="90">
        <v>120</v>
      </c>
      <c r="D60" s="90" t="s">
        <v>25</v>
      </c>
      <c r="E60" s="59">
        <v>985.15</v>
      </c>
      <c r="F60" s="59">
        <v>340</v>
      </c>
      <c r="G60" s="59">
        <f t="shared" si="3"/>
        <v>159018</v>
      </c>
      <c r="H60" s="182">
        <v>88</v>
      </c>
      <c r="I60" s="59">
        <f t="shared" si="5"/>
        <v>86693.2</v>
      </c>
      <c r="J60" s="158">
        <v>88</v>
      </c>
      <c r="K60" s="59">
        <f t="shared" si="6"/>
        <v>29920</v>
      </c>
      <c r="L60" s="59">
        <f t="shared" si="7"/>
        <v>116613.2</v>
      </c>
      <c r="M60" s="186">
        <v>0.9</v>
      </c>
      <c r="N60" s="164">
        <f t="shared" si="4"/>
        <v>104951.88</v>
      </c>
    </row>
    <row r="61" spans="1:14" s="71" customFormat="1" x14ac:dyDescent="0.25">
      <c r="A61" s="72" t="s">
        <v>61</v>
      </c>
      <c r="B61" s="113" t="s">
        <v>19</v>
      </c>
      <c r="C61" s="90">
        <v>260</v>
      </c>
      <c r="D61" s="90" t="s">
        <v>25</v>
      </c>
      <c r="E61" s="59">
        <v>1529.15</v>
      </c>
      <c r="F61" s="59">
        <v>382.5</v>
      </c>
      <c r="G61" s="59">
        <f t="shared" si="3"/>
        <v>497029</v>
      </c>
      <c r="H61" s="182">
        <v>186.5</v>
      </c>
      <c r="I61" s="59">
        <f t="shared" si="5"/>
        <v>285186.47500000003</v>
      </c>
      <c r="J61" s="158">
        <v>186.5</v>
      </c>
      <c r="K61" s="59">
        <f t="shared" si="6"/>
        <v>71336.25</v>
      </c>
      <c r="L61" s="59">
        <f t="shared" si="7"/>
        <v>356522.72500000003</v>
      </c>
      <c r="M61" s="186">
        <v>0.9</v>
      </c>
      <c r="N61" s="164">
        <f t="shared" si="4"/>
        <v>320870.45250000001</v>
      </c>
    </row>
    <row r="62" spans="1:14" s="71" customFormat="1" x14ac:dyDescent="0.25">
      <c r="A62" s="72" t="s">
        <v>62</v>
      </c>
      <c r="B62" s="113" t="s">
        <v>20</v>
      </c>
      <c r="C62" s="90">
        <v>80</v>
      </c>
      <c r="D62" s="90" t="s">
        <v>25</v>
      </c>
      <c r="E62" s="59">
        <v>1963.5</v>
      </c>
      <c r="F62" s="59">
        <v>425</v>
      </c>
      <c r="G62" s="59">
        <f t="shared" si="3"/>
        <v>191080</v>
      </c>
      <c r="H62" s="182">
        <v>60</v>
      </c>
      <c r="I62" s="59">
        <f t="shared" si="5"/>
        <v>117810</v>
      </c>
      <c r="J62" s="158">
        <v>60</v>
      </c>
      <c r="K62" s="59">
        <f t="shared" si="6"/>
        <v>25500</v>
      </c>
      <c r="L62" s="59">
        <f t="shared" si="7"/>
        <v>143310</v>
      </c>
      <c r="M62" s="186">
        <v>0.9</v>
      </c>
      <c r="N62" s="164">
        <f t="shared" si="4"/>
        <v>128979</v>
      </c>
    </row>
    <row r="63" spans="1:14" s="71" customFormat="1" x14ac:dyDescent="0.3">
      <c r="A63" s="57"/>
      <c r="B63" s="89"/>
      <c r="C63" s="61"/>
      <c r="D63" s="61"/>
      <c r="E63" s="98"/>
      <c r="F63" s="98"/>
      <c r="G63" s="59">
        <f t="shared" si="3"/>
        <v>0</v>
      </c>
      <c r="H63" s="59">
        <v>0</v>
      </c>
      <c r="I63" s="59">
        <f t="shared" si="5"/>
        <v>0</v>
      </c>
      <c r="J63" s="124">
        <v>0</v>
      </c>
      <c r="K63" s="59">
        <f t="shared" si="6"/>
        <v>0</v>
      </c>
      <c r="L63" s="59">
        <f t="shared" si="7"/>
        <v>0</v>
      </c>
      <c r="M63" s="184"/>
      <c r="N63" s="164">
        <f t="shared" si="4"/>
        <v>0</v>
      </c>
    </row>
    <row r="64" spans="1:14" s="71" customFormat="1" ht="31.5" x14ac:dyDescent="0.3">
      <c r="A64" s="57"/>
      <c r="B64" s="65" t="s">
        <v>207</v>
      </c>
      <c r="C64" s="61"/>
      <c r="D64" s="61"/>
      <c r="E64" s="98"/>
      <c r="F64" s="98"/>
      <c r="G64" s="59">
        <f t="shared" si="3"/>
        <v>0</v>
      </c>
      <c r="H64" s="59">
        <v>0</v>
      </c>
      <c r="I64" s="59">
        <f t="shared" si="5"/>
        <v>0</v>
      </c>
      <c r="J64" s="59">
        <v>0</v>
      </c>
      <c r="K64" s="59">
        <f t="shared" si="6"/>
        <v>0</v>
      </c>
      <c r="L64" s="59">
        <f t="shared" si="7"/>
        <v>0</v>
      </c>
      <c r="M64" s="185"/>
      <c r="N64" s="164">
        <f t="shared" si="4"/>
        <v>0</v>
      </c>
    </row>
    <row r="65" spans="1:14" s="71" customFormat="1" ht="31.5" x14ac:dyDescent="0.3">
      <c r="A65" s="57"/>
      <c r="B65" s="66" t="s">
        <v>55</v>
      </c>
      <c r="C65" s="61"/>
      <c r="D65" s="61"/>
      <c r="E65" s="98"/>
      <c r="F65" s="98"/>
      <c r="G65" s="59">
        <f t="shared" si="3"/>
        <v>0</v>
      </c>
      <c r="H65" s="59">
        <v>0</v>
      </c>
      <c r="I65" s="59">
        <f t="shared" si="5"/>
        <v>0</v>
      </c>
      <c r="J65" s="59">
        <v>0</v>
      </c>
      <c r="K65" s="59">
        <f t="shared" si="6"/>
        <v>0</v>
      </c>
      <c r="L65" s="59">
        <f t="shared" si="7"/>
        <v>0</v>
      </c>
      <c r="M65" s="184"/>
      <c r="N65" s="164">
        <f t="shared" si="4"/>
        <v>0</v>
      </c>
    </row>
    <row r="66" spans="1:14" s="71" customFormat="1" x14ac:dyDescent="0.3">
      <c r="A66" s="57"/>
      <c r="B66" s="87" t="s">
        <v>13</v>
      </c>
      <c r="C66" s="108"/>
      <c r="D66" s="109"/>
      <c r="E66" s="98"/>
      <c r="F66" s="98"/>
      <c r="G66" s="59">
        <f t="shared" si="3"/>
        <v>0</v>
      </c>
      <c r="H66" s="59">
        <v>0</v>
      </c>
      <c r="I66" s="59">
        <f t="shared" si="5"/>
        <v>0</v>
      </c>
      <c r="J66" s="59">
        <v>0</v>
      </c>
      <c r="K66" s="59">
        <f t="shared" si="6"/>
        <v>0</v>
      </c>
      <c r="L66" s="59">
        <f t="shared" si="7"/>
        <v>0</v>
      </c>
      <c r="M66" s="184"/>
      <c r="N66" s="164">
        <f t="shared" si="4"/>
        <v>0</v>
      </c>
    </row>
    <row r="67" spans="1:14" s="71" customFormat="1" ht="31.5" x14ac:dyDescent="0.3">
      <c r="A67" s="57">
        <v>1</v>
      </c>
      <c r="B67" s="113" t="s">
        <v>41</v>
      </c>
      <c r="C67" s="108"/>
      <c r="D67" s="109"/>
      <c r="E67" s="98"/>
      <c r="F67" s="98"/>
      <c r="G67" s="59">
        <f t="shared" si="3"/>
        <v>0</v>
      </c>
      <c r="H67" s="59">
        <v>0</v>
      </c>
      <c r="I67" s="59">
        <f t="shared" si="5"/>
        <v>0</v>
      </c>
      <c r="J67" s="59">
        <v>0</v>
      </c>
      <c r="K67" s="59">
        <f t="shared" si="6"/>
        <v>0</v>
      </c>
      <c r="L67" s="59">
        <f t="shared" si="7"/>
        <v>0</v>
      </c>
      <c r="M67" s="184"/>
      <c r="N67" s="164">
        <f t="shared" si="4"/>
        <v>0</v>
      </c>
    </row>
    <row r="68" spans="1:14" s="71" customFormat="1" ht="31.5" x14ac:dyDescent="0.25">
      <c r="A68" s="57" t="s">
        <v>57</v>
      </c>
      <c r="B68" s="113" t="s">
        <v>23</v>
      </c>
      <c r="C68" s="90">
        <v>90</v>
      </c>
      <c r="D68" s="90" t="s">
        <v>28</v>
      </c>
      <c r="E68" s="59">
        <v>6630</v>
      </c>
      <c r="F68" s="59">
        <v>637.5</v>
      </c>
      <c r="G68" s="59">
        <f t="shared" si="3"/>
        <v>654075</v>
      </c>
      <c r="H68" s="59">
        <v>88</v>
      </c>
      <c r="I68" s="59">
        <f t="shared" si="5"/>
        <v>583440</v>
      </c>
      <c r="J68" s="59">
        <v>88</v>
      </c>
      <c r="K68" s="59">
        <f t="shared" si="6"/>
        <v>56100</v>
      </c>
      <c r="L68" s="59">
        <f t="shared" si="7"/>
        <v>639540</v>
      </c>
      <c r="M68" s="186">
        <v>0.9</v>
      </c>
      <c r="N68" s="164">
        <f t="shared" si="4"/>
        <v>575586</v>
      </c>
    </row>
    <row r="69" spans="1:14" s="71" customFormat="1" x14ac:dyDescent="0.3">
      <c r="A69" s="57"/>
      <c r="B69" s="89"/>
      <c r="C69" s="61"/>
      <c r="D69" s="61"/>
      <c r="E69" s="63"/>
      <c r="F69" s="98"/>
      <c r="G69" s="59">
        <f t="shared" si="3"/>
        <v>0</v>
      </c>
      <c r="H69" s="59">
        <v>0</v>
      </c>
      <c r="I69" s="59">
        <f t="shared" si="5"/>
        <v>0</v>
      </c>
      <c r="J69" s="59">
        <v>0</v>
      </c>
      <c r="K69" s="59">
        <f t="shared" si="6"/>
        <v>0</v>
      </c>
      <c r="L69" s="59">
        <f t="shared" si="7"/>
        <v>0</v>
      </c>
      <c r="M69" s="184"/>
      <c r="N69" s="164">
        <f t="shared" si="4"/>
        <v>0</v>
      </c>
    </row>
    <row r="70" spans="1:14" s="71" customFormat="1" ht="31.5" x14ac:dyDescent="0.3">
      <c r="A70" s="57"/>
      <c r="B70" s="65" t="s">
        <v>208</v>
      </c>
      <c r="C70" s="61"/>
      <c r="D70" s="61"/>
      <c r="E70" s="63"/>
      <c r="F70" s="98"/>
      <c r="G70" s="59">
        <f t="shared" si="3"/>
        <v>0</v>
      </c>
      <c r="H70" s="59">
        <v>0</v>
      </c>
      <c r="I70" s="59">
        <f t="shared" si="5"/>
        <v>0</v>
      </c>
      <c r="J70" s="59">
        <v>0</v>
      </c>
      <c r="K70" s="59">
        <f t="shared" si="6"/>
        <v>0</v>
      </c>
      <c r="L70" s="59">
        <f t="shared" si="7"/>
        <v>0</v>
      </c>
      <c r="M70" s="185"/>
      <c r="N70" s="164">
        <f t="shared" si="4"/>
        <v>0</v>
      </c>
    </row>
    <row r="71" spans="1:14" s="71" customFormat="1" ht="31.5" x14ac:dyDescent="0.3">
      <c r="A71" s="57"/>
      <c r="B71" s="66" t="s">
        <v>56</v>
      </c>
      <c r="C71" s="90"/>
      <c r="D71" s="90"/>
      <c r="E71" s="98"/>
      <c r="F71" s="98"/>
      <c r="G71" s="59">
        <f t="shared" si="3"/>
        <v>0</v>
      </c>
      <c r="H71" s="59">
        <v>0</v>
      </c>
      <c r="I71" s="59">
        <f t="shared" si="5"/>
        <v>0</v>
      </c>
      <c r="J71" s="59">
        <v>0</v>
      </c>
      <c r="K71" s="59">
        <f t="shared" si="6"/>
        <v>0</v>
      </c>
      <c r="L71" s="59">
        <f t="shared" si="7"/>
        <v>0</v>
      </c>
      <c r="M71" s="184"/>
      <c r="N71" s="164">
        <f t="shared" si="4"/>
        <v>0</v>
      </c>
    </row>
    <row r="72" spans="1:14" s="71" customFormat="1" x14ac:dyDescent="0.3">
      <c r="A72" s="67"/>
      <c r="B72" s="87" t="s">
        <v>36</v>
      </c>
      <c r="C72" s="112"/>
      <c r="D72" s="112"/>
      <c r="E72" s="119"/>
      <c r="F72" s="119"/>
      <c r="G72" s="59">
        <f t="shared" si="3"/>
        <v>0</v>
      </c>
      <c r="H72" s="59">
        <v>0</v>
      </c>
      <c r="I72" s="59">
        <f t="shared" si="5"/>
        <v>0</v>
      </c>
      <c r="J72" s="59">
        <v>0</v>
      </c>
      <c r="K72" s="59">
        <f t="shared" si="6"/>
        <v>0</v>
      </c>
      <c r="L72" s="59">
        <f t="shared" si="7"/>
        <v>0</v>
      </c>
      <c r="M72" s="184"/>
      <c r="N72" s="164">
        <f t="shared" si="4"/>
        <v>0</v>
      </c>
    </row>
    <row r="73" spans="1:14" s="71" customFormat="1" x14ac:dyDescent="0.3">
      <c r="A73" s="57"/>
      <c r="B73" s="118" t="s">
        <v>14</v>
      </c>
      <c r="C73" s="122"/>
      <c r="D73" s="122"/>
      <c r="E73" s="98"/>
      <c r="F73" s="98"/>
      <c r="G73" s="59">
        <f t="shared" si="3"/>
        <v>0</v>
      </c>
      <c r="H73" s="59">
        <v>0</v>
      </c>
      <c r="I73" s="59">
        <f t="shared" si="5"/>
        <v>0</v>
      </c>
      <c r="J73" s="59">
        <v>0</v>
      </c>
      <c r="K73" s="59">
        <f t="shared" si="6"/>
        <v>0</v>
      </c>
      <c r="L73" s="59">
        <f t="shared" si="7"/>
        <v>0</v>
      </c>
      <c r="M73" s="184"/>
      <c r="N73" s="164">
        <f t="shared" si="4"/>
        <v>0</v>
      </c>
    </row>
    <row r="74" spans="1:14" s="71" customFormat="1" ht="31.5" x14ac:dyDescent="0.25">
      <c r="A74" s="57">
        <v>1</v>
      </c>
      <c r="B74" s="113" t="s">
        <v>42</v>
      </c>
      <c r="C74" s="90">
        <v>10</v>
      </c>
      <c r="D74" s="90" t="s">
        <v>28</v>
      </c>
      <c r="E74" s="59">
        <v>24650</v>
      </c>
      <c r="F74" s="59">
        <v>850</v>
      </c>
      <c r="G74" s="59">
        <f t="shared" si="3"/>
        <v>255000</v>
      </c>
      <c r="H74" s="59">
        <v>10</v>
      </c>
      <c r="I74" s="59">
        <f t="shared" ref="I74:I80" si="8">H74*E74</f>
        <v>246500</v>
      </c>
      <c r="J74" s="59">
        <v>10</v>
      </c>
      <c r="K74" s="59">
        <f t="shared" ref="K74:K80" si="9">J74*F74</f>
        <v>8500</v>
      </c>
      <c r="L74" s="59">
        <f t="shared" ref="L74:L80" si="10">K74+I74</f>
        <v>255000</v>
      </c>
      <c r="M74" s="186">
        <v>0.9</v>
      </c>
      <c r="N74" s="164">
        <f t="shared" si="4"/>
        <v>229500</v>
      </c>
    </row>
    <row r="75" spans="1:14" s="71" customFormat="1" x14ac:dyDescent="0.3">
      <c r="A75" s="57"/>
      <c r="B75" s="118" t="s">
        <v>30</v>
      </c>
      <c r="C75" s="61"/>
      <c r="D75" s="57"/>
      <c r="E75" s="98"/>
      <c r="F75" s="98"/>
      <c r="G75" s="59">
        <f t="shared" ref="G75:G80" si="11">SUM(E75+F75)*C75</f>
        <v>0</v>
      </c>
      <c r="H75" s="59">
        <v>0</v>
      </c>
      <c r="I75" s="59">
        <f t="shared" si="8"/>
        <v>0</v>
      </c>
      <c r="J75" s="59">
        <v>0</v>
      </c>
      <c r="K75" s="59">
        <f t="shared" si="9"/>
        <v>0</v>
      </c>
      <c r="L75" s="59">
        <f t="shared" si="10"/>
        <v>0</v>
      </c>
      <c r="M75" s="184"/>
      <c r="N75" s="164">
        <f t="shared" ref="N75:N80" si="12">M75*L75</f>
        <v>0</v>
      </c>
    </row>
    <row r="76" spans="1:14" s="71" customFormat="1" ht="31.5" x14ac:dyDescent="0.25">
      <c r="A76" s="57">
        <v>2</v>
      </c>
      <c r="B76" s="113" t="s">
        <v>43</v>
      </c>
      <c r="C76" s="90">
        <v>10</v>
      </c>
      <c r="D76" s="90" t="s">
        <v>28</v>
      </c>
      <c r="E76" s="59">
        <v>12325</v>
      </c>
      <c r="F76" s="59">
        <v>850</v>
      </c>
      <c r="G76" s="59">
        <f t="shared" si="11"/>
        <v>131750</v>
      </c>
      <c r="H76" s="59">
        <v>10</v>
      </c>
      <c r="I76" s="59">
        <f t="shared" si="8"/>
        <v>123250</v>
      </c>
      <c r="J76" s="59">
        <v>10</v>
      </c>
      <c r="K76" s="59">
        <f t="shared" si="9"/>
        <v>8500</v>
      </c>
      <c r="L76" s="59">
        <f t="shared" si="10"/>
        <v>131750</v>
      </c>
      <c r="M76" s="186">
        <v>0.9</v>
      </c>
      <c r="N76" s="164">
        <f t="shared" si="12"/>
        <v>118575</v>
      </c>
    </row>
    <row r="77" spans="1:14" s="71" customFormat="1" x14ac:dyDescent="0.3">
      <c r="A77" s="57"/>
      <c r="B77" s="118" t="s">
        <v>29</v>
      </c>
      <c r="C77" s="90"/>
      <c r="D77" s="90"/>
      <c r="E77" s="98"/>
      <c r="F77" s="98"/>
      <c r="G77" s="59">
        <f t="shared" si="11"/>
        <v>0</v>
      </c>
      <c r="H77" s="59">
        <v>0</v>
      </c>
      <c r="I77" s="59">
        <f t="shared" si="8"/>
        <v>0</v>
      </c>
      <c r="J77" s="59">
        <v>0</v>
      </c>
      <c r="K77" s="59">
        <f t="shared" si="9"/>
        <v>0</v>
      </c>
      <c r="L77" s="59">
        <f t="shared" si="10"/>
        <v>0</v>
      </c>
      <c r="M77" s="184"/>
      <c r="N77" s="164">
        <f t="shared" si="12"/>
        <v>0</v>
      </c>
    </row>
    <row r="78" spans="1:14" s="71" customFormat="1" ht="31.5" x14ac:dyDescent="0.25">
      <c r="A78" s="57">
        <v>3</v>
      </c>
      <c r="B78" s="113" t="s">
        <v>44</v>
      </c>
      <c r="C78" s="90">
        <v>1</v>
      </c>
      <c r="D78" s="90" t="s">
        <v>26</v>
      </c>
      <c r="E78" s="59">
        <v>45262.5</v>
      </c>
      <c r="F78" s="59">
        <v>850</v>
      </c>
      <c r="G78" s="59">
        <f t="shared" si="11"/>
        <v>46112.5</v>
      </c>
      <c r="H78" s="59">
        <v>1</v>
      </c>
      <c r="I78" s="59">
        <f t="shared" si="8"/>
        <v>45262.5</v>
      </c>
      <c r="J78" s="59">
        <v>1</v>
      </c>
      <c r="K78" s="59">
        <f t="shared" si="9"/>
        <v>850</v>
      </c>
      <c r="L78" s="59">
        <f t="shared" si="10"/>
        <v>46112.5</v>
      </c>
      <c r="M78" s="186">
        <v>0.9</v>
      </c>
      <c r="N78" s="164">
        <f t="shared" si="12"/>
        <v>41501.25</v>
      </c>
    </row>
    <row r="79" spans="1:14" s="71" customFormat="1" ht="31.5" x14ac:dyDescent="0.3">
      <c r="A79" s="57"/>
      <c r="B79" s="118" t="s">
        <v>35</v>
      </c>
      <c r="C79" s="90"/>
      <c r="D79" s="90"/>
      <c r="E79" s="98"/>
      <c r="F79" s="98"/>
      <c r="G79" s="59">
        <f t="shared" si="11"/>
        <v>0</v>
      </c>
      <c r="H79" s="59">
        <v>0</v>
      </c>
      <c r="I79" s="59">
        <f t="shared" si="8"/>
        <v>0</v>
      </c>
      <c r="J79" s="59">
        <v>0</v>
      </c>
      <c r="K79" s="59">
        <f t="shared" si="9"/>
        <v>0</v>
      </c>
      <c r="L79" s="59">
        <f t="shared" si="10"/>
        <v>0</v>
      </c>
      <c r="M79" s="184"/>
      <c r="N79" s="164">
        <f t="shared" si="12"/>
        <v>0</v>
      </c>
    </row>
    <row r="80" spans="1:14" s="71" customFormat="1" ht="31.5" x14ac:dyDescent="0.25">
      <c r="A80" s="57">
        <v>4</v>
      </c>
      <c r="B80" s="113" t="s">
        <v>45</v>
      </c>
      <c r="C80" s="90">
        <v>3</v>
      </c>
      <c r="D80" s="90" t="s">
        <v>28</v>
      </c>
      <c r="E80" s="59">
        <v>23375</v>
      </c>
      <c r="F80" s="59">
        <v>850</v>
      </c>
      <c r="G80" s="59">
        <f t="shared" si="11"/>
        <v>72675</v>
      </c>
      <c r="H80" s="59">
        <v>3</v>
      </c>
      <c r="I80" s="59">
        <f t="shared" si="8"/>
        <v>70125</v>
      </c>
      <c r="J80" s="59">
        <v>3</v>
      </c>
      <c r="K80" s="59">
        <f t="shared" si="9"/>
        <v>2550</v>
      </c>
      <c r="L80" s="59">
        <f t="shared" si="10"/>
        <v>72675</v>
      </c>
      <c r="M80" s="186">
        <v>0.9</v>
      </c>
      <c r="N80" s="164">
        <f t="shared" si="12"/>
        <v>65407.5</v>
      </c>
    </row>
    <row r="81" spans="1:14" s="71" customFormat="1" ht="15.75" x14ac:dyDescent="0.25">
      <c r="A81" s="57"/>
      <c r="B81" s="89"/>
      <c r="C81" s="90"/>
      <c r="D81" s="90"/>
      <c r="E81" s="98"/>
      <c r="F81" s="98"/>
      <c r="G81" s="98"/>
      <c r="H81" s="98"/>
      <c r="I81" s="98"/>
      <c r="J81" s="98"/>
      <c r="K81" s="98"/>
      <c r="L81" s="98"/>
    </row>
    <row r="82" spans="1:14" s="71" customFormat="1" ht="31.5" x14ac:dyDescent="0.25">
      <c r="A82" s="57"/>
      <c r="B82" s="65" t="s">
        <v>209</v>
      </c>
      <c r="C82" s="90"/>
      <c r="D82" s="90"/>
      <c r="E82" s="98"/>
      <c r="F82" s="99"/>
      <c r="G82" s="100">
        <f>SUM(G10:G81)</f>
        <v>4180402</v>
      </c>
      <c r="H82" s="99"/>
      <c r="I82" s="100">
        <f>SUM(I10:I81)</f>
        <v>2956597.9249999998</v>
      </c>
      <c r="J82" s="100"/>
      <c r="K82" s="100">
        <f>SUM(K10:K81)</f>
        <v>543706.75</v>
      </c>
      <c r="L82" s="100">
        <f>SUM(L10:L81)</f>
        <v>3500304.6749999998</v>
      </c>
      <c r="M82" s="100"/>
      <c r="N82" s="100">
        <f t="shared" ref="M82:N82" si="13">SUM(N10:N81)</f>
        <v>2968204.2075</v>
      </c>
    </row>
    <row r="83" spans="1:14" s="71" customFormat="1" ht="15.75" x14ac:dyDescent="0.25">
      <c r="A83" s="101"/>
      <c r="B83" s="102"/>
      <c r="D83" s="103"/>
    </row>
    <row r="84" spans="1:14" s="71" customFormat="1" ht="15.75" x14ac:dyDescent="0.25">
      <c r="A84" s="101"/>
      <c r="B84" s="102"/>
      <c r="D84" s="103"/>
    </row>
    <row r="85" spans="1:14" s="71" customFormat="1" ht="15.75" x14ac:dyDescent="0.25">
      <c r="A85" s="101"/>
      <c r="B85" s="102"/>
      <c r="D85" s="103"/>
    </row>
    <row r="86" spans="1:14" s="71" customFormat="1" ht="15.75" x14ac:dyDescent="0.25">
      <c r="A86" s="101"/>
      <c r="B86" s="102"/>
      <c r="D86" s="103"/>
    </row>
    <row r="87" spans="1:14" s="71" customFormat="1" ht="15.75" x14ac:dyDescent="0.25">
      <c r="A87" s="101"/>
      <c r="B87" s="102"/>
      <c r="D87" s="103"/>
    </row>
    <row r="88" spans="1:14" s="71" customFormat="1" ht="15.75" x14ac:dyDescent="0.25">
      <c r="A88" s="101"/>
      <c r="B88" s="102"/>
      <c r="D88" s="103"/>
    </row>
    <row r="89" spans="1:14" s="71" customFormat="1" ht="15.75" x14ac:dyDescent="0.25">
      <c r="A89" s="101"/>
      <c r="B89" s="102"/>
      <c r="D89" s="103"/>
    </row>
    <row r="90" spans="1:14" s="71" customFormat="1" ht="15.75" x14ac:dyDescent="0.25">
      <c r="A90" s="101"/>
      <c r="B90" s="102"/>
      <c r="D90" s="103"/>
    </row>
    <row r="91" spans="1:14" s="71" customFormat="1" ht="15.75" x14ac:dyDescent="0.25">
      <c r="A91" s="101"/>
      <c r="B91" s="102"/>
      <c r="D91" s="103"/>
    </row>
    <row r="92" spans="1:14" s="71" customFormat="1" ht="15.75" x14ac:dyDescent="0.25">
      <c r="A92" s="101"/>
      <c r="B92" s="102"/>
      <c r="D92" s="103"/>
    </row>
    <row r="93" spans="1:14" s="71" customFormat="1" ht="15.75" x14ac:dyDescent="0.25">
      <c r="A93" s="101"/>
      <c r="B93" s="102"/>
      <c r="D93" s="103"/>
    </row>
    <row r="94" spans="1:14" s="71" customFormat="1" ht="15.75" x14ac:dyDescent="0.25">
      <c r="A94" s="101"/>
      <c r="B94" s="102"/>
      <c r="D94" s="103"/>
    </row>
    <row r="95" spans="1:14" s="71" customFormat="1" ht="15.75" x14ac:dyDescent="0.25">
      <c r="A95" s="101"/>
      <c r="B95" s="102"/>
      <c r="D95" s="103"/>
    </row>
    <row r="96" spans="1:14"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19">
    <mergeCell ref="A1:L1"/>
    <mergeCell ref="A2:L2"/>
    <mergeCell ref="A3:C3"/>
    <mergeCell ref="J7:J8"/>
    <mergeCell ref="K7:K8"/>
    <mergeCell ref="A5:G6"/>
    <mergeCell ref="H5:L5"/>
    <mergeCell ref="H6:I6"/>
    <mergeCell ref="J6:K6"/>
    <mergeCell ref="L6:L8"/>
    <mergeCell ref="F7:F8"/>
    <mergeCell ref="G7:G8"/>
    <mergeCell ref="A7:A8"/>
    <mergeCell ref="B7:B8"/>
    <mergeCell ref="C7:C8"/>
    <mergeCell ref="D7:D8"/>
    <mergeCell ref="E7:E8"/>
    <mergeCell ref="H7:H8"/>
    <mergeCell ref="I7:I8"/>
  </mergeCells>
  <printOptions horizontalCentered="1"/>
  <pageMargins left="0" right="0" top="0.55118110236220474" bottom="0.55118110236220474" header="0.31496062992125984" footer="0.31496062992125984"/>
  <pageSetup paperSize="9"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2025-05-16T12:20:17Z</cp:lastPrinted>
  <dcterms:created xsi:type="dcterms:W3CDTF">2014-11-22T11:50:12Z</dcterms:created>
  <dcterms:modified xsi:type="dcterms:W3CDTF">2025-05-16T13:44:08Z</dcterms:modified>
</cp:coreProperties>
</file>