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Meezan Bank Head Office\"/>
    </mc:Choice>
  </mc:AlternateContent>
  <xr:revisionPtr revIDLastSave="0" documentId="13_ncr:1_{14FB7359-4596-40F9-A080-7E8AA547881E}" xr6:coauthVersionLast="36" xr6:coauthVersionMax="36" xr10:uidLastSave="{00000000-0000-0000-0000-000000000000}"/>
  <bookViews>
    <workbookView xWindow="0" yWindow="0" windowWidth="4710" windowHeight="10935" xr2:uid="{00000000-000D-0000-FFFF-FFFF00000000}"/>
  </bookViews>
  <sheets>
    <sheet name="plant modification" sheetId="8" r:id="rId1"/>
  </sheets>
  <definedNames>
    <definedName name="_xlnm.Print_Area" localSheetId="0">'plant modification'!$A$1:$I$40</definedName>
  </definedNames>
  <calcPr calcId="191029" iterate="1"/>
</workbook>
</file>

<file path=xl/calcChain.xml><?xml version="1.0" encoding="utf-8"?>
<calcChain xmlns="http://schemas.openxmlformats.org/spreadsheetml/2006/main">
  <c r="H27" i="8" l="1"/>
  <c r="H32" i="8"/>
  <c r="H33" i="8"/>
  <c r="H14" i="8"/>
  <c r="H15" i="8"/>
  <c r="H16" i="8"/>
  <c r="H17" i="8"/>
  <c r="H18" i="8"/>
  <c r="H19" i="8"/>
  <c r="H20" i="8"/>
  <c r="H21" i="8"/>
  <c r="H22" i="8"/>
  <c r="F13" i="8"/>
  <c r="H13" i="8" s="1"/>
  <c r="H12" i="8"/>
  <c r="H28" i="8" l="1"/>
  <c r="H23" i="8"/>
  <c r="I23" i="8" s="1"/>
  <c r="I28" i="8" l="1"/>
  <c r="I32" i="8" s="1"/>
  <c r="I33" i="8" s="1"/>
  <c r="I34" i="8" s="1"/>
  <c r="I35" i="8" s="1"/>
  <c r="I36" i="8" s="1"/>
  <c r="I38" i="8" s="1"/>
  <c r="I39" i="8" l="1"/>
  <c r="I40" i="8" s="1"/>
</calcChain>
</file>

<file path=xl/sharedStrings.xml><?xml version="1.0" encoding="utf-8"?>
<sst xmlns="http://schemas.openxmlformats.org/spreadsheetml/2006/main" count="75" uniqueCount="42">
  <si>
    <t>Dated:</t>
  </si>
  <si>
    <t>S. #</t>
  </si>
  <si>
    <t>Description</t>
  </si>
  <si>
    <t>Unit</t>
  </si>
  <si>
    <t>Quantity</t>
  </si>
  <si>
    <t>Rate</t>
  </si>
  <si>
    <t>Amount</t>
  </si>
  <si>
    <t>Gross</t>
  </si>
  <si>
    <t>Actual</t>
  </si>
  <si>
    <t>Waste</t>
  </si>
  <si>
    <t>Total</t>
  </si>
  <si>
    <t xml:space="preserve">    A          MATERIAL.   </t>
  </si>
  <si>
    <t>Total.</t>
  </si>
  <si>
    <t xml:space="preserve">    C         OTHER</t>
  </si>
  <si>
    <t>Total Rs.</t>
  </si>
  <si>
    <t>Total Price</t>
  </si>
  <si>
    <t>Project:</t>
  </si>
  <si>
    <t>Meezan Head Office Extension Block 111 karachi.</t>
  </si>
  <si>
    <t>Sqft</t>
  </si>
  <si>
    <t>Nos</t>
  </si>
  <si>
    <t>LABOUR</t>
  </si>
  <si>
    <t xml:space="preserve">   B    .</t>
  </si>
  <si>
    <t>Rft</t>
  </si>
  <si>
    <t>cartage</t>
  </si>
  <si>
    <t>Supply of  Ms Pipe SCH-40 Dia 6'' at Plant Room.</t>
  </si>
  <si>
    <t>Supply of  Ms Pipe SCH-40 Dia 10'' at Plant Room.</t>
  </si>
  <si>
    <t>Supply of Butterfly valve Gear operated Dia 6'' at Plant Room.</t>
  </si>
  <si>
    <t>Supply of Gate valve Flange type Dia 10'' at Plant room.</t>
  </si>
  <si>
    <t>Supply of Ms Flange Dia 6''at Plant Room.</t>
  </si>
  <si>
    <t>Supply of Ms Flange Dia 10''at Plant Room.</t>
  </si>
  <si>
    <t>Supply Of Ms Elbow 90 Dia 6'' at Plant Room.</t>
  </si>
  <si>
    <t>Supply  of  Polyurethane insulation For Chilled Water Pipe Dia 6'' density 50 kg/m3 thichness of 2'' with Kraft paper ,canvas cloth 8 OZ and anti fungas paint at Plant Room.</t>
  </si>
  <si>
    <t>Supply  of  Polyurethane insulation For Chilled Water Pipe Dia 10'' density 50 kg/m3 thichness of 2'' with Kraft paper ,canvas cloth 8 OZ and anti fungas paint at Plant Room.</t>
  </si>
  <si>
    <t>Supply of  G.I Sheet 26 Swg Cladding For Chilled Water Pipe at Plant Room.</t>
  </si>
  <si>
    <t>job</t>
  </si>
  <si>
    <t>Dismentling of Ms pipe thermapore insulation G.i Cladding and valve Also Providing All Above Material Installation Work at Plant Room.</t>
  </si>
  <si>
    <t>OverHead &amp; Taxes</t>
  </si>
  <si>
    <t>Discount</t>
  </si>
  <si>
    <t>Net Total Amount</t>
  </si>
  <si>
    <t>SST 15%</t>
  </si>
  <si>
    <t>Invoice for Plant Room Modification Block II</t>
  </si>
  <si>
    <t>Invoice # 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</si>
</sst>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[$-409]d\-mmm\-yy;@"/>
    <numFmt numFmtId="166" formatCode="_(* #,##0_);_(* \(#,##0\);_(* &quot;-&quot;??_);_(@_)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Century Gothic"/>
      <family val="2"/>
    </font>
    <font>
      <sz val="12"/>
      <name val="Garamond"/>
      <family val="1"/>
    </font>
    <font>
      <sz val="10"/>
      <name val="MS Sans Serif"/>
      <family val="2"/>
    </font>
    <font>
      <sz val="10"/>
      <name val="MS Sans Serif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name val="Calibri"/>
      <family val="2"/>
      <scheme val="minor"/>
    </font>
    <font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164" fontId="3" fillId="0" borderId="0" applyFont="0" applyFill="0" applyBorder="0" applyAlignment="0" applyProtection="0"/>
    <xf numFmtId="0" fontId="2" fillId="0" borderId="0"/>
    <xf numFmtId="164" fontId="4" fillId="0" borderId="0" applyFont="0" applyFill="0" applyBorder="0" applyAlignment="0" applyProtection="0"/>
    <xf numFmtId="0" fontId="5" fillId="0" borderId="0"/>
    <xf numFmtId="40" fontId="6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7" fillId="0" borderId="0"/>
    <xf numFmtId="0" fontId="4" fillId="0" borderId="0"/>
    <xf numFmtId="0" fontId="1" fillId="0" borderId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8" fillId="0" borderId="0" xfId="0" applyFont="1"/>
    <xf numFmtId="0" fontId="9" fillId="0" borderId="0" xfId="2" applyFont="1" applyAlignment="1">
      <alignment vertical="center"/>
    </xf>
    <xf numFmtId="165" fontId="9" fillId="0" borderId="0" xfId="2" applyNumberFormat="1" applyFont="1" applyAlignment="1">
      <alignment horizontal="left" vertical="center"/>
    </xf>
    <xf numFmtId="0" fontId="10" fillId="0" borderId="0" xfId="2" applyFont="1" applyAlignment="1">
      <alignment vertical="center"/>
    </xf>
    <xf numFmtId="0" fontId="10" fillId="0" borderId="0" xfId="0" applyFont="1"/>
    <xf numFmtId="164" fontId="10" fillId="0" borderId="0" xfId="1" applyFont="1"/>
    <xf numFmtId="0" fontId="11" fillId="0" borderId="0" xfId="0" applyFont="1"/>
    <xf numFmtId="0" fontId="10" fillId="0" borderId="1" xfId="2" applyFont="1" applyBorder="1" applyAlignment="1">
      <alignment horizontal="center" vertical="center"/>
    </xf>
    <xf numFmtId="164" fontId="10" fillId="0" borderId="1" xfId="3" applyFont="1" applyFill="1" applyBorder="1" applyAlignment="1">
      <alignment horizontal="center" vertical="center"/>
    </xf>
    <xf numFmtId="166" fontId="10" fillId="0" borderId="1" xfId="1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164" fontId="10" fillId="0" borderId="1" xfId="3" applyFont="1" applyFill="1" applyBorder="1" applyAlignment="1">
      <alignment horizontal="center"/>
    </xf>
    <xf numFmtId="0" fontId="10" fillId="0" borderId="1" xfId="2" applyFont="1" applyBorder="1" applyAlignment="1">
      <alignment vertical="center"/>
    </xf>
    <xf numFmtId="164" fontId="10" fillId="0" borderId="1" xfId="2" applyNumberFormat="1" applyFont="1" applyBorder="1" applyAlignment="1">
      <alignment vertical="center"/>
    </xf>
    <xf numFmtId="166" fontId="9" fillId="0" borderId="1" xfId="3" applyNumberFormat="1" applyFont="1" applyFill="1" applyBorder="1" applyAlignment="1">
      <alignment vertical="center"/>
    </xf>
    <xf numFmtId="0" fontId="10" fillId="2" borderId="0" xfId="0" applyFont="1" applyFill="1" applyAlignment="1">
      <alignment horizontal="justify" vertical="center" wrapText="1"/>
    </xf>
    <xf numFmtId="0" fontId="10" fillId="2" borderId="1" xfId="4" applyFont="1" applyFill="1" applyBorder="1" applyAlignment="1">
      <alignment horizontal="center" vertical="center" wrapText="1"/>
    </xf>
    <xf numFmtId="166" fontId="10" fillId="0" borderId="1" xfId="3" applyNumberFormat="1" applyFont="1" applyFill="1" applyBorder="1" applyAlignment="1">
      <alignment vertical="center"/>
    </xf>
    <xf numFmtId="0" fontId="13" fillId="0" borderId="1" xfId="2" applyFont="1" applyBorder="1" applyAlignment="1">
      <alignment vertical="center"/>
    </xf>
    <xf numFmtId="164" fontId="13" fillId="0" borderId="1" xfId="3" applyFont="1" applyFill="1" applyBorder="1" applyAlignment="1">
      <alignment vertical="center"/>
    </xf>
    <xf numFmtId="0" fontId="14" fillId="0" borderId="2" xfId="0" applyFont="1" applyBorder="1" applyAlignment="1">
      <alignment horizontal="justify" vertical="center" wrapText="1"/>
    </xf>
    <xf numFmtId="9" fontId="13" fillId="0" borderId="1" xfId="3" applyNumberFormat="1" applyFont="1" applyFill="1" applyBorder="1" applyAlignment="1">
      <alignment vertical="center"/>
    </xf>
    <xf numFmtId="166" fontId="12" fillId="0" borderId="1" xfId="2" applyNumberFormat="1" applyFont="1" applyBorder="1" applyAlignment="1">
      <alignment vertical="center"/>
    </xf>
    <xf numFmtId="164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2" fillId="0" borderId="0" xfId="2" applyFont="1" applyAlignment="1">
      <alignment vertical="center"/>
    </xf>
    <xf numFmtId="0" fontId="9" fillId="0" borderId="1" xfId="2" applyFont="1" applyBorder="1" applyAlignment="1">
      <alignment vertical="center"/>
    </xf>
    <xf numFmtId="9" fontId="10" fillId="0" borderId="1" xfId="3" applyNumberFormat="1" applyFont="1" applyFill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164" fontId="12" fillId="0" borderId="1" xfId="3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164" fontId="9" fillId="0" borderId="1" xfId="3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164" fontId="9" fillId="0" borderId="1" xfId="3" applyFont="1" applyFill="1" applyBorder="1" applyAlignment="1">
      <alignment horizontal="center" vertical="center"/>
    </xf>
    <xf numFmtId="166" fontId="9" fillId="0" borderId="1" xfId="1" applyNumberFormat="1" applyFont="1" applyFill="1" applyBorder="1" applyAlignment="1">
      <alignment horizontal="center" vertical="center"/>
    </xf>
    <xf numFmtId="166" fontId="9" fillId="0" borderId="1" xfId="1" applyNumberFormat="1" applyFont="1" applyFill="1" applyBorder="1" applyAlignment="1">
      <alignment vertical="center"/>
    </xf>
    <xf numFmtId="164" fontId="10" fillId="0" borderId="1" xfId="3" applyFont="1" applyFill="1" applyBorder="1" applyAlignment="1">
      <alignment vertical="center"/>
    </xf>
    <xf numFmtId="164" fontId="9" fillId="0" borderId="1" xfId="3" applyFont="1" applyFill="1" applyBorder="1" applyAlignment="1">
      <alignment vertical="center"/>
    </xf>
    <xf numFmtId="9" fontId="10" fillId="0" borderId="1" xfId="3" applyNumberFormat="1" applyFont="1" applyFill="1" applyBorder="1" applyAlignment="1">
      <alignment vertical="center"/>
    </xf>
    <xf numFmtId="166" fontId="12" fillId="0" borderId="1" xfId="1" applyNumberFormat="1" applyFont="1" applyBorder="1" applyAlignment="1">
      <alignment vertical="center"/>
    </xf>
    <xf numFmtId="0" fontId="8" fillId="0" borderId="1" xfId="0" applyFont="1" applyBorder="1"/>
    <xf numFmtId="0" fontId="15" fillId="3" borderId="1" xfId="2" applyFont="1" applyFill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/>
    </xf>
    <xf numFmtId="164" fontId="12" fillId="0" borderId="1" xfId="3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164" fontId="9" fillId="0" borderId="1" xfId="3" applyFont="1" applyFill="1" applyBorder="1" applyAlignment="1">
      <alignment horizontal="center" vertical="center"/>
    </xf>
    <xf numFmtId="0" fontId="12" fillId="0" borderId="0" xfId="2" applyFont="1" applyAlignment="1">
      <alignment horizontal="left" vertical="center"/>
    </xf>
    <xf numFmtId="0" fontId="12" fillId="0" borderId="4" xfId="2" applyFont="1" applyBorder="1" applyAlignment="1">
      <alignment horizontal="left" vertical="center"/>
    </xf>
    <xf numFmtId="0" fontId="12" fillId="0" borderId="6" xfId="2" applyFont="1" applyBorder="1" applyAlignment="1">
      <alignment horizontal="left" vertical="center"/>
    </xf>
    <xf numFmtId="0" fontId="12" fillId="0" borderId="1" xfId="2" applyFont="1" applyBorder="1" applyAlignment="1">
      <alignment horizontal="left" vertical="center"/>
    </xf>
    <xf numFmtId="0" fontId="9" fillId="0" borderId="4" xfId="2" applyFont="1" applyBorder="1" applyAlignment="1">
      <alignment horizontal="left" vertical="center"/>
    </xf>
    <xf numFmtId="0" fontId="9" fillId="0" borderId="5" xfId="2" applyFont="1" applyBorder="1" applyAlignment="1">
      <alignment horizontal="left" vertical="center"/>
    </xf>
    <xf numFmtId="0" fontId="9" fillId="0" borderId="6" xfId="2" applyFont="1" applyBorder="1" applyAlignment="1">
      <alignment horizontal="left" vertical="center"/>
    </xf>
    <xf numFmtId="0" fontId="9" fillId="0" borderId="2" xfId="2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/>
    </xf>
    <xf numFmtId="0" fontId="9" fillId="0" borderId="5" xfId="2" applyFont="1" applyBorder="1" applyAlignment="1">
      <alignment horizontal="center" vertical="center"/>
    </xf>
    <xf numFmtId="0" fontId="9" fillId="0" borderId="6" xfId="2" applyFont="1" applyBorder="1" applyAlignment="1">
      <alignment horizontal="center" vertical="center"/>
    </xf>
    <xf numFmtId="164" fontId="9" fillId="0" borderId="2" xfId="3" applyFont="1" applyFill="1" applyBorder="1" applyAlignment="1">
      <alignment horizontal="center" vertical="center"/>
    </xf>
    <xf numFmtId="164" fontId="9" fillId="0" borderId="3" xfId="3" applyFont="1" applyFill="1" applyBorder="1" applyAlignment="1">
      <alignment horizontal="center" vertical="center"/>
    </xf>
    <xf numFmtId="0" fontId="9" fillId="0" borderId="1" xfId="2" applyFont="1" applyBorder="1" applyAlignment="1">
      <alignment horizontal="left" vertical="center"/>
    </xf>
    <xf numFmtId="43" fontId="16" fillId="0" borderId="0" xfId="0" applyNumberFormat="1" applyFont="1"/>
  </cellXfs>
  <cellStyles count="11">
    <cellStyle name="Comma" xfId="1" builtinId="3"/>
    <cellStyle name="Comma 2" xfId="5" xr:uid="{00000000-0005-0000-0000-000001000000}"/>
    <cellStyle name="Comma 2 2" xfId="6" xr:uid="{00000000-0005-0000-0000-000002000000}"/>
    <cellStyle name="Comma 3" xfId="10" xr:uid="{00000000-0005-0000-0000-000003000000}"/>
    <cellStyle name="Comma 5" xfId="3" xr:uid="{00000000-0005-0000-0000-000004000000}"/>
    <cellStyle name="Normal" xfId="0" builtinId="0"/>
    <cellStyle name="Normal 2" xfId="7" xr:uid="{00000000-0005-0000-0000-000006000000}"/>
    <cellStyle name="Normal 2 3" xfId="8" xr:uid="{00000000-0005-0000-0000-000007000000}"/>
    <cellStyle name="Normal 3" xfId="9" xr:uid="{00000000-0005-0000-0000-000008000000}"/>
    <cellStyle name="Normal_OnlyRate Analyses(For Help)" xfId="2" xr:uid="{00000000-0005-0000-0000-000009000000}"/>
    <cellStyle name="Normal_Rate Analysis - TATA HO  12-05-10" xfId="4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</xdr:row>
      <xdr:rowOff>190500</xdr:rowOff>
    </xdr:from>
    <xdr:to>
      <xdr:col>24</xdr:col>
      <xdr:colOff>495300</xdr:colOff>
      <xdr:row>37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51E921-A90C-4F72-BE3F-232FBF709E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77675" y="2047875"/>
          <a:ext cx="6591300" cy="10001250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19</xdr:row>
      <xdr:rowOff>781050</xdr:rowOff>
    </xdr:from>
    <xdr:to>
      <xdr:col>23</xdr:col>
      <xdr:colOff>163046</xdr:colOff>
      <xdr:row>45</xdr:row>
      <xdr:rowOff>248808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C2E39B-4B24-476C-BAA2-3C1A84930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96425" y="9886950"/>
          <a:ext cx="8030696" cy="8297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5:M42"/>
  <sheetViews>
    <sheetView tabSelected="1" view="pageBreakPreview" topLeftCell="A37" zoomScaleSheetLayoutView="100" workbookViewId="0">
      <selection activeCell="H49" sqref="H49"/>
    </sheetView>
  </sheetViews>
  <sheetFormatPr defaultRowHeight="29.25" customHeight="1" x14ac:dyDescent="0.2"/>
  <cols>
    <col min="1" max="1" width="7.85546875" style="1" customWidth="1"/>
    <col min="2" max="2" width="48.28515625" style="1" customWidth="1"/>
    <col min="3" max="3" width="5.42578125" style="1" bestFit="1" customWidth="1"/>
    <col min="4" max="4" width="9.5703125" style="1" customWidth="1"/>
    <col min="5" max="5" width="8.7109375" style="1" customWidth="1"/>
    <col min="6" max="6" width="9.5703125" style="1" customWidth="1"/>
    <col min="7" max="7" width="10.85546875" style="1" customWidth="1"/>
    <col min="8" max="8" width="12.7109375" style="1" customWidth="1"/>
    <col min="9" max="9" width="17.28515625" style="1" customWidth="1"/>
    <col min="10" max="10" width="11.28515625" style="1" bestFit="1" customWidth="1"/>
    <col min="11" max="16384" width="9.140625" style="1"/>
  </cols>
  <sheetData>
    <row r="5" spans="1:13" s="5" customFormat="1" ht="29.25" customHeight="1" x14ac:dyDescent="0.25">
      <c r="A5" s="26" t="s">
        <v>0</v>
      </c>
      <c r="B5" s="3">
        <v>45742</v>
      </c>
      <c r="C5" s="4"/>
      <c r="D5" s="4"/>
      <c r="E5" s="4"/>
      <c r="F5" s="4"/>
      <c r="G5" s="4"/>
      <c r="H5" s="4"/>
      <c r="I5" s="4"/>
    </row>
    <row r="6" spans="1:13" s="5" customFormat="1" ht="29.25" customHeight="1" x14ac:dyDescent="0.25">
      <c r="A6" s="47" t="s">
        <v>41</v>
      </c>
      <c r="B6" s="47"/>
      <c r="C6" s="4"/>
      <c r="D6" s="4"/>
      <c r="E6" s="4"/>
      <c r="F6" s="4"/>
      <c r="G6" s="4"/>
      <c r="H6" s="4"/>
      <c r="I6" s="4"/>
    </row>
    <row r="7" spans="1:13" s="5" customFormat="1" ht="29.25" customHeight="1" x14ac:dyDescent="0.25">
      <c r="A7" s="26" t="s">
        <v>16</v>
      </c>
      <c r="B7" s="2" t="s">
        <v>17</v>
      </c>
      <c r="C7" s="4"/>
      <c r="D7" s="4"/>
      <c r="E7" s="4"/>
      <c r="F7" s="4"/>
      <c r="G7" s="4"/>
    </row>
    <row r="8" spans="1:13" s="5" customFormat="1" ht="29.25" customHeight="1" x14ac:dyDescent="0.25">
      <c r="A8" s="42" t="s">
        <v>40</v>
      </c>
      <c r="B8" s="42"/>
      <c r="C8" s="42"/>
      <c r="D8" s="42"/>
      <c r="E8" s="42"/>
      <c r="F8" s="42"/>
      <c r="G8" s="42"/>
      <c r="H8" s="42"/>
      <c r="I8" s="42"/>
      <c r="L8" s="6"/>
      <c r="M8" s="7"/>
    </row>
    <row r="9" spans="1:13" s="5" customFormat="1" ht="15.75" x14ac:dyDescent="0.25">
      <c r="A9" s="43" t="s">
        <v>1</v>
      </c>
      <c r="B9" s="43" t="s">
        <v>2</v>
      </c>
      <c r="C9" s="43" t="s">
        <v>3</v>
      </c>
      <c r="D9" s="43" t="s">
        <v>4</v>
      </c>
      <c r="E9" s="43"/>
      <c r="F9" s="43"/>
      <c r="G9" s="44" t="s">
        <v>5</v>
      </c>
      <c r="H9" s="43" t="s">
        <v>6</v>
      </c>
      <c r="I9" s="43" t="s">
        <v>7</v>
      </c>
    </row>
    <row r="10" spans="1:13" s="5" customFormat="1" ht="18.75" customHeight="1" x14ac:dyDescent="0.25">
      <c r="A10" s="43"/>
      <c r="B10" s="43"/>
      <c r="C10" s="43"/>
      <c r="D10" s="30" t="s">
        <v>8</v>
      </c>
      <c r="E10" s="29" t="s">
        <v>9</v>
      </c>
      <c r="F10" s="29" t="s">
        <v>10</v>
      </c>
      <c r="G10" s="44"/>
      <c r="H10" s="43"/>
      <c r="I10" s="43"/>
    </row>
    <row r="11" spans="1:13" s="5" customFormat="1" ht="29.25" customHeight="1" x14ac:dyDescent="0.25">
      <c r="A11" s="61" t="s">
        <v>11</v>
      </c>
      <c r="B11" s="61"/>
      <c r="C11" s="61"/>
      <c r="D11" s="61"/>
      <c r="E11" s="61"/>
      <c r="F11" s="61"/>
      <c r="G11" s="61"/>
      <c r="H11" s="61"/>
      <c r="I11" s="61"/>
    </row>
    <row r="12" spans="1:13" s="5" customFormat="1" ht="15.75" x14ac:dyDescent="0.25">
      <c r="A12" s="8">
        <v>1</v>
      </c>
      <c r="B12" s="21" t="s">
        <v>24</v>
      </c>
      <c r="C12" s="8" t="s">
        <v>22</v>
      </c>
      <c r="D12" s="9">
        <v>20</v>
      </c>
      <c r="E12" s="28">
        <v>0.1</v>
      </c>
      <c r="F12" s="9">
        <v>20</v>
      </c>
      <c r="G12" s="10">
        <v>3099.86</v>
      </c>
      <c r="H12" s="10">
        <f>F12*G12</f>
        <v>61997.200000000004</v>
      </c>
      <c r="I12" s="12"/>
      <c r="J12" s="6"/>
      <c r="K12" s="6"/>
    </row>
    <row r="13" spans="1:13" s="5" customFormat="1" ht="31.5" x14ac:dyDescent="0.25">
      <c r="A13" s="8">
        <v>2</v>
      </c>
      <c r="B13" s="21" t="s">
        <v>25</v>
      </c>
      <c r="C13" s="8" t="s">
        <v>22</v>
      </c>
      <c r="D13" s="9">
        <v>20</v>
      </c>
      <c r="E13" s="28">
        <v>0.1</v>
      </c>
      <c r="F13" s="9">
        <f>D13+E13</f>
        <v>20.100000000000001</v>
      </c>
      <c r="G13" s="10">
        <v>8098.34</v>
      </c>
      <c r="H13" s="10">
        <f t="shared" ref="H13:H22" si="0">F13*G13</f>
        <v>162776.63400000002</v>
      </c>
      <c r="I13" s="12"/>
      <c r="J13" s="6"/>
      <c r="K13" s="6"/>
    </row>
    <row r="14" spans="1:13" s="5" customFormat="1" ht="31.5" x14ac:dyDescent="0.25">
      <c r="A14" s="8">
        <v>3</v>
      </c>
      <c r="B14" s="21" t="s">
        <v>26</v>
      </c>
      <c r="C14" s="8" t="s">
        <v>19</v>
      </c>
      <c r="D14" s="9">
        <v>2</v>
      </c>
      <c r="E14" s="28"/>
      <c r="F14" s="9">
        <v>2</v>
      </c>
      <c r="G14" s="10">
        <v>28159.5</v>
      </c>
      <c r="H14" s="10">
        <f t="shared" si="0"/>
        <v>56319</v>
      </c>
      <c r="I14" s="12"/>
      <c r="J14" s="6"/>
      <c r="K14" s="6"/>
    </row>
    <row r="15" spans="1:13" s="5" customFormat="1" ht="31.5" x14ac:dyDescent="0.25">
      <c r="A15" s="8">
        <v>4</v>
      </c>
      <c r="B15" s="21" t="s">
        <v>27</v>
      </c>
      <c r="C15" s="8" t="s">
        <v>19</v>
      </c>
      <c r="D15" s="9">
        <v>1</v>
      </c>
      <c r="E15" s="28"/>
      <c r="F15" s="9">
        <v>1</v>
      </c>
      <c r="G15" s="10">
        <v>128742.7</v>
      </c>
      <c r="H15" s="10">
        <f t="shared" si="0"/>
        <v>128742.7</v>
      </c>
      <c r="I15" s="12"/>
      <c r="J15" s="6"/>
      <c r="K15" s="6"/>
    </row>
    <row r="16" spans="1:13" s="5" customFormat="1" ht="15.75" x14ac:dyDescent="0.25">
      <c r="A16" s="8">
        <v>5</v>
      </c>
      <c r="B16" s="21" t="s">
        <v>28</v>
      </c>
      <c r="C16" s="8" t="s">
        <v>19</v>
      </c>
      <c r="D16" s="9">
        <v>4</v>
      </c>
      <c r="E16" s="28"/>
      <c r="F16" s="9">
        <v>4</v>
      </c>
      <c r="G16" s="10">
        <v>6499.4</v>
      </c>
      <c r="H16" s="10">
        <f t="shared" si="0"/>
        <v>25997.599999999999</v>
      </c>
      <c r="I16" s="12"/>
      <c r="J16" s="6"/>
      <c r="K16" s="6"/>
    </row>
    <row r="17" spans="1:11" s="5" customFormat="1" ht="15.75" x14ac:dyDescent="0.25">
      <c r="A17" s="8">
        <v>6</v>
      </c>
      <c r="B17" s="21" t="s">
        <v>29</v>
      </c>
      <c r="C17" s="8" t="s">
        <v>19</v>
      </c>
      <c r="D17" s="9">
        <v>2</v>
      </c>
      <c r="E17" s="28"/>
      <c r="F17" s="9">
        <v>2</v>
      </c>
      <c r="G17" s="10">
        <v>15340</v>
      </c>
      <c r="H17" s="10">
        <f t="shared" si="0"/>
        <v>30680</v>
      </c>
      <c r="I17" s="12"/>
      <c r="J17" s="6"/>
      <c r="K17" s="6"/>
    </row>
    <row r="18" spans="1:11" s="5" customFormat="1" ht="15.75" x14ac:dyDescent="0.25">
      <c r="A18" s="8">
        <v>7</v>
      </c>
      <c r="B18" s="21" t="s">
        <v>30</v>
      </c>
      <c r="C18" s="8" t="s">
        <v>19</v>
      </c>
      <c r="D18" s="9">
        <v>2</v>
      </c>
      <c r="E18" s="28"/>
      <c r="F18" s="9">
        <v>2</v>
      </c>
      <c r="G18" s="10">
        <v>9069.4</v>
      </c>
      <c r="H18" s="10">
        <f t="shared" si="0"/>
        <v>18138.8</v>
      </c>
      <c r="I18" s="12"/>
      <c r="J18" s="6"/>
      <c r="K18" s="6"/>
    </row>
    <row r="19" spans="1:11" s="5" customFormat="1" ht="15.75" x14ac:dyDescent="0.25">
      <c r="A19" s="8">
        <v>8</v>
      </c>
      <c r="B19" s="21" t="s">
        <v>30</v>
      </c>
      <c r="C19" s="8" t="s">
        <v>19</v>
      </c>
      <c r="D19" s="9">
        <v>2</v>
      </c>
      <c r="E19" s="28"/>
      <c r="F19" s="9">
        <v>2</v>
      </c>
      <c r="G19" s="10">
        <v>4230</v>
      </c>
      <c r="H19" s="10">
        <f t="shared" si="0"/>
        <v>8460</v>
      </c>
      <c r="I19" s="12"/>
      <c r="J19" s="6"/>
      <c r="K19" s="6"/>
    </row>
    <row r="20" spans="1:11" s="5" customFormat="1" ht="63" x14ac:dyDescent="0.25">
      <c r="A20" s="8">
        <v>9</v>
      </c>
      <c r="B20" s="21" t="s">
        <v>31</v>
      </c>
      <c r="C20" s="8" t="s">
        <v>22</v>
      </c>
      <c r="D20" s="9">
        <v>26</v>
      </c>
      <c r="E20" s="28"/>
      <c r="F20" s="9">
        <v>26</v>
      </c>
      <c r="G20" s="10">
        <v>700</v>
      </c>
      <c r="H20" s="10">
        <f t="shared" si="0"/>
        <v>18200</v>
      </c>
      <c r="I20" s="12"/>
      <c r="J20" s="6"/>
      <c r="K20" s="6"/>
    </row>
    <row r="21" spans="1:11" s="5" customFormat="1" ht="63" x14ac:dyDescent="0.25">
      <c r="A21" s="8">
        <v>10</v>
      </c>
      <c r="B21" s="21" t="s">
        <v>32</v>
      </c>
      <c r="C21" s="8" t="s">
        <v>22</v>
      </c>
      <c r="D21" s="9">
        <v>20</v>
      </c>
      <c r="E21" s="28"/>
      <c r="F21" s="9">
        <v>20</v>
      </c>
      <c r="G21" s="10">
        <v>1000</v>
      </c>
      <c r="H21" s="10">
        <f t="shared" si="0"/>
        <v>20000</v>
      </c>
      <c r="I21" s="12"/>
      <c r="J21" s="6"/>
      <c r="K21" s="6"/>
    </row>
    <row r="22" spans="1:11" s="5" customFormat="1" ht="31.5" x14ac:dyDescent="0.25">
      <c r="A22" s="8">
        <v>11</v>
      </c>
      <c r="B22" s="21" t="s">
        <v>33</v>
      </c>
      <c r="C22" s="8" t="s">
        <v>18</v>
      </c>
      <c r="D22" s="9">
        <v>137</v>
      </c>
      <c r="E22" s="28"/>
      <c r="F22" s="9">
        <v>137</v>
      </c>
      <c r="G22" s="10">
        <v>320</v>
      </c>
      <c r="H22" s="10">
        <f t="shared" si="0"/>
        <v>43840</v>
      </c>
      <c r="I22" s="12"/>
      <c r="J22" s="6"/>
      <c r="K22" s="6"/>
    </row>
    <row r="23" spans="1:11" s="5" customFormat="1" ht="29.25" customHeight="1" x14ac:dyDescent="0.25">
      <c r="A23" s="13"/>
      <c r="B23" s="27" t="s">
        <v>12</v>
      </c>
      <c r="C23" s="8"/>
      <c r="D23" s="8"/>
      <c r="E23" s="14"/>
      <c r="F23" s="13"/>
      <c r="G23" s="13"/>
      <c r="H23" s="35">
        <f>SUM(H12:H22)</f>
        <v>575151.93400000001</v>
      </c>
      <c r="I23" s="15">
        <f>H23</f>
        <v>575151.93400000001</v>
      </c>
      <c r="K23" s="16"/>
    </row>
    <row r="24" spans="1:11" s="5" customFormat="1" ht="29.25" customHeight="1" x14ac:dyDescent="0.25">
      <c r="A24" s="17" t="s">
        <v>21</v>
      </c>
      <c r="B24" s="61" t="s">
        <v>20</v>
      </c>
      <c r="C24" s="61"/>
      <c r="D24" s="61"/>
      <c r="E24" s="61"/>
      <c r="F24" s="61"/>
      <c r="G24" s="61"/>
      <c r="H24" s="61"/>
      <c r="I24" s="61"/>
      <c r="J24" s="61"/>
    </row>
    <row r="25" spans="1:11" s="5" customFormat="1" ht="24.75" customHeight="1" x14ac:dyDescent="0.25">
      <c r="A25" s="45" t="s">
        <v>1</v>
      </c>
      <c r="B25" s="45" t="s">
        <v>2</v>
      </c>
      <c r="C25" s="45" t="s">
        <v>3</v>
      </c>
      <c r="D25" s="45" t="s">
        <v>4</v>
      </c>
      <c r="E25" s="45"/>
      <c r="F25" s="45"/>
      <c r="G25" s="46" t="s">
        <v>5</v>
      </c>
      <c r="H25" s="31" t="s">
        <v>6</v>
      </c>
      <c r="I25" s="45" t="s">
        <v>7</v>
      </c>
    </row>
    <row r="26" spans="1:11" s="5" customFormat="1" ht="21.75" customHeight="1" x14ac:dyDescent="0.25">
      <c r="A26" s="45"/>
      <c r="B26" s="45"/>
      <c r="C26" s="45"/>
      <c r="D26" s="32" t="s">
        <v>8</v>
      </c>
      <c r="E26" s="31" t="s">
        <v>9</v>
      </c>
      <c r="F26" s="31" t="s">
        <v>10</v>
      </c>
      <c r="G26" s="46"/>
      <c r="H26" s="31"/>
      <c r="I26" s="45"/>
    </row>
    <row r="27" spans="1:11" s="11" customFormat="1" ht="47.25" x14ac:dyDescent="0.2">
      <c r="A27" s="17">
        <v>12</v>
      </c>
      <c r="B27" s="21" t="s">
        <v>35</v>
      </c>
      <c r="C27" s="8" t="s">
        <v>34</v>
      </c>
      <c r="D27" s="9">
        <v>1</v>
      </c>
      <c r="E27" s="9"/>
      <c r="F27" s="9">
        <v>1</v>
      </c>
      <c r="G27" s="18">
        <v>350000</v>
      </c>
      <c r="H27" s="18">
        <f>G27*F27</f>
        <v>350000</v>
      </c>
      <c r="I27" s="18"/>
    </row>
    <row r="28" spans="1:11" s="11" customFormat="1" ht="29.25" customHeight="1" x14ac:dyDescent="0.2">
      <c r="A28" s="13"/>
      <c r="B28" s="27" t="s">
        <v>12</v>
      </c>
      <c r="C28" s="8"/>
      <c r="D28" s="13"/>
      <c r="E28" s="13"/>
      <c r="F28" s="13"/>
      <c r="G28" s="13"/>
      <c r="H28" s="15">
        <f>SUM(H27:H27)</f>
        <v>350000</v>
      </c>
      <c r="I28" s="36">
        <f>H28+H23</f>
        <v>925151.93400000001</v>
      </c>
    </row>
    <row r="29" spans="1:11" s="5" customFormat="1" ht="25.5" customHeight="1" x14ac:dyDescent="0.25">
      <c r="A29" s="51" t="s">
        <v>13</v>
      </c>
      <c r="B29" s="52"/>
      <c r="C29" s="52"/>
      <c r="D29" s="52"/>
      <c r="E29" s="52"/>
      <c r="F29" s="52"/>
      <c r="G29" s="52"/>
      <c r="H29" s="52"/>
      <c r="I29" s="53"/>
    </row>
    <row r="30" spans="1:11" s="5" customFormat="1" ht="22.5" customHeight="1" x14ac:dyDescent="0.25">
      <c r="A30" s="54" t="s">
        <v>1</v>
      </c>
      <c r="B30" s="54" t="s">
        <v>2</v>
      </c>
      <c r="C30" s="54" t="s">
        <v>3</v>
      </c>
      <c r="D30" s="56" t="s">
        <v>4</v>
      </c>
      <c r="E30" s="57"/>
      <c r="F30" s="58"/>
      <c r="G30" s="59" t="s">
        <v>5</v>
      </c>
      <c r="H30" s="33" t="s">
        <v>6</v>
      </c>
      <c r="I30" s="54" t="s">
        <v>7</v>
      </c>
    </row>
    <row r="31" spans="1:11" s="5" customFormat="1" ht="23.25" customHeight="1" x14ac:dyDescent="0.25">
      <c r="A31" s="55"/>
      <c r="B31" s="55"/>
      <c r="C31" s="55"/>
      <c r="D31" s="34" t="s">
        <v>8</v>
      </c>
      <c r="E31" s="33" t="s">
        <v>9</v>
      </c>
      <c r="F31" s="33" t="s">
        <v>10</v>
      </c>
      <c r="G31" s="60"/>
      <c r="H31" s="33"/>
      <c r="I31" s="55"/>
    </row>
    <row r="32" spans="1:11" s="11" customFormat="1" ht="15" x14ac:dyDescent="0.2">
      <c r="A32" s="8"/>
      <c r="B32" s="13" t="s">
        <v>12</v>
      </c>
      <c r="C32" s="13"/>
      <c r="D32" s="37"/>
      <c r="E32" s="37"/>
      <c r="F32" s="37"/>
      <c r="G32" s="37"/>
      <c r="H32" s="38">
        <f>G32*F32</f>
        <v>0</v>
      </c>
      <c r="I32" s="15">
        <f>I28+H32</f>
        <v>925151.93400000001</v>
      </c>
    </row>
    <row r="33" spans="1:10" s="11" customFormat="1" ht="15" x14ac:dyDescent="0.2">
      <c r="A33" s="8"/>
      <c r="B33" s="27" t="s">
        <v>23</v>
      </c>
      <c r="C33" s="13" t="s">
        <v>19</v>
      </c>
      <c r="D33" s="37">
        <v>1</v>
      </c>
      <c r="E33" s="37"/>
      <c r="F33" s="37">
        <v>1</v>
      </c>
      <c r="G33" s="37">
        <v>10000</v>
      </c>
      <c r="H33" s="37">
        <f>F33*G33</f>
        <v>10000</v>
      </c>
      <c r="I33" s="15">
        <f>I32+H33</f>
        <v>935151.93400000001</v>
      </c>
    </row>
    <row r="34" spans="1:10" s="11" customFormat="1" ht="15" x14ac:dyDescent="0.2">
      <c r="A34" s="13"/>
      <c r="B34" s="27" t="s">
        <v>14</v>
      </c>
      <c r="C34" s="27"/>
      <c r="D34" s="27"/>
      <c r="E34" s="27"/>
      <c r="F34" s="27"/>
      <c r="G34" s="27"/>
      <c r="H34" s="38"/>
      <c r="I34" s="15">
        <f>I33+H34</f>
        <v>935151.93400000001</v>
      </c>
    </row>
    <row r="35" spans="1:10" s="11" customFormat="1" ht="15" x14ac:dyDescent="0.2">
      <c r="A35" s="13"/>
      <c r="B35" s="27" t="s">
        <v>36</v>
      </c>
      <c r="C35" s="13"/>
      <c r="D35" s="39">
        <v>0.25</v>
      </c>
      <c r="E35" s="13"/>
      <c r="F35" s="13"/>
      <c r="G35" s="37"/>
      <c r="H35" s="37"/>
      <c r="I35" s="15">
        <f>I34*D35</f>
        <v>233787.9835</v>
      </c>
    </row>
    <row r="36" spans="1:10" s="25" customFormat="1" ht="15.75" x14ac:dyDescent="0.2">
      <c r="A36" s="48" t="s">
        <v>15</v>
      </c>
      <c r="B36" s="49"/>
      <c r="C36" s="19"/>
      <c r="D36" s="22"/>
      <c r="E36" s="19"/>
      <c r="F36" s="19"/>
      <c r="G36" s="20"/>
      <c r="H36" s="20"/>
      <c r="I36" s="23">
        <f>SUM(I34:I35)</f>
        <v>1168939.9175</v>
      </c>
      <c r="J36" s="24"/>
    </row>
    <row r="37" spans="1:10" s="25" customFormat="1" ht="15.75" x14ac:dyDescent="0.2">
      <c r="A37" s="48" t="s">
        <v>37</v>
      </c>
      <c r="B37" s="49"/>
      <c r="C37" s="19"/>
      <c r="D37" s="22"/>
      <c r="E37" s="19"/>
      <c r="F37" s="19"/>
      <c r="G37" s="20"/>
      <c r="H37" s="20"/>
      <c r="I37" s="23">
        <v>300244</v>
      </c>
      <c r="J37" s="24"/>
    </row>
    <row r="38" spans="1:10" s="25" customFormat="1" ht="15.75" x14ac:dyDescent="0.2">
      <c r="A38" s="48" t="s">
        <v>38</v>
      </c>
      <c r="B38" s="49"/>
      <c r="C38" s="19"/>
      <c r="D38" s="22"/>
      <c r="E38" s="19"/>
      <c r="F38" s="19"/>
      <c r="G38" s="20"/>
      <c r="H38" s="20"/>
      <c r="I38" s="23">
        <f>I36-I37</f>
        <v>868695.91749999998</v>
      </c>
      <c r="J38" s="24"/>
    </row>
    <row r="39" spans="1:10" s="25" customFormat="1" ht="15.75" x14ac:dyDescent="0.2">
      <c r="A39" s="50" t="s">
        <v>39</v>
      </c>
      <c r="B39" s="50"/>
      <c r="C39" s="19"/>
      <c r="D39" s="22"/>
      <c r="E39" s="19"/>
      <c r="F39" s="19"/>
      <c r="G39" s="20"/>
      <c r="H39" s="20"/>
      <c r="I39" s="40">
        <f>I38*15%</f>
        <v>130304.38762499999</v>
      </c>
      <c r="J39" s="24"/>
    </row>
    <row r="40" spans="1:10" ht="15.75" x14ac:dyDescent="0.2">
      <c r="A40" s="50" t="s">
        <v>38</v>
      </c>
      <c r="B40" s="50"/>
      <c r="C40" s="41"/>
      <c r="D40" s="41"/>
      <c r="E40" s="41"/>
      <c r="F40" s="41"/>
      <c r="G40" s="41"/>
      <c r="H40" s="41"/>
      <c r="I40" s="40">
        <f>I39+I38</f>
        <v>999000.30512499996</v>
      </c>
    </row>
    <row r="42" spans="1:10" ht="29.25" customHeight="1" x14ac:dyDescent="0.35">
      <c r="I42" s="62"/>
    </row>
  </sheetData>
  <mergeCells count="29">
    <mergeCell ref="A6:B6"/>
    <mergeCell ref="A37:B37"/>
    <mergeCell ref="A38:B38"/>
    <mergeCell ref="A39:B39"/>
    <mergeCell ref="A40:B40"/>
    <mergeCell ref="A36:B36"/>
    <mergeCell ref="A29:I29"/>
    <mergeCell ref="A30:A31"/>
    <mergeCell ref="B30:B31"/>
    <mergeCell ref="C30:C31"/>
    <mergeCell ref="D30:F30"/>
    <mergeCell ref="G30:G31"/>
    <mergeCell ref="I30:I31"/>
    <mergeCell ref="A11:I11"/>
    <mergeCell ref="B24:J24"/>
    <mergeCell ref="A25:A26"/>
    <mergeCell ref="B25:B26"/>
    <mergeCell ref="C25:C26"/>
    <mergeCell ref="D25:F25"/>
    <mergeCell ref="G25:G26"/>
    <mergeCell ref="I25:I26"/>
    <mergeCell ref="A8:I8"/>
    <mergeCell ref="A9:A10"/>
    <mergeCell ref="B9:B10"/>
    <mergeCell ref="C9:C10"/>
    <mergeCell ref="D9:F9"/>
    <mergeCell ref="G9:G10"/>
    <mergeCell ref="H9:H10"/>
    <mergeCell ref="I9:I10"/>
  </mergeCells>
  <printOptions horizontalCentered="1"/>
  <pageMargins left="0.19685039370078741" right="0.39370078740157483" top="0.15748031496062992" bottom="0.15748031496062992" header="0.31496062992125984" footer="0.31496062992125984"/>
  <pageSetup paperSize="9" scale="76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plant modification</vt:lpstr>
      <vt:lpstr>'plant modification'!Print_Area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</dc:creator>
  <cp:lastModifiedBy>Rehan Aslam</cp:lastModifiedBy>
  <cp:lastPrinted>2025-05-19T12:51:46Z</cp:lastPrinted>
  <dcterms:created xsi:type="dcterms:W3CDTF">2017-07-20T07:31:12Z</dcterms:created>
  <dcterms:modified xsi:type="dcterms:W3CDTF">2025-05-19T12:51:48Z</dcterms:modified>
</cp:coreProperties>
</file>