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VO\"/>
    </mc:Choice>
  </mc:AlternateContent>
  <xr:revisionPtr revIDLastSave="0" documentId="13_ncr:1_{6D451A49-DED9-4DC9-868B-98C154BFD8B7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alve" sheetId="6" r:id="rId1"/>
  </sheets>
  <definedNames>
    <definedName name="_xlnm.Print_Area" localSheetId="0">valve!$A$1:$I$35</definedName>
  </definedNames>
  <calcPr calcId="191029" iterate="1"/>
</workbook>
</file>

<file path=xl/calcChain.xml><?xml version="1.0" encoding="utf-8"?>
<calcChain xmlns="http://schemas.openxmlformats.org/spreadsheetml/2006/main">
  <c r="I34" i="6" l="1"/>
  <c r="H27" i="6" l="1"/>
  <c r="H22" i="6"/>
  <c r="H21" i="6"/>
  <c r="H16" i="6"/>
  <c r="H15" i="6"/>
  <c r="H23" i="6" l="1"/>
  <c r="H17" i="6"/>
  <c r="I17" i="6" s="1"/>
  <c r="I23" i="6" l="1"/>
  <c r="I28" i="6" l="1"/>
  <c r="I29" i="6" s="1"/>
  <c r="I31" i="6" s="1"/>
  <c r="I32" i="6" l="1"/>
  <c r="I33" i="6" l="1"/>
  <c r="I35" i="6" s="1"/>
</calcChain>
</file>

<file path=xl/sharedStrings.xml><?xml version="1.0" encoding="utf-8"?>
<sst xmlns="http://schemas.openxmlformats.org/spreadsheetml/2006/main" count="54" uniqueCount="33">
  <si>
    <t>Dated:</t>
  </si>
  <si>
    <t>S. #</t>
  </si>
  <si>
    <t>Description</t>
  </si>
  <si>
    <t>Unit</t>
  </si>
  <si>
    <t>Quantity</t>
  </si>
  <si>
    <t>Rate</t>
  </si>
  <si>
    <t>Amount</t>
  </si>
  <si>
    <t>Gross</t>
  </si>
  <si>
    <t>Actual</t>
  </si>
  <si>
    <t>Waste</t>
  </si>
  <si>
    <t>Total</t>
  </si>
  <si>
    <t xml:space="preserve">    A          MATERIAL.   </t>
  </si>
  <si>
    <t>Total.</t>
  </si>
  <si>
    <t xml:space="preserve">    C         OTHER</t>
  </si>
  <si>
    <t>Project:</t>
  </si>
  <si>
    <t>Meezan Head Office Extension Block 111 karachi.</t>
  </si>
  <si>
    <t>Nos</t>
  </si>
  <si>
    <t>LABOUR</t>
  </si>
  <si>
    <t xml:space="preserve">   B          .</t>
  </si>
  <si>
    <t xml:space="preserve">Supply of 2 way Motorized Valve Dia 3'' with accuator Ms flange and nut bolt. </t>
  </si>
  <si>
    <t xml:space="preserve"> Rate Analysis for Motorized valve </t>
  </si>
  <si>
    <t>Variation No 1</t>
  </si>
  <si>
    <t>BOQ Item # 2.6 (iii)</t>
  </si>
  <si>
    <t>Sub Total (A)</t>
  </si>
  <si>
    <t>Sub Total (B)</t>
  </si>
  <si>
    <t>Sub Total (C)</t>
  </si>
  <si>
    <t>Grand Total (A + B + C)</t>
  </si>
  <si>
    <t>Discount</t>
  </si>
  <si>
    <t>Over Head &amp; Profit:</t>
  </si>
  <si>
    <t>Add Tax 08%</t>
  </si>
  <si>
    <t>Net Total (inclusive of Tax)</t>
  </si>
  <si>
    <t>Net Total (after Discount)</t>
  </si>
  <si>
    <t>Net Total (exclusive of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</si>
</sst>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[$-409]d\-mmm\-yy;@"/>
    <numFmt numFmtId="166" formatCode="_(* #,##0_);_(* \(#,##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2"/>
      <name val="Garamond"/>
      <family val="1"/>
    </font>
    <font>
      <sz val="10"/>
      <name val="MS Sans Serif"/>
      <family val="2"/>
    </font>
    <font>
      <sz val="10"/>
      <name val="MS Sans Serif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0" fontId="5" fillId="0" borderId="0"/>
    <xf numFmtId="40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8" fillId="0" borderId="0" xfId="0" applyFont="1"/>
    <xf numFmtId="0" fontId="9" fillId="0" borderId="0" xfId="2" applyFont="1" applyAlignment="1">
      <alignment vertical="center"/>
    </xf>
    <xf numFmtId="165" fontId="9" fillId="0" borderId="0" xfId="2" applyNumberFormat="1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0" xfId="0" applyFont="1"/>
    <xf numFmtId="164" fontId="10" fillId="0" borderId="0" xfId="1" applyFont="1"/>
    <xf numFmtId="0" fontId="11" fillId="0" borderId="0" xfId="0" applyFont="1"/>
    <xf numFmtId="0" fontId="10" fillId="0" borderId="1" xfId="2" applyFont="1" applyBorder="1" applyAlignment="1">
      <alignment horizontal="center" vertical="center"/>
    </xf>
    <xf numFmtId="164" fontId="10" fillId="0" borderId="1" xfId="3" applyFont="1" applyFill="1" applyBorder="1" applyAlignment="1">
      <alignment horizontal="center" vertical="center"/>
    </xf>
    <xf numFmtId="166" fontId="10" fillId="0" borderId="1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1" xfId="2" applyFont="1" applyBorder="1" applyAlignment="1">
      <alignment vertical="center"/>
    </xf>
    <xf numFmtId="164" fontId="10" fillId="0" borderId="1" xfId="2" applyNumberFormat="1" applyFont="1" applyBorder="1" applyAlignment="1">
      <alignment vertical="center"/>
    </xf>
    <xf numFmtId="166" fontId="9" fillId="0" borderId="1" xfId="3" applyNumberFormat="1" applyFont="1" applyFill="1" applyBorder="1" applyAlignment="1">
      <alignment vertical="center"/>
    </xf>
    <xf numFmtId="0" fontId="10" fillId="2" borderId="0" xfId="0" applyFont="1" applyFill="1" applyAlignment="1">
      <alignment horizontal="justify" vertical="center" wrapText="1"/>
    </xf>
    <xf numFmtId="0" fontId="10" fillId="2" borderId="1" xfId="4" applyFont="1" applyFill="1" applyBorder="1" applyAlignment="1">
      <alignment horizontal="center" vertical="center" wrapText="1"/>
    </xf>
    <xf numFmtId="166" fontId="10" fillId="0" borderId="1" xfId="3" applyNumberFormat="1" applyFont="1" applyFill="1" applyBorder="1" applyAlignment="1">
      <alignment vertical="center"/>
    </xf>
    <xf numFmtId="0" fontId="13" fillId="0" borderId="2" xfId="0" applyFont="1" applyBorder="1" applyAlignment="1">
      <alignment horizontal="justify" vertical="center" wrapText="1"/>
    </xf>
    <xf numFmtId="0" fontId="12" fillId="0" borderId="0" xfId="2" applyFont="1" applyAlignment="1">
      <alignment vertical="center"/>
    </xf>
    <xf numFmtId="0" fontId="9" fillId="0" borderId="1" xfId="2" applyFont="1" applyBorder="1" applyAlignment="1">
      <alignment vertical="center"/>
    </xf>
    <xf numFmtId="0" fontId="9" fillId="0" borderId="1" xfId="2" applyFont="1" applyBorder="1" applyAlignment="1">
      <alignment horizontal="center" vertical="center"/>
    </xf>
    <xf numFmtId="164" fontId="9" fillId="0" borderId="1" xfId="3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164" fontId="12" fillId="0" borderId="1" xfId="3" applyFont="1" applyFill="1" applyBorder="1" applyAlignment="1">
      <alignment horizontal="center" vertical="center"/>
    </xf>
    <xf numFmtId="0" fontId="9" fillId="0" borderId="1" xfId="2" applyFont="1" applyBorder="1" applyAlignment="1">
      <alignment horizontal="right" vertical="center"/>
    </xf>
    <xf numFmtId="164" fontId="10" fillId="0" borderId="0" xfId="1" applyFont="1" applyAlignment="1">
      <alignment vertical="center"/>
    </xf>
    <xf numFmtId="166" fontId="9" fillId="0" borderId="1" xfId="1" applyNumberFormat="1" applyFont="1" applyFill="1" applyBorder="1" applyAlignment="1">
      <alignment vertical="center"/>
    </xf>
    <xf numFmtId="164" fontId="10" fillId="0" borderId="1" xfId="3" applyFont="1" applyFill="1" applyBorder="1" applyAlignment="1">
      <alignment vertical="center"/>
    </xf>
    <xf numFmtId="164" fontId="9" fillId="0" borderId="1" xfId="3" applyFont="1" applyFill="1" applyBorder="1" applyAlignment="1">
      <alignment vertical="center"/>
    </xf>
    <xf numFmtId="9" fontId="10" fillId="0" borderId="1" xfId="3" applyNumberFormat="1" applyFont="1" applyFill="1" applyBorder="1" applyAlignment="1">
      <alignment vertical="center"/>
    </xf>
    <xf numFmtId="166" fontId="10" fillId="0" borderId="0" xfId="0" applyNumberFormat="1" applyFont="1" applyAlignment="1">
      <alignment vertical="center"/>
    </xf>
    <xf numFmtId="43" fontId="8" fillId="0" borderId="0" xfId="0" applyNumberFormat="1" applyFont="1"/>
    <xf numFmtId="0" fontId="10" fillId="0" borderId="1" xfId="2" applyFont="1" applyBorder="1" applyAlignment="1">
      <alignment horizontal="right" vertical="center"/>
    </xf>
    <xf numFmtId="0" fontId="9" fillId="0" borderId="1" xfId="2" applyFont="1" applyBorder="1" applyAlignment="1">
      <alignment horizontal="left" vertical="center"/>
    </xf>
    <xf numFmtId="0" fontId="9" fillId="0" borderId="1" xfId="2" applyFont="1" applyBorder="1" applyAlignment="1">
      <alignment horizontal="center" vertical="center"/>
    </xf>
    <xf numFmtId="164" fontId="9" fillId="0" borderId="1" xfId="3" applyFont="1" applyFill="1" applyBorder="1" applyAlignment="1">
      <alignment horizontal="center" vertical="center"/>
    </xf>
    <xf numFmtId="0" fontId="14" fillId="3" borderId="1" xfId="2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164" fontId="12" fillId="0" borderId="1" xfId="3" applyFont="1" applyFill="1" applyBorder="1" applyAlignment="1">
      <alignment horizontal="center" vertical="center"/>
    </xf>
    <xf numFmtId="166" fontId="14" fillId="0" borderId="1" xfId="1" applyNumberFormat="1" applyFont="1" applyFill="1" applyBorder="1" applyAlignment="1">
      <alignment vertical="center"/>
    </xf>
  </cellXfs>
  <cellStyles count="11">
    <cellStyle name="Comma" xfId="1" builtinId="3"/>
    <cellStyle name="Comma 2" xfId="5" xr:uid="{00000000-0005-0000-0000-000001000000}"/>
    <cellStyle name="Comma 2 2" xfId="6" xr:uid="{00000000-0005-0000-0000-000002000000}"/>
    <cellStyle name="Comma 3" xfId="10" xr:uid="{00000000-0005-0000-0000-000003000000}"/>
    <cellStyle name="Comma 5" xfId="3" xr:uid="{00000000-0005-0000-0000-000004000000}"/>
    <cellStyle name="Normal" xfId="0" builtinId="0"/>
    <cellStyle name="Normal 2" xfId="7" xr:uid="{00000000-0005-0000-0000-000006000000}"/>
    <cellStyle name="Normal 2 3" xfId="8" xr:uid="{00000000-0005-0000-0000-000007000000}"/>
    <cellStyle name="Normal 3" xfId="9" xr:uid="{00000000-0005-0000-0000-000008000000}"/>
    <cellStyle name="Normal_OnlyRate Analyses(For Help)" xfId="2" xr:uid="{00000000-0005-0000-0000-000009000000}"/>
    <cellStyle name="Normal_Rate Analysis - TATA HO  12-05-10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57150</xdr:rowOff>
    </xdr:from>
    <xdr:to>
      <xdr:col>1</xdr:col>
      <xdr:colOff>922816</xdr:colOff>
      <xdr:row>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4F84A1-33EE-48EB-99A0-42C6785B1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57150"/>
          <a:ext cx="1427640" cy="790575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4</xdr:row>
      <xdr:rowOff>95250</xdr:rowOff>
    </xdr:from>
    <xdr:to>
      <xdr:col>20</xdr:col>
      <xdr:colOff>400050</xdr:colOff>
      <xdr:row>30</xdr:row>
      <xdr:rowOff>106184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BF7EE3-06C2-49D7-BC43-B03BBD50B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63050" y="1581150"/>
          <a:ext cx="6896100" cy="8983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M38"/>
  <sheetViews>
    <sheetView tabSelected="1" view="pageBreakPreview" topLeftCell="A22" zoomScaleSheetLayoutView="100" workbookViewId="0">
      <selection activeCell="H39" sqref="H39"/>
    </sheetView>
  </sheetViews>
  <sheetFormatPr defaultRowHeight="29.25" customHeight="1" x14ac:dyDescent="0.2"/>
  <cols>
    <col min="1" max="1" width="7.85546875" style="1" customWidth="1"/>
    <col min="2" max="2" width="48.28515625" style="1" customWidth="1"/>
    <col min="3" max="3" width="5.42578125" style="1" bestFit="1" customWidth="1"/>
    <col min="4" max="4" width="9.5703125" style="1" customWidth="1"/>
    <col min="5" max="5" width="8.7109375" style="1" customWidth="1"/>
    <col min="6" max="6" width="9.5703125" style="1" customWidth="1"/>
    <col min="7" max="7" width="9.42578125" style="1" customWidth="1"/>
    <col min="8" max="8" width="12.7109375" style="1" customWidth="1"/>
    <col min="9" max="9" width="19.28515625" style="1" customWidth="1"/>
    <col min="10" max="10" width="14.5703125" style="1" bestFit="1" customWidth="1"/>
    <col min="11" max="16384" width="9.140625" style="1"/>
  </cols>
  <sheetData>
    <row r="6" spans="1:13" s="5" customFormat="1" ht="21" customHeight="1" x14ac:dyDescent="0.25">
      <c r="A6" s="19" t="s">
        <v>0</v>
      </c>
      <c r="B6" s="3">
        <v>45523</v>
      </c>
      <c r="C6" s="4"/>
      <c r="D6" s="4"/>
      <c r="E6" s="4"/>
      <c r="F6" s="4"/>
      <c r="G6" s="4"/>
      <c r="H6" s="4"/>
      <c r="I6" s="4"/>
    </row>
    <row r="7" spans="1:13" s="5" customFormat="1" ht="21" customHeight="1" x14ac:dyDescent="0.25">
      <c r="A7" s="19" t="s">
        <v>14</v>
      </c>
      <c r="B7" s="2" t="s">
        <v>15</v>
      </c>
      <c r="C7" s="4"/>
      <c r="D7" s="4"/>
      <c r="E7" s="4"/>
      <c r="F7" s="4"/>
      <c r="G7" s="4"/>
    </row>
    <row r="8" spans="1:13" s="5" customFormat="1" ht="21" customHeight="1" x14ac:dyDescent="0.25">
      <c r="A8" s="19" t="s">
        <v>21</v>
      </c>
      <c r="B8" s="2"/>
      <c r="C8" s="4"/>
      <c r="D8" s="4"/>
      <c r="E8" s="4"/>
      <c r="F8" s="4"/>
      <c r="G8" s="4"/>
    </row>
    <row r="9" spans="1:13" s="5" customFormat="1" ht="21" customHeight="1" x14ac:dyDescent="0.25">
      <c r="A9" s="19" t="s">
        <v>22</v>
      </c>
      <c r="B9" s="2"/>
      <c r="C9" s="4"/>
      <c r="D9" s="4"/>
      <c r="E9" s="4"/>
      <c r="F9" s="4"/>
      <c r="G9" s="4"/>
    </row>
    <row r="10" spans="1:13" s="5" customFormat="1" ht="29.25" customHeight="1" x14ac:dyDescent="0.25">
      <c r="A10" s="19"/>
      <c r="B10" s="2"/>
      <c r="C10" s="4"/>
      <c r="D10" s="4"/>
      <c r="E10" s="4"/>
      <c r="F10" s="4"/>
      <c r="G10" s="4"/>
    </row>
    <row r="11" spans="1:13" s="5" customFormat="1" ht="29.25" customHeight="1" x14ac:dyDescent="0.25">
      <c r="A11" s="37" t="s">
        <v>20</v>
      </c>
      <c r="B11" s="37"/>
      <c r="C11" s="37"/>
      <c r="D11" s="37"/>
      <c r="E11" s="37"/>
      <c r="F11" s="37"/>
      <c r="G11" s="37"/>
      <c r="H11" s="37"/>
      <c r="I11" s="37"/>
      <c r="L11" s="6"/>
      <c r="M11" s="7"/>
    </row>
    <row r="12" spans="1:13" s="5" customFormat="1" ht="24.75" customHeight="1" x14ac:dyDescent="0.25">
      <c r="A12" s="38" t="s">
        <v>1</v>
      </c>
      <c r="B12" s="38" t="s">
        <v>2</v>
      </c>
      <c r="C12" s="38" t="s">
        <v>3</v>
      </c>
      <c r="D12" s="38" t="s">
        <v>4</v>
      </c>
      <c r="E12" s="38"/>
      <c r="F12" s="38"/>
      <c r="G12" s="39" t="s">
        <v>5</v>
      </c>
      <c r="H12" s="38" t="s">
        <v>6</v>
      </c>
      <c r="I12" s="38" t="s">
        <v>7</v>
      </c>
    </row>
    <row r="13" spans="1:13" s="5" customFormat="1" ht="21.75" customHeight="1" x14ac:dyDescent="0.25">
      <c r="A13" s="38"/>
      <c r="B13" s="38"/>
      <c r="C13" s="38"/>
      <c r="D13" s="24" t="s">
        <v>8</v>
      </c>
      <c r="E13" s="23" t="s">
        <v>9</v>
      </c>
      <c r="F13" s="23" t="s">
        <v>10</v>
      </c>
      <c r="G13" s="39"/>
      <c r="H13" s="38"/>
      <c r="I13" s="38"/>
    </row>
    <row r="14" spans="1:13" s="5" customFormat="1" ht="29.25" customHeight="1" x14ac:dyDescent="0.25">
      <c r="A14" s="34" t="s">
        <v>11</v>
      </c>
      <c r="B14" s="34"/>
      <c r="C14" s="34"/>
      <c r="D14" s="34"/>
      <c r="E14" s="34"/>
      <c r="F14" s="34"/>
      <c r="G14" s="34"/>
      <c r="H14" s="34"/>
      <c r="I14" s="34"/>
    </row>
    <row r="15" spans="1:13" s="11" customFormat="1" ht="45.75" customHeight="1" x14ac:dyDescent="0.2">
      <c r="A15" s="8">
        <v>1</v>
      </c>
      <c r="B15" s="18" t="s">
        <v>19</v>
      </c>
      <c r="C15" s="8" t="s">
        <v>16</v>
      </c>
      <c r="D15" s="9">
        <v>5</v>
      </c>
      <c r="E15" s="9"/>
      <c r="F15" s="9">
        <v>5</v>
      </c>
      <c r="G15" s="10">
        <v>354000</v>
      </c>
      <c r="H15" s="10">
        <f>F15*G15</f>
        <v>1770000</v>
      </c>
      <c r="I15" s="9"/>
      <c r="J15" s="26"/>
      <c r="K15" s="26"/>
    </row>
    <row r="16" spans="1:13" s="11" customFormat="1" ht="29.25" customHeight="1" x14ac:dyDescent="0.2">
      <c r="A16" s="8">
        <v>2</v>
      </c>
      <c r="B16" s="18"/>
      <c r="C16" s="8"/>
      <c r="D16" s="9"/>
      <c r="E16" s="9"/>
      <c r="F16" s="9"/>
      <c r="G16" s="10"/>
      <c r="H16" s="10">
        <f t="shared" ref="H16" si="0">F16*G16</f>
        <v>0</v>
      </c>
      <c r="I16" s="9"/>
      <c r="J16" s="26"/>
      <c r="K16" s="26"/>
    </row>
    <row r="17" spans="1:11" s="11" customFormat="1" ht="29.25" customHeight="1" x14ac:dyDescent="0.2">
      <c r="A17" s="12"/>
      <c r="B17" s="25" t="s">
        <v>23</v>
      </c>
      <c r="C17" s="8"/>
      <c r="D17" s="8"/>
      <c r="E17" s="13"/>
      <c r="F17" s="12"/>
      <c r="G17" s="12"/>
      <c r="H17" s="10">
        <f>SUM(H15:H16)</f>
        <v>1770000</v>
      </c>
      <c r="I17" s="14">
        <f>H17</f>
        <v>1770000</v>
      </c>
      <c r="K17" s="15"/>
    </row>
    <row r="18" spans="1:11" s="11" customFormat="1" ht="29.25" customHeight="1" x14ac:dyDescent="0.2">
      <c r="A18" s="16" t="s">
        <v>18</v>
      </c>
      <c r="B18" s="34" t="s">
        <v>17</v>
      </c>
      <c r="C18" s="34"/>
      <c r="D18" s="34"/>
      <c r="E18" s="34"/>
      <c r="F18" s="34"/>
      <c r="G18" s="34"/>
      <c r="H18" s="34"/>
      <c r="I18" s="34"/>
      <c r="J18" s="34"/>
    </row>
    <row r="19" spans="1:11" s="11" customFormat="1" ht="24.75" customHeight="1" x14ac:dyDescent="0.2">
      <c r="A19" s="35" t="s">
        <v>1</v>
      </c>
      <c r="B19" s="35" t="s">
        <v>2</v>
      </c>
      <c r="C19" s="35" t="s">
        <v>3</v>
      </c>
      <c r="D19" s="35" t="s">
        <v>4</v>
      </c>
      <c r="E19" s="35"/>
      <c r="F19" s="35"/>
      <c r="G19" s="36" t="s">
        <v>5</v>
      </c>
      <c r="H19" s="21" t="s">
        <v>6</v>
      </c>
      <c r="I19" s="35" t="s">
        <v>7</v>
      </c>
    </row>
    <row r="20" spans="1:11" s="11" customFormat="1" ht="21.75" customHeight="1" x14ac:dyDescent="0.2">
      <c r="A20" s="35"/>
      <c r="B20" s="35"/>
      <c r="C20" s="35"/>
      <c r="D20" s="22" t="s">
        <v>8</v>
      </c>
      <c r="E20" s="21" t="s">
        <v>9</v>
      </c>
      <c r="F20" s="21" t="s">
        <v>10</v>
      </c>
      <c r="G20" s="36"/>
      <c r="H20" s="21"/>
      <c r="I20" s="35"/>
    </row>
    <row r="21" spans="1:11" s="11" customFormat="1" ht="50.25" customHeight="1" x14ac:dyDescent="0.2">
      <c r="A21" s="16">
        <v>1</v>
      </c>
      <c r="B21" s="18"/>
      <c r="C21" s="8" t="s">
        <v>16</v>
      </c>
      <c r="D21" s="9"/>
      <c r="E21" s="9"/>
      <c r="F21" s="9"/>
      <c r="G21" s="17"/>
      <c r="H21" s="17">
        <f>G21*F21</f>
        <v>0</v>
      </c>
      <c r="I21" s="17"/>
    </row>
    <row r="22" spans="1:11" s="11" customFormat="1" ht="29.25" customHeight="1" x14ac:dyDescent="0.2">
      <c r="A22" s="16">
        <v>2</v>
      </c>
      <c r="B22" s="18"/>
      <c r="C22" s="8"/>
      <c r="D22" s="9"/>
      <c r="E22" s="9"/>
      <c r="F22" s="9"/>
      <c r="G22" s="17"/>
      <c r="H22" s="17">
        <f t="shared" ref="H22" si="1">G22*F22</f>
        <v>0</v>
      </c>
      <c r="I22" s="17"/>
    </row>
    <row r="23" spans="1:11" s="11" customFormat="1" ht="29.25" customHeight="1" x14ac:dyDescent="0.2">
      <c r="A23" s="12"/>
      <c r="B23" s="25" t="s">
        <v>24</v>
      </c>
      <c r="C23" s="8"/>
      <c r="D23" s="12"/>
      <c r="E23" s="12"/>
      <c r="F23" s="12"/>
      <c r="G23" s="12"/>
      <c r="H23" s="14">
        <f>SUM(H21:H22)</f>
        <v>0</v>
      </c>
      <c r="I23" s="27">
        <f>H23+H17</f>
        <v>1770000</v>
      </c>
    </row>
    <row r="24" spans="1:11" s="11" customFormat="1" ht="25.5" customHeight="1" x14ac:dyDescent="0.2">
      <c r="A24" s="34" t="s">
        <v>13</v>
      </c>
      <c r="B24" s="34"/>
      <c r="C24" s="34"/>
      <c r="D24" s="34"/>
      <c r="E24" s="34"/>
      <c r="F24" s="34"/>
      <c r="G24" s="34"/>
      <c r="H24" s="34"/>
      <c r="I24" s="34"/>
    </row>
    <row r="25" spans="1:11" s="11" customFormat="1" ht="22.5" customHeight="1" x14ac:dyDescent="0.2">
      <c r="A25" s="35" t="s">
        <v>1</v>
      </c>
      <c r="B25" s="35" t="s">
        <v>2</v>
      </c>
      <c r="C25" s="35" t="s">
        <v>3</v>
      </c>
      <c r="D25" s="35" t="s">
        <v>4</v>
      </c>
      <c r="E25" s="35"/>
      <c r="F25" s="35"/>
      <c r="G25" s="36" t="s">
        <v>5</v>
      </c>
      <c r="H25" s="21" t="s">
        <v>6</v>
      </c>
      <c r="I25" s="35" t="s">
        <v>7</v>
      </c>
    </row>
    <row r="26" spans="1:11" s="11" customFormat="1" ht="23.25" customHeight="1" x14ac:dyDescent="0.2">
      <c r="A26" s="35"/>
      <c r="B26" s="35"/>
      <c r="C26" s="35"/>
      <c r="D26" s="22" t="s">
        <v>8</v>
      </c>
      <c r="E26" s="21" t="s">
        <v>9</v>
      </c>
      <c r="F26" s="21" t="s">
        <v>10</v>
      </c>
      <c r="G26" s="36"/>
      <c r="H26" s="21"/>
      <c r="I26" s="35"/>
    </row>
    <row r="27" spans="1:11" s="11" customFormat="1" ht="29.25" customHeight="1" x14ac:dyDescent="0.2">
      <c r="A27" s="8"/>
      <c r="B27" s="12" t="s">
        <v>12</v>
      </c>
      <c r="C27" s="12"/>
      <c r="D27" s="28"/>
      <c r="E27" s="28"/>
      <c r="F27" s="28"/>
      <c r="G27" s="28"/>
      <c r="H27" s="29">
        <f>G27*F27</f>
        <v>0</v>
      </c>
      <c r="I27" s="14"/>
    </row>
    <row r="28" spans="1:11" s="11" customFormat="1" ht="23.25" customHeight="1" x14ac:dyDescent="0.2">
      <c r="A28" s="12"/>
      <c r="B28" s="25" t="s">
        <v>25</v>
      </c>
      <c r="C28" s="20"/>
      <c r="D28" s="20"/>
      <c r="E28" s="20"/>
      <c r="F28" s="20"/>
      <c r="G28" s="20"/>
      <c r="H28" s="29"/>
      <c r="I28" s="40">
        <f>I23</f>
        <v>1770000</v>
      </c>
    </row>
    <row r="29" spans="1:11" s="11" customFormat="1" ht="23.25" customHeight="1" x14ac:dyDescent="0.2">
      <c r="A29" s="12"/>
      <c r="B29" s="25" t="s">
        <v>26</v>
      </c>
      <c r="C29" s="20"/>
      <c r="D29" s="20"/>
      <c r="E29" s="20"/>
      <c r="F29" s="20"/>
      <c r="G29" s="20"/>
      <c r="H29" s="29"/>
      <c r="I29" s="40">
        <f>I28</f>
        <v>1770000</v>
      </c>
    </row>
    <row r="30" spans="1:11" s="11" customFormat="1" ht="23.25" customHeight="1" x14ac:dyDescent="0.2">
      <c r="A30" s="12"/>
      <c r="B30" s="25" t="s">
        <v>27</v>
      </c>
      <c r="C30" s="20"/>
      <c r="D30" s="20"/>
      <c r="E30" s="20"/>
      <c r="F30" s="20"/>
      <c r="G30" s="20"/>
      <c r="H30" s="29"/>
      <c r="I30" s="40">
        <v>229444.44</v>
      </c>
    </row>
    <row r="31" spans="1:11" s="11" customFormat="1" ht="23.25" customHeight="1" x14ac:dyDescent="0.2">
      <c r="A31" s="12"/>
      <c r="B31" s="25" t="s">
        <v>31</v>
      </c>
      <c r="C31" s="20"/>
      <c r="D31" s="20"/>
      <c r="E31" s="20"/>
      <c r="F31" s="20"/>
      <c r="G31" s="20"/>
      <c r="H31" s="29"/>
      <c r="I31" s="40">
        <f>I29-I30</f>
        <v>1540555.56</v>
      </c>
    </row>
    <row r="32" spans="1:11" s="11" customFormat="1" ht="24" customHeight="1" x14ac:dyDescent="0.2">
      <c r="A32" s="33" t="s">
        <v>28</v>
      </c>
      <c r="B32" s="33"/>
      <c r="C32" s="12"/>
      <c r="D32" s="30">
        <v>0.2</v>
      </c>
      <c r="E32" s="12"/>
      <c r="F32" s="12"/>
      <c r="G32" s="28"/>
      <c r="H32" s="28"/>
      <c r="I32" s="40">
        <f>I31*20%</f>
        <v>308111.11200000002</v>
      </c>
      <c r="J32" s="31"/>
    </row>
    <row r="33" spans="1:10" s="11" customFormat="1" ht="23.25" customHeight="1" x14ac:dyDescent="0.2">
      <c r="A33" s="12"/>
      <c r="B33" s="25" t="s">
        <v>32</v>
      </c>
      <c r="C33" s="20"/>
      <c r="D33" s="20"/>
      <c r="E33" s="20"/>
      <c r="F33" s="20"/>
      <c r="G33" s="20"/>
      <c r="H33" s="29"/>
      <c r="I33" s="40">
        <f>I32+I31</f>
        <v>1848666.672</v>
      </c>
    </row>
    <row r="34" spans="1:10" s="11" customFormat="1" ht="23.25" customHeight="1" x14ac:dyDescent="0.2">
      <c r="A34" s="12"/>
      <c r="B34" s="25" t="s">
        <v>29</v>
      </c>
      <c r="C34" s="20"/>
      <c r="D34" s="20"/>
      <c r="E34" s="20"/>
      <c r="F34" s="20"/>
      <c r="G34" s="20"/>
      <c r="H34" s="29"/>
      <c r="I34" s="40">
        <f>I33*8%</f>
        <v>147893.33376000001</v>
      </c>
    </row>
    <row r="35" spans="1:10" s="11" customFormat="1" ht="23.25" customHeight="1" x14ac:dyDescent="0.2">
      <c r="A35" s="12"/>
      <c r="B35" s="25" t="s">
        <v>30</v>
      </c>
      <c r="C35" s="20"/>
      <c r="D35" s="20"/>
      <c r="E35" s="20"/>
      <c r="F35" s="20"/>
      <c r="G35" s="20"/>
      <c r="H35" s="29"/>
      <c r="I35" s="40">
        <f>I34+I33</f>
        <v>1996560.0057600001</v>
      </c>
    </row>
    <row r="36" spans="1:10" ht="29.25" customHeight="1" x14ac:dyDescent="0.2">
      <c r="J36" s="32"/>
    </row>
    <row r="37" spans="1:10" ht="29.25" customHeight="1" x14ac:dyDescent="0.2">
      <c r="I37" s="32"/>
      <c r="J37" s="32"/>
    </row>
    <row r="38" spans="1:10" ht="29.25" customHeight="1" x14ac:dyDescent="0.2">
      <c r="I38" s="32"/>
    </row>
  </sheetData>
  <mergeCells count="24">
    <mergeCell ref="A11:I11"/>
    <mergeCell ref="A12:A13"/>
    <mergeCell ref="B12:B13"/>
    <mergeCell ref="C12:C13"/>
    <mergeCell ref="D12:F12"/>
    <mergeCell ref="G12:G13"/>
    <mergeCell ref="H12:H13"/>
    <mergeCell ref="I12:I13"/>
    <mergeCell ref="A14:I14"/>
    <mergeCell ref="B18:J18"/>
    <mergeCell ref="A19:A20"/>
    <mergeCell ref="B19:B20"/>
    <mergeCell ref="C19:C20"/>
    <mergeCell ref="D19:F19"/>
    <mergeCell ref="G19:G20"/>
    <mergeCell ref="I19:I20"/>
    <mergeCell ref="A24:I24"/>
    <mergeCell ref="A25:A26"/>
    <mergeCell ref="B25:B26"/>
    <mergeCell ref="C25:C26"/>
    <mergeCell ref="D25:F25"/>
    <mergeCell ref="G25:G26"/>
    <mergeCell ref="I25:I26"/>
    <mergeCell ref="A32:B32"/>
  </mergeCells>
  <printOptions horizontalCentered="1"/>
  <pageMargins left="0.19685039370078741" right="0.39370078740157483" top="0.15748031496062992" bottom="0.15748031496062992" header="0.31496062992125984" footer="0.31496062992125984"/>
  <pageSetup paperSize="9" scale="7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valve</vt:lpstr>
      <vt:lpstr>valve!Print_Area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Rehan Aslam</cp:lastModifiedBy>
  <cp:lastPrinted>2025-06-04T07:46:26Z</cp:lastPrinted>
  <dcterms:created xsi:type="dcterms:W3CDTF">2017-07-20T07:31:12Z</dcterms:created>
  <dcterms:modified xsi:type="dcterms:W3CDTF">2025-06-04T08:14:25Z</dcterms:modified>
</cp:coreProperties>
</file>