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6FAC7114-262D-4721-A9F2-52E815E16DE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177" i="12" l="1"/>
  <c r="K258" i="12"/>
  <c r="K259" i="12" s="1"/>
  <c r="E176" i="12" l="1"/>
  <c r="E175" i="12"/>
  <c r="E174" i="12" l="1"/>
  <c r="E173" i="12" l="1"/>
  <c r="E172" i="12"/>
  <c r="E171" i="12"/>
  <c r="C355" i="3" l="1"/>
  <c r="C354" i="3"/>
  <c r="C359" i="3"/>
  <c r="F360" i="3"/>
  <c r="K328" i="3"/>
  <c r="C356" i="3" l="1"/>
  <c r="F356" i="3" s="1"/>
  <c r="F358" i="3" s="1"/>
  <c r="F361" i="3" s="1"/>
  <c r="F362" i="3" s="1"/>
  <c r="C357" i="3" l="1"/>
  <c r="C360" i="3"/>
  <c r="E351" i="3"/>
  <c r="F351" i="3" s="1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E314" i="3"/>
  <c r="F314" i="3" s="1"/>
  <c r="E373" i="3" l="1"/>
  <c r="F373" i="3" s="1"/>
  <c r="E320" i="3" l="1"/>
  <c r="F320" i="3" l="1"/>
  <c r="K331" i="3"/>
  <c r="K332" i="3" s="1"/>
  <c r="K333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5" i="3"/>
  <c r="E285" i="3"/>
  <c r="E284" i="3"/>
  <c r="F284" i="3" s="1"/>
  <c r="E282" i="3"/>
  <c r="F282" i="3" s="1"/>
  <c r="F345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<sst xmlns="http://schemas.openxmlformats.org/spreadsheetml/2006/main" count="10214" uniqueCount="7946">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</sst>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3" workbookViewId="0">
      <selection activeCell="A2687" sqref="A268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9"/>
      <c r="B1" s="729"/>
      <c r="C1" s="729"/>
      <c r="D1" s="729"/>
      <c r="E1" s="73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3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3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3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3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4" t="s">
        <v>3255</v>
      </c>
      <c r="F1120" s="734"/>
      <c r="G1120" s="73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5" t="s">
        <v>4176</v>
      </c>
      <c r="B1490" s="737"/>
      <c r="C1490" s="739" t="s">
        <v>4177</v>
      </c>
      <c r="D1490" s="741"/>
      <c r="E1490" s="741"/>
    </row>
    <row r="1491" spans="1:5" ht="26.45" customHeight="1" x14ac:dyDescent="0.25">
      <c r="A1491" s="736"/>
      <c r="B1491" s="738"/>
      <c r="C1491" s="740"/>
      <c r="D1491" s="742"/>
      <c r="E1491" s="74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3" t="s">
        <v>4984</v>
      </c>
      <c r="D1803" s="74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4" t="s">
        <v>5223</v>
      </c>
      <c r="I1893" s="74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6" t="s">
        <v>5540</v>
      </c>
      <c r="E2010" s="74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8" t="s">
        <v>5632</v>
      </c>
      <c r="G2048" s="74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8" t="s">
        <v>5963</v>
      </c>
      <c r="D2183" s="728"/>
      <c r="E2183" s="72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2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2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4"/>
      <c r="B2303" s="72" t="s">
        <v>6252</v>
      </c>
      <c r="C2303" s="250"/>
      <c r="D2303" s="298"/>
      <c r="E2303" s="209"/>
    </row>
    <row r="2304" spans="1:5" ht="20.25" customHeight="1" x14ac:dyDescent="0.3">
      <c r="A2304" s="72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6" t="s">
        <v>6575</v>
      </c>
      <c r="E2443" s="72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7" t="s">
        <v>6583</v>
      </c>
      <c r="C2446" s="72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>
      <c r="A2685" s="52" t="s">
        <v>7919</v>
      </c>
      <c r="B2685" s="53" t="s">
        <v>7920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9" t="s">
        <v>7617</v>
      </c>
      <c r="B1" s="750"/>
      <c r="C1" s="624"/>
      <c r="D1" s="749" t="s">
        <v>7616</v>
      </c>
      <c r="E1" s="750"/>
      <c r="F1" s="624"/>
      <c r="G1" s="749" t="s">
        <v>7607</v>
      </c>
      <c r="H1" s="750"/>
      <c r="I1" s="624"/>
      <c r="J1" s="749" t="s">
        <v>7601</v>
      </c>
      <c r="K1" s="750"/>
      <c r="L1" s="624"/>
      <c r="M1" s="749" t="s">
        <v>7588</v>
      </c>
      <c r="N1" s="750"/>
      <c r="O1" s="624"/>
      <c r="P1" s="749" t="s">
        <v>7585</v>
      </c>
      <c r="Q1" s="750"/>
      <c r="R1" s="624"/>
      <c r="S1" s="749" t="s">
        <v>7569</v>
      </c>
      <c r="T1" s="750"/>
      <c r="U1" s="624"/>
      <c r="V1" s="749" t="s">
        <v>7535</v>
      </c>
      <c r="W1" s="750"/>
      <c r="X1" s="624"/>
      <c r="Y1" s="749" t="s">
        <v>7518</v>
      </c>
      <c r="Z1" s="750"/>
      <c r="AA1" s="624"/>
      <c r="AB1" s="749" t="s">
        <v>7509</v>
      </c>
      <c r="AC1" s="750"/>
      <c r="AD1" s="624"/>
      <c r="AE1" s="749" t="s">
        <v>7506</v>
      </c>
      <c r="AF1" s="750"/>
      <c r="AG1" s="624"/>
      <c r="AH1" s="749" t="s">
        <v>7470</v>
      </c>
      <c r="AI1" s="750"/>
      <c r="AJ1" s="624"/>
      <c r="AK1" s="749" t="s">
        <v>7433</v>
      </c>
      <c r="AL1" s="750"/>
      <c r="AM1" s="624"/>
      <c r="AN1" s="749" t="s">
        <v>7429</v>
      </c>
      <c r="AO1" s="750"/>
      <c r="AP1" s="624"/>
      <c r="AQ1" s="749" t="s">
        <v>7410</v>
      </c>
      <c r="AR1" s="750"/>
      <c r="AS1" s="624"/>
      <c r="AT1" s="749" t="s">
        <v>7340</v>
      </c>
      <c r="AU1" s="750"/>
      <c r="AV1" s="624"/>
      <c r="AW1" s="749" t="s">
        <v>7341</v>
      </c>
      <c r="AX1" s="750"/>
      <c r="AY1" s="625"/>
      <c r="AZ1" s="749" t="s">
        <v>7342</v>
      </c>
      <c r="BA1" s="750"/>
      <c r="BC1" s="749" t="s">
        <v>7343</v>
      </c>
      <c r="BD1" s="750"/>
      <c r="BE1" s="625"/>
      <c r="BF1" s="749" t="s">
        <v>7344</v>
      </c>
      <c r="BG1" s="750"/>
      <c r="BI1" s="749" t="s">
        <v>7345</v>
      </c>
      <c r="BJ1" s="750"/>
      <c r="BK1" s="626"/>
      <c r="BL1" s="753" t="s">
        <v>7346</v>
      </c>
      <c r="BM1" s="754"/>
      <c r="BN1" s="626"/>
      <c r="BO1" s="626"/>
      <c r="BP1" s="753" t="s">
        <v>7346</v>
      </c>
      <c r="BQ1" s="754"/>
      <c r="BS1" s="753" t="s">
        <v>7347</v>
      </c>
      <c r="BT1" s="754"/>
      <c r="BV1" s="753" t="s">
        <v>7347</v>
      </c>
      <c r="BW1" s="754"/>
      <c r="BY1" s="753" t="s">
        <v>7347</v>
      </c>
      <c r="BZ1" s="754"/>
    </row>
    <row r="2" spans="1:78" s="493" customFormat="1" ht="18" customHeight="1" x14ac:dyDescent="0.35">
      <c r="A2" s="751"/>
      <c r="B2" s="752"/>
      <c r="C2" s="627"/>
      <c r="D2" s="751"/>
      <c r="E2" s="752"/>
      <c r="F2" s="627"/>
      <c r="G2" s="751"/>
      <c r="H2" s="752"/>
      <c r="I2" s="627"/>
      <c r="J2" s="751"/>
      <c r="K2" s="752"/>
      <c r="L2" s="627"/>
      <c r="M2" s="751"/>
      <c r="N2" s="752"/>
      <c r="O2" s="627"/>
      <c r="P2" s="751"/>
      <c r="Q2" s="752"/>
      <c r="R2" s="627"/>
      <c r="S2" s="751"/>
      <c r="T2" s="752"/>
      <c r="U2" s="627"/>
      <c r="V2" s="751"/>
      <c r="W2" s="752"/>
      <c r="X2" s="627"/>
      <c r="Y2" s="751"/>
      <c r="Z2" s="752"/>
      <c r="AA2" s="627"/>
      <c r="AB2" s="751"/>
      <c r="AC2" s="752"/>
      <c r="AD2" s="627"/>
      <c r="AE2" s="751"/>
      <c r="AF2" s="752"/>
      <c r="AG2" s="627"/>
      <c r="AH2" s="751"/>
      <c r="AI2" s="752"/>
      <c r="AJ2" s="627"/>
      <c r="AK2" s="751"/>
      <c r="AL2" s="752"/>
      <c r="AM2" s="627"/>
      <c r="AN2" s="751"/>
      <c r="AO2" s="752"/>
      <c r="AP2" s="627"/>
      <c r="AQ2" s="751"/>
      <c r="AR2" s="752"/>
      <c r="AS2" s="627"/>
      <c r="AT2" s="751"/>
      <c r="AU2" s="752"/>
      <c r="AV2" s="627"/>
      <c r="AW2" s="751"/>
      <c r="AX2" s="752"/>
      <c r="AY2" s="628"/>
      <c r="AZ2" s="751"/>
      <c r="BA2" s="752"/>
      <c r="BC2" s="751"/>
      <c r="BD2" s="752"/>
      <c r="BE2" s="628"/>
      <c r="BF2" s="751"/>
      <c r="BG2" s="752"/>
      <c r="BI2" s="751"/>
      <c r="BJ2" s="752"/>
      <c r="BK2" s="629"/>
      <c r="BL2" s="755"/>
      <c r="BM2" s="756"/>
      <c r="BN2" s="629"/>
      <c r="BO2" s="629"/>
      <c r="BP2" s="755"/>
      <c r="BQ2" s="756"/>
      <c r="BS2" s="755"/>
      <c r="BT2" s="756"/>
      <c r="BV2" s="755"/>
      <c r="BW2" s="756"/>
      <c r="BY2" s="755"/>
      <c r="BZ2" s="75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7" t="s">
        <v>7782</v>
      </c>
      <c r="B1" s="757"/>
      <c r="C1" s="757"/>
      <c r="D1" s="757"/>
      <c r="E1" s="757"/>
      <c r="G1" s="757" t="s">
        <v>7788</v>
      </c>
      <c r="H1" s="757"/>
      <c r="I1" s="757"/>
      <c r="J1" s="757"/>
      <c r="K1" s="757"/>
      <c r="M1" s="757" t="s">
        <v>7790</v>
      </c>
      <c r="N1" s="757"/>
      <c r="O1" s="757"/>
      <c r="P1" s="757"/>
      <c r="Q1" s="757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53" activePane="bottomLeft" state="frozen"/>
      <selection pane="bottomLeft" activeCell="H259" sqref="H25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8" t="s">
        <v>7624</v>
      </c>
      <c r="B1" s="758"/>
      <c r="C1" s="758"/>
      <c r="D1" s="758"/>
      <c r="E1" s="758"/>
      <c r="G1" s="759" t="s">
        <v>7726</v>
      </c>
      <c r="H1" s="759"/>
      <c r="I1" s="759"/>
      <c r="J1" s="759"/>
      <c r="K1" s="759"/>
      <c r="N1" s="760" t="s">
        <v>7768</v>
      </c>
      <c r="O1" s="760"/>
      <c r="P1" s="760"/>
      <c r="Q1" s="760"/>
      <c r="R1" s="760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10575980</v>
      </c>
      <c r="M4" s="382">
        <f>L4+L5+L6</f>
        <v>23633490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10807510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7892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7892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7892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7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7885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7890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7889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7895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7896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7897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7897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656" t="s">
        <v>7907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656" t="s">
        <v>7908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5">
        <v>45334</v>
      </c>
      <c r="B164" s="656" t="s">
        <v>7912</v>
      </c>
      <c r="C164" s="348">
        <v>500000</v>
      </c>
      <c r="D164" s="348"/>
      <c r="E164" s="349">
        <f t="shared" si="7"/>
        <v>2817141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5">
        <v>45335</v>
      </c>
      <c r="B165" s="656" t="s">
        <v>7908</v>
      </c>
      <c r="C165" s="348">
        <v>10900</v>
      </c>
      <c r="D165" s="348"/>
      <c r="E165" s="349">
        <f t="shared" si="7"/>
        <v>2806241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5">
        <v>45336</v>
      </c>
      <c r="B166" s="656" t="s">
        <v>7829</v>
      </c>
      <c r="C166" s="348">
        <v>1000000</v>
      </c>
      <c r="D166" s="348"/>
      <c r="E166" s="349">
        <f t="shared" si="7"/>
        <v>1806241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5">
        <v>45336</v>
      </c>
      <c r="B167" s="656" t="s">
        <v>7774</v>
      </c>
      <c r="C167" s="348">
        <v>500000</v>
      </c>
      <c r="D167" s="348"/>
      <c r="E167" s="349">
        <f t="shared" si="7"/>
        <v>1306241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5">
        <v>45337</v>
      </c>
      <c r="B168" s="656" t="s">
        <v>7916</v>
      </c>
      <c r="C168" s="348">
        <v>500000</v>
      </c>
      <c r="D168" s="348"/>
      <c r="E168" s="349">
        <f t="shared" si="7"/>
        <v>806241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5">
        <v>45338</v>
      </c>
      <c r="B169" s="656" t="s">
        <v>7918</v>
      </c>
      <c r="C169" s="348">
        <v>50000</v>
      </c>
      <c r="D169" s="348"/>
      <c r="E169" s="349">
        <f t="shared" si="7"/>
        <v>756241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5">
        <v>45339</v>
      </c>
      <c r="B170" s="656" t="s">
        <v>7924</v>
      </c>
      <c r="C170" s="348">
        <v>100000</v>
      </c>
      <c r="D170" s="348"/>
      <c r="E170" s="349">
        <f t="shared" si="7"/>
        <v>656241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655">
        <v>45339</v>
      </c>
      <c r="B171" s="656" t="s">
        <v>7708</v>
      </c>
      <c r="C171" s="348">
        <v>400000</v>
      </c>
      <c r="D171" s="348"/>
      <c r="E171" s="349">
        <f t="shared" si="7"/>
        <v>256241</v>
      </c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655">
        <v>45339</v>
      </c>
      <c r="B172" s="656" t="s">
        <v>7742</v>
      </c>
      <c r="C172" s="348">
        <v>100000</v>
      </c>
      <c r="D172" s="348"/>
      <c r="E172" s="349">
        <f t="shared" si="7"/>
        <v>156241</v>
      </c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655">
        <v>45339</v>
      </c>
      <c r="B173" s="656" t="s">
        <v>7927</v>
      </c>
      <c r="C173" s="348">
        <v>17400</v>
      </c>
      <c r="D173" s="348"/>
      <c r="E173" s="349">
        <f t="shared" si="7"/>
        <v>138841</v>
      </c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655">
        <v>45339</v>
      </c>
      <c r="B174" s="696" t="s">
        <v>7875</v>
      </c>
      <c r="C174" s="348">
        <v>76000</v>
      </c>
      <c r="D174" s="348"/>
      <c r="E174" s="349">
        <f t="shared" si="7"/>
        <v>62841</v>
      </c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655">
        <v>45343</v>
      </c>
      <c r="B175" s="656" t="s">
        <v>7940</v>
      </c>
      <c r="C175" s="348"/>
      <c r="D175" s="348">
        <v>5000000</v>
      </c>
      <c r="E175" s="349">
        <f t="shared" si="7"/>
        <v>5062841</v>
      </c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655">
        <v>45346</v>
      </c>
      <c r="B176" s="656" t="s">
        <v>7829</v>
      </c>
      <c r="C176" s="17">
        <v>500000</v>
      </c>
      <c r="D176" s="348"/>
      <c r="E176" s="349">
        <f t="shared" si="7"/>
        <v>4562841</v>
      </c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655">
        <v>45346</v>
      </c>
      <c r="B177" s="656" t="s">
        <v>7944</v>
      </c>
      <c r="C177" s="17">
        <v>500000</v>
      </c>
      <c r="D177" s="348"/>
      <c r="E177" s="349">
        <f t="shared" si="7"/>
        <v>4062841</v>
      </c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657"/>
      <c r="B178" s="656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657"/>
      <c r="B179" s="656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657"/>
      <c r="B180" s="656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7886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7893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656" t="s">
        <v>7942</v>
      </c>
      <c r="I210" s="348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656" t="s">
        <v>7942</v>
      </c>
      <c r="I211" s="348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7888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7891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7894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7" t="s">
        <v>7898</v>
      </c>
      <c r="I217" s="718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7894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7899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7900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7901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7902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7903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s="18" customFormat="1" ht="30" x14ac:dyDescent="0.25">
      <c r="A224" s="657"/>
      <c r="B224" s="656"/>
      <c r="C224" s="348"/>
      <c r="D224" s="348"/>
      <c r="E224" s="349"/>
      <c r="G224" s="670">
        <v>45329</v>
      </c>
      <c r="H224" s="656" t="s">
        <v>7904</v>
      </c>
      <c r="I224" s="348">
        <v>88800</v>
      </c>
      <c r="J224" s="349"/>
      <c r="K224" s="420">
        <f t="shared" si="9"/>
        <v>10741636.67</v>
      </c>
      <c r="N224" s="657"/>
      <c r="O224" s="656"/>
      <c r="P224" s="348"/>
      <c r="Q224" s="348"/>
      <c r="R224" s="563"/>
    </row>
    <row r="225" spans="1:18" s="18" customFormat="1" ht="30" x14ac:dyDescent="0.25">
      <c r="A225" s="657"/>
      <c r="B225" s="656"/>
      <c r="C225" s="348"/>
      <c r="D225" s="348"/>
      <c r="E225" s="349"/>
      <c r="G225" s="670">
        <v>45329</v>
      </c>
      <c r="H225" s="656" t="s">
        <v>7906</v>
      </c>
      <c r="I225" s="348">
        <v>164000</v>
      </c>
      <c r="J225" s="349"/>
      <c r="K225" s="420">
        <f t="shared" si="9"/>
        <v>10577636.67</v>
      </c>
      <c r="N225" s="657"/>
      <c r="O225" s="656"/>
      <c r="P225" s="348"/>
      <c r="Q225" s="348"/>
      <c r="R225" s="563"/>
    </row>
    <row r="226" spans="1:18" s="18" customFormat="1" ht="30" x14ac:dyDescent="0.25">
      <c r="A226" s="657"/>
      <c r="B226" s="656"/>
      <c r="C226" s="348"/>
      <c r="D226" s="348"/>
      <c r="E226" s="349"/>
      <c r="G226" s="670">
        <v>45329</v>
      </c>
      <c r="H226" s="656" t="s">
        <v>7905</v>
      </c>
      <c r="I226" s="348">
        <v>140000</v>
      </c>
      <c r="J226" s="349"/>
      <c r="K226" s="420">
        <f t="shared" si="9"/>
        <v>10437636.67</v>
      </c>
      <c r="N226" s="657"/>
      <c r="O226" s="656"/>
      <c r="P226" s="348"/>
      <c r="Q226" s="348"/>
      <c r="R226" s="563"/>
    </row>
    <row r="227" spans="1:18" s="18" customFormat="1" ht="30" x14ac:dyDescent="0.25">
      <c r="A227" s="657"/>
      <c r="B227" s="656"/>
      <c r="C227" s="348"/>
      <c r="D227" s="348"/>
      <c r="E227" s="349"/>
      <c r="G227" s="670">
        <v>45332</v>
      </c>
      <c r="H227" s="656" t="s">
        <v>7910</v>
      </c>
      <c r="I227" s="348">
        <v>85000</v>
      </c>
      <c r="J227" s="349"/>
      <c r="K227" s="420">
        <f t="shared" si="9"/>
        <v>10352636.67</v>
      </c>
      <c r="N227" s="657"/>
      <c r="O227" s="656"/>
      <c r="P227" s="348"/>
      <c r="Q227" s="348"/>
      <c r="R227" s="563"/>
    </row>
    <row r="228" spans="1:18" s="18" customFormat="1" x14ac:dyDescent="0.25">
      <c r="A228" s="657"/>
      <c r="B228" s="656"/>
      <c r="C228" s="348"/>
      <c r="D228" s="348"/>
      <c r="E228" s="349"/>
      <c r="G228" s="670">
        <v>45332</v>
      </c>
      <c r="H228" s="656" t="s">
        <v>7909</v>
      </c>
      <c r="I228" s="348">
        <v>500000</v>
      </c>
      <c r="J228" s="349"/>
      <c r="K228" s="420">
        <f t="shared" si="9"/>
        <v>9852636.6699999999</v>
      </c>
      <c r="N228" s="657"/>
      <c r="O228" s="656"/>
      <c r="P228" s="348"/>
      <c r="Q228" s="348"/>
      <c r="R228" s="563"/>
    </row>
    <row r="229" spans="1:18" s="18" customFormat="1" ht="30" x14ac:dyDescent="0.25">
      <c r="A229" s="657"/>
      <c r="B229" s="656"/>
      <c r="C229" s="348"/>
      <c r="D229" s="348"/>
      <c r="E229" s="349"/>
      <c r="G229" s="670">
        <v>45334</v>
      </c>
      <c r="H229" s="656" t="s">
        <v>7911</v>
      </c>
      <c r="I229" s="348">
        <v>60000</v>
      </c>
      <c r="J229" s="349"/>
      <c r="K229" s="420">
        <f t="shared" si="9"/>
        <v>9792636.6699999999</v>
      </c>
      <c r="N229" s="657"/>
      <c r="O229" s="656"/>
      <c r="P229" s="348"/>
      <c r="Q229" s="348"/>
      <c r="R229" s="563"/>
    </row>
    <row r="230" spans="1:18" s="18" customFormat="1" x14ac:dyDescent="0.25">
      <c r="A230" s="657"/>
      <c r="B230" s="656"/>
      <c r="C230" s="348"/>
      <c r="D230" s="348"/>
      <c r="E230" s="349"/>
      <c r="G230" s="670">
        <v>45334</v>
      </c>
      <c r="H230" s="656" t="s">
        <v>7878</v>
      </c>
      <c r="I230" s="348">
        <v>100000</v>
      </c>
      <c r="J230" s="349"/>
      <c r="K230" s="420">
        <f t="shared" si="9"/>
        <v>9692636.6699999999</v>
      </c>
      <c r="N230" s="657"/>
      <c r="O230" s="656"/>
      <c r="P230" s="348"/>
      <c r="Q230" s="348"/>
      <c r="R230" s="563"/>
    </row>
    <row r="231" spans="1:18" s="18" customFormat="1" ht="30" x14ac:dyDescent="0.25">
      <c r="A231" s="657"/>
      <c r="B231" s="656"/>
      <c r="C231" s="348"/>
      <c r="D231" s="348"/>
      <c r="E231" s="349"/>
      <c r="G231" s="670">
        <v>45338</v>
      </c>
      <c r="H231" s="656" t="s">
        <v>7917</v>
      </c>
      <c r="I231" s="348">
        <v>50000</v>
      </c>
      <c r="J231" s="349"/>
      <c r="K231" s="420">
        <f t="shared" si="9"/>
        <v>9642636.6699999999</v>
      </c>
      <c r="N231" s="657"/>
      <c r="O231" s="656"/>
      <c r="P231" s="348"/>
      <c r="Q231" s="348"/>
      <c r="R231" s="563"/>
    </row>
    <row r="232" spans="1:18" s="18" customFormat="1" x14ac:dyDescent="0.25">
      <c r="A232" s="657"/>
      <c r="B232" s="656"/>
      <c r="C232" s="348"/>
      <c r="D232" s="348"/>
      <c r="E232" s="349"/>
      <c r="G232" s="670">
        <v>45339</v>
      </c>
      <c r="H232" s="656" t="s">
        <v>7921</v>
      </c>
      <c r="I232" s="348">
        <v>108000</v>
      </c>
      <c r="J232" s="349"/>
      <c r="K232" s="420">
        <f t="shared" si="9"/>
        <v>9534636.6699999999</v>
      </c>
      <c r="N232" s="657"/>
      <c r="O232" s="656"/>
      <c r="P232" s="348"/>
      <c r="Q232" s="348"/>
      <c r="R232" s="563"/>
    </row>
    <row r="233" spans="1:18" s="18" customFormat="1" x14ac:dyDescent="0.25">
      <c r="A233" s="657"/>
      <c r="B233" s="656"/>
      <c r="C233" s="348"/>
      <c r="D233" s="348"/>
      <c r="E233" s="349"/>
      <c r="G233" s="670">
        <v>45339</v>
      </c>
      <c r="H233" s="656" t="s">
        <v>7926</v>
      </c>
      <c r="I233" s="348">
        <v>250000</v>
      </c>
      <c r="J233" s="349"/>
      <c r="K233" s="420">
        <f t="shared" si="9"/>
        <v>9284636.6699999999</v>
      </c>
      <c r="N233" s="657"/>
      <c r="O233" s="656"/>
      <c r="P233" s="348"/>
      <c r="Q233" s="348"/>
      <c r="R233" s="563"/>
    </row>
    <row r="234" spans="1:18" s="18" customFormat="1" x14ac:dyDescent="0.25">
      <c r="A234" s="657"/>
      <c r="B234" s="656"/>
      <c r="C234" s="348"/>
      <c r="D234" s="348"/>
      <c r="E234" s="349"/>
      <c r="G234" s="670">
        <v>45339</v>
      </c>
      <c r="H234" s="656" t="s">
        <v>7922</v>
      </c>
      <c r="I234" s="348">
        <v>200000</v>
      </c>
      <c r="J234" s="349"/>
      <c r="K234" s="420">
        <f t="shared" si="9"/>
        <v>9084636.6699999999</v>
      </c>
      <c r="N234" s="657"/>
      <c r="O234" s="656"/>
      <c r="P234" s="348"/>
      <c r="Q234" s="348"/>
      <c r="R234" s="563"/>
    </row>
    <row r="235" spans="1:18" s="18" customFormat="1" x14ac:dyDescent="0.25">
      <c r="A235" s="657"/>
      <c r="B235" s="656"/>
      <c r="C235" s="348"/>
      <c r="D235" s="348"/>
      <c r="E235" s="349"/>
      <c r="G235" s="670">
        <v>45339</v>
      </c>
      <c r="H235" s="656" t="s">
        <v>7922</v>
      </c>
      <c r="I235" s="348">
        <v>104800</v>
      </c>
      <c r="J235" s="349"/>
      <c r="K235" s="420">
        <f t="shared" si="9"/>
        <v>8979836.6699999999</v>
      </c>
      <c r="N235" s="657"/>
      <c r="O235" s="656"/>
      <c r="P235" s="348"/>
      <c r="Q235" s="348"/>
      <c r="R235" s="563"/>
    </row>
    <row r="236" spans="1:18" s="18" customFormat="1" x14ac:dyDescent="0.25">
      <c r="A236" s="657"/>
      <c r="B236" s="656"/>
      <c r="C236" s="348"/>
      <c r="D236" s="348"/>
      <c r="E236" s="349"/>
      <c r="G236" s="670">
        <v>45339</v>
      </c>
      <c r="H236" s="656" t="s">
        <v>7922</v>
      </c>
      <c r="I236" s="348">
        <v>200000</v>
      </c>
      <c r="J236" s="349"/>
      <c r="K236" s="420">
        <f t="shared" si="9"/>
        <v>8779836.6699999999</v>
      </c>
      <c r="N236" s="657"/>
      <c r="O236" s="656"/>
      <c r="P236" s="348"/>
      <c r="Q236" s="348"/>
      <c r="R236" s="563"/>
    </row>
    <row r="237" spans="1:18" s="18" customFormat="1" x14ac:dyDescent="0.25">
      <c r="A237" s="657"/>
      <c r="B237" s="656"/>
      <c r="C237" s="348"/>
      <c r="D237" s="348"/>
      <c r="E237" s="349"/>
      <c r="G237" s="670">
        <v>45339</v>
      </c>
      <c r="H237" s="656" t="s">
        <v>7922</v>
      </c>
      <c r="I237" s="348">
        <v>200000</v>
      </c>
      <c r="J237" s="349"/>
      <c r="K237" s="420">
        <f t="shared" si="9"/>
        <v>8579836.6699999999</v>
      </c>
      <c r="N237" s="657"/>
      <c r="O237" s="656"/>
      <c r="P237" s="348"/>
      <c r="Q237" s="348"/>
      <c r="R237" s="563"/>
    </row>
    <row r="238" spans="1:18" s="18" customFormat="1" ht="30" x14ac:dyDescent="0.25">
      <c r="A238" s="657"/>
      <c r="B238" s="656"/>
      <c r="C238" s="348"/>
      <c r="D238" s="348"/>
      <c r="E238" s="349"/>
      <c r="G238" s="670">
        <v>45339</v>
      </c>
      <c r="H238" s="656" t="s">
        <v>7923</v>
      </c>
      <c r="I238" s="348">
        <v>40000</v>
      </c>
      <c r="J238" s="349"/>
      <c r="K238" s="420">
        <f t="shared" si="9"/>
        <v>8539836.6699999999</v>
      </c>
      <c r="N238" s="657"/>
      <c r="O238" s="656"/>
      <c r="P238" s="348"/>
      <c r="Q238" s="348"/>
      <c r="R238" s="563"/>
    </row>
    <row r="239" spans="1:18" s="18" customFormat="1" ht="30" x14ac:dyDescent="0.25">
      <c r="A239" s="657"/>
      <c r="B239" s="656"/>
      <c r="C239" s="348"/>
      <c r="D239" s="348"/>
      <c r="E239" s="349"/>
      <c r="G239" s="670">
        <v>45339</v>
      </c>
      <c r="H239" s="656" t="s">
        <v>7928</v>
      </c>
      <c r="I239" s="348">
        <v>250000</v>
      </c>
      <c r="J239" s="349"/>
      <c r="K239" s="420">
        <f t="shared" si="9"/>
        <v>8289836.6699999999</v>
      </c>
      <c r="N239" s="657"/>
      <c r="O239" s="656"/>
      <c r="P239" s="348"/>
      <c r="Q239" s="348"/>
      <c r="R239" s="563"/>
    </row>
    <row r="240" spans="1:18" s="18" customFormat="1" ht="30" x14ac:dyDescent="0.25">
      <c r="A240" s="657"/>
      <c r="B240" s="656"/>
      <c r="C240" s="348"/>
      <c r="D240" s="348"/>
      <c r="E240" s="349"/>
      <c r="G240" s="670">
        <v>45341</v>
      </c>
      <c r="H240" s="656" t="s">
        <v>7925</v>
      </c>
      <c r="I240" s="348">
        <v>40000</v>
      </c>
      <c r="J240" s="349"/>
      <c r="K240" s="420">
        <f t="shared" si="9"/>
        <v>8249836.6699999999</v>
      </c>
      <c r="N240" s="657"/>
      <c r="O240" s="656"/>
      <c r="P240" s="348"/>
      <c r="Q240" s="348"/>
      <c r="R240" s="563"/>
    </row>
    <row r="241" spans="1:18" s="18" customFormat="1" ht="30" x14ac:dyDescent="0.25">
      <c r="A241" s="657"/>
      <c r="B241" s="656"/>
      <c r="C241" s="348"/>
      <c r="D241" s="348"/>
      <c r="E241" s="349"/>
      <c r="G241" s="670">
        <v>45341</v>
      </c>
      <c r="H241" s="656" t="s">
        <v>7902</v>
      </c>
      <c r="I241" s="348">
        <v>20180</v>
      </c>
      <c r="J241" s="349"/>
      <c r="K241" s="420">
        <f t="shared" si="9"/>
        <v>8229656.6699999999</v>
      </c>
      <c r="N241" s="657"/>
      <c r="O241" s="656"/>
      <c r="P241" s="348"/>
      <c r="Q241" s="348"/>
      <c r="R241" s="563"/>
    </row>
    <row r="242" spans="1:18" s="18" customFormat="1" x14ac:dyDescent="0.25">
      <c r="A242" s="657"/>
      <c r="B242" s="656"/>
      <c r="C242" s="348"/>
      <c r="D242" s="348"/>
      <c r="E242" s="349"/>
      <c r="G242" s="670">
        <v>45341</v>
      </c>
      <c r="H242" s="656" t="s">
        <v>7929</v>
      </c>
      <c r="I242" s="348">
        <v>300000</v>
      </c>
      <c r="J242" s="349"/>
      <c r="K242" s="420">
        <f t="shared" si="9"/>
        <v>7929656.6699999999</v>
      </c>
      <c r="N242" s="657"/>
      <c r="O242" s="656"/>
      <c r="P242" s="348"/>
      <c r="Q242" s="348"/>
      <c r="R242" s="563"/>
    </row>
    <row r="243" spans="1:18" s="18" customFormat="1" x14ac:dyDescent="0.25">
      <c r="A243" s="657"/>
      <c r="B243" s="656"/>
      <c r="C243" s="348"/>
      <c r="D243" s="348"/>
      <c r="E243" s="349"/>
      <c r="G243" s="670">
        <v>45341</v>
      </c>
      <c r="H243" s="656" t="s">
        <v>7774</v>
      </c>
      <c r="I243" s="348">
        <v>628670</v>
      </c>
      <c r="J243" s="349"/>
      <c r="K243" s="420">
        <f t="shared" si="9"/>
        <v>7300986.6699999999</v>
      </c>
      <c r="N243" s="657"/>
      <c r="O243" s="656"/>
      <c r="P243" s="348"/>
      <c r="Q243" s="348"/>
      <c r="R243" s="563"/>
    </row>
    <row r="244" spans="1:18" s="18" customFormat="1" x14ac:dyDescent="0.25">
      <c r="A244" s="657"/>
      <c r="B244" s="656"/>
      <c r="C244" s="348"/>
      <c r="D244" s="348"/>
      <c r="E244" s="349"/>
      <c r="G244" s="670">
        <v>45341</v>
      </c>
      <c r="H244" s="656" t="s">
        <v>7797</v>
      </c>
      <c r="I244" s="348">
        <v>196890</v>
      </c>
      <c r="J244" s="349"/>
      <c r="K244" s="420">
        <f t="shared" si="9"/>
        <v>7104096.6699999999</v>
      </c>
      <c r="N244" s="657"/>
      <c r="O244" s="656"/>
      <c r="P244" s="348"/>
      <c r="Q244" s="348"/>
      <c r="R244" s="563"/>
    </row>
    <row r="245" spans="1:18" s="18" customFormat="1" ht="30" x14ac:dyDescent="0.25">
      <c r="A245" s="657"/>
      <c r="B245" s="656"/>
      <c r="C245" s="348"/>
      <c r="D245" s="348"/>
      <c r="E245" s="349"/>
      <c r="G245" s="670">
        <v>45341</v>
      </c>
      <c r="H245" s="656" t="s">
        <v>7903</v>
      </c>
      <c r="I245" s="348">
        <v>74950</v>
      </c>
      <c r="J245" s="349"/>
      <c r="K245" s="420">
        <f t="shared" si="9"/>
        <v>7029146.6699999999</v>
      </c>
      <c r="N245" s="657"/>
      <c r="O245" s="656"/>
      <c r="P245" s="348"/>
      <c r="Q245" s="348"/>
      <c r="R245" s="563"/>
    </row>
    <row r="246" spans="1:18" s="18" customFormat="1" x14ac:dyDescent="0.25">
      <c r="A246" s="657"/>
      <c r="B246" s="656"/>
      <c r="C246" s="348"/>
      <c r="D246" s="348"/>
      <c r="E246" s="349"/>
      <c r="G246" s="670">
        <v>45341</v>
      </c>
      <c r="H246" s="656" t="s">
        <v>7930</v>
      </c>
      <c r="I246" s="348">
        <v>304620</v>
      </c>
      <c r="J246" s="349"/>
      <c r="K246" s="420">
        <f t="shared" si="9"/>
        <v>6724526.6699999999</v>
      </c>
      <c r="N246" s="657"/>
      <c r="O246" s="656"/>
      <c r="P246" s="348"/>
      <c r="Q246" s="348"/>
      <c r="R246" s="563"/>
    </row>
    <row r="247" spans="1:18" s="18" customFormat="1" x14ac:dyDescent="0.25">
      <c r="A247" s="657"/>
      <c r="B247" s="656"/>
      <c r="C247" s="348"/>
      <c r="D247" s="348"/>
      <c r="E247" s="349"/>
      <c r="G247" s="670">
        <v>45342</v>
      </c>
      <c r="H247" s="656" t="s">
        <v>7931</v>
      </c>
      <c r="I247" s="348">
        <v>40000</v>
      </c>
      <c r="J247" s="349"/>
      <c r="K247" s="420">
        <f t="shared" si="9"/>
        <v>6684526.6699999999</v>
      </c>
      <c r="N247" s="657"/>
      <c r="O247" s="656"/>
      <c r="P247" s="348"/>
      <c r="Q247" s="348"/>
      <c r="R247" s="563"/>
    </row>
    <row r="248" spans="1:18" s="18" customFormat="1" x14ac:dyDescent="0.25">
      <c r="A248" s="657"/>
      <c r="B248" s="656"/>
      <c r="C248" s="348"/>
      <c r="D248" s="348"/>
      <c r="E248" s="349"/>
      <c r="G248" s="670">
        <v>45342</v>
      </c>
      <c r="H248" s="656" t="s">
        <v>7932</v>
      </c>
      <c r="I248" s="348">
        <v>149000</v>
      </c>
      <c r="J248" s="349"/>
      <c r="K248" s="420">
        <f t="shared" si="9"/>
        <v>6535526.6699999999</v>
      </c>
      <c r="N248" s="657"/>
      <c r="O248" s="656"/>
      <c r="P248" s="348"/>
      <c r="Q248" s="348"/>
      <c r="R248" s="563"/>
    </row>
    <row r="249" spans="1:18" s="18" customFormat="1" x14ac:dyDescent="0.25">
      <c r="A249" s="657"/>
      <c r="B249" s="656"/>
      <c r="C249" s="348"/>
      <c r="D249" s="348"/>
      <c r="E249" s="349"/>
      <c r="G249" s="670">
        <v>45342</v>
      </c>
      <c r="H249" s="656" t="s">
        <v>7933</v>
      </c>
      <c r="I249" s="348">
        <v>300000</v>
      </c>
      <c r="J249" s="349"/>
      <c r="K249" s="420">
        <f t="shared" si="9"/>
        <v>6235526.6699999999</v>
      </c>
      <c r="N249" s="657"/>
      <c r="O249" s="656"/>
      <c r="P249" s="348"/>
      <c r="Q249" s="348"/>
      <c r="R249" s="563"/>
    </row>
    <row r="250" spans="1:18" s="18" customFormat="1" x14ac:dyDescent="0.25">
      <c r="A250" s="657"/>
      <c r="B250" s="656"/>
      <c r="C250" s="348"/>
      <c r="D250" s="348"/>
      <c r="E250" s="349"/>
      <c r="G250" s="670">
        <v>45343</v>
      </c>
      <c r="H250" s="656" t="s">
        <v>7934</v>
      </c>
      <c r="I250" s="348">
        <v>275000</v>
      </c>
      <c r="J250" s="349"/>
      <c r="K250" s="420">
        <f t="shared" si="9"/>
        <v>5960526.6699999999</v>
      </c>
      <c r="N250" s="657"/>
      <c r="O250" s="656"/>
      <c r="P250" s="348"/>
      <c r="Q250" s="348"/>
      <c r="R250" s="563"/>
    </row>
    <row r="251" spans="1:18" s="18" customFormat="1" x14ac:dyDescent="0.25">
      <c r="A251" s="657"/>
      <c r="B251" s="656"/>
      <c r="C251" s="348"/>
      <c r="D251" s="348"/>
      <c r="E251" s="349"/>
      <c r="G251" s="670">
        <v>45343</v>
      </c>
      <c r="H251" s="656" t="s">
        <v>7881</v>
      </c>
      <c r="I251" s="348">
        <v>1000000</v>
      </c>
      <c r="J251" s="349"/>
      <c r="K251" s="420">
        <f t="shared" si="9"/>
        <v>4960526.67</v>
      </c>
      <c r="N251" s="657"/>
      <c r="O251" s="656"/>
      <c r="P251" s="348"/>
      <c r="Q251" s="348"/>
      <c r="R251" s="563"/>
    </row>
    <row r="252" spans="1:18" s="18" customFormat="1" ht="30" x14ac:dyDescent="0.25">
      <c r="A252" s="657"/>
      <c r="B252" s="656"/>
      <c r="C252" s="348"/>
      <c r="D252" s="348"/>
      <c r="E252" s="349"/>
      <c r="G252" s="670">
        <v>45345</v>
      </c>
      <c r="H252" s="656" t="s">
        <v>7936</v>
      </c>
      <c r="I252" s="348">
        <v>195500</v>
      </c>
      <c r="J252" s="349"/>
      <c r="K252" s="420">
        <f t="shared" si="9"/>
        <v>4765026.67</v>
      </c>
      <c r="N252" s="657"/>
      <c r="O252" s="656"/>
      <c r="P252" s="348"/>
      <c r="Q252" s="348"/>
      <c r="R252" s="563"/>
    </row>
    <row r="253" spans="1:18" s="18" customFormat="1" ht="30" x14ac:dyDescent="0.25">
      <c r="A253" s="657"/>
      <c r="B253" s="656"/>
      <c r="C253" s="348"/>
      <c r="D253" s="348"/>
      <c r="E253" s="349"/>
      <c r="G253" s="670">
        <v>45345</v>
      </c>
      <c r="H253" s="656" t="s">
        <v>7937</v>
      </c>
      <c r="I253" s="348">
        <v>21600</v>
      </c>
      <c r="J253" s="349"/>
      <c r="K253" s="420">
        <f t="shared" si="9"/>
        <v>4743426.67</v>
      </c>
      <c r="N253" s="657"/>
      <c r="O253" s="656"/>
      <c r="P253" s="348"/>
      <c r="Q253" s="348"/>
      <c r="R253" s="563"/>
    </row>
    <row r="254" spans="1:18" s="18" customFormat="1" ht="30" x14ac:dyDescent="0.25">
      <c r="A254" s="657"/>
      <c r="B254" s="656"/>
      <c r="C254" s="348"/>
      <c r="D254" s="348"/>
      <c r="E254" s="349"/>
      <c r="G254" s="670">
        <v>45345</v>
      </c>
      <c r="H254" s="656" t="s">
        <v>7935</v>
      </c>
      <c r="I254" s="348">
        <v>78500</v>
      </c>
      <c r="J254" s="349"/>
      <c r="K254" s="420">
        <f t="shared" si="9"/>
        <v>4664926.67</v>
      </c>
      <c r="N254" s="657"/>
      <c r="O254" s="656"/>
      <c r="P254" s="348"/>
      <c r="Q254" s="348"/>
      <c r="R254" s="563"/>
    </row>
    <row r="255" spans="1:18" s="18" customFormat="1" ht="30" x14ac:dyDescent="0.25">
      <c r="A255" s="657"/>
      <c r="B255" s="656"/>
      <c r="C255" s="348"/>
      <c r="D255" s="348"/>
      <c r="E255" s="349"/>
      <c r="G255" s="670">
        <v>45345</v>
      </c>
      <c r="H255" s="656" t="s">
        <v>7938</v>
      </c>
      <c r="I255" s="348">
        <v>200000</v>
      </c>
      <c r="J255" s="349"/>
      <c r="K255" s="420">
        <f t="shared" si="9"/>
        <v>4464926.67</v>
      </c>
      <c r="N255" s="657"/>
      <c r="O255" s="656"/>
      <c r="P255" s="348"/>
      <c r="Q255" s="348"/>
      <c r="R255" s="563"/>
    </row>
    <row r="256" spans="1:18" s="18" customFormat="1" ht="30" x14ac:dyDescent="0.25">
      <c r="A256" s="657"/>
      <c r="B256" s="656"/>
      <c r="C256" s="348"/>
      <c r="D256" s="348"/>
      <c r="E256" s="349"/>
      <c r="G256" s="670">
        <v>45345</v>
      </c>
      <c r="H256" s="656" t="s">
        <v>7939</v>
      </c>
      <c r="I256" s="348">
        <v>200000</v>
      </c>
      <c r="J256" s="349"/>
      <c r="K256" s="420">
        <f t="shared" si="9"/>
        <v>4264926.67</v>
      </c>
      <c r="N256" s="657"/>
      <c r="O256" s="656"/>
      <c r="P256" s="348"/>
      <c r="Q256" s="348"/>
      <c r="R256" s="563"/>
    </row>
    <row r="257" spans="1:18" s="18" customFormat="1" ht="30" x14ac:dyDescent="0.25">
      <c r="A257" s="657"/>
      <c r="B257" s="656"/>
      <c r="C257" s="348"/>
      <c r="D257" s="348"/>
      <c r="E257" s="349"/>
      <c r="G257" s="670">
        <v>45347</v>
      </c>
      <c r="H257" s="656" t="s">
        <v>7941</v>
      </c>
      <c r="I257" s="348">
        <v>16000</v>
      </c>
      <c r="J257" s="349"/>
      <c r="K257" s="420">
        <f t="shared" si="9"/>
        <v>4248926.67</v>
      </c>
      <c r="N257" s="657"/>
      <c r="O257" s="656"/>
      <c r="P257" s="348"/>
      <c r="Q257" s="348"/>
      <c r="R257" s="563"/>
    </row>
    <row r="258" spans="1:18" s="18" customFormat="1" ht="30" x14ac:dyDescent="0.25">
      <c r="A258" s="657"/>
      <c r="B258" s="656"/>
      <c r="C258" s="348"/>
      <c r="D258" s="348"/>
      <c r="E258" s="349"/>
      <c r="G258" s="670">
        <v>45347</v>
      </c>
      <c r="H258" s="656" t="s">
        <v>7945</v>
      </c>
      <c r="I258" s="348">
        <v>100000</v>
      </c>
      <c r="J258" s="349"/>
      <c r="K258" s="420">
        <f t="shared" si="9"/>
        <v>4148926.67</v>
      </c>
      <c r="N258" s="657"/>
      <c r="O258" s="656"/>
      <c r="P258" s="348"/>
      <c r="Q258" s="348"/>
      <c r="R258" s="563"/>
    </row>
    <row r="259" spans="1:18" s="18" customFormat="1" ht="30" x14ac:dyDescent="0.25">
      <c r="A259" s="657"/>
      <c r="B259" s="656"/>
      <c r="C259" s="348"/>
      <c r="D259" s="348"/>
      <c r="E259" s="349"/>
      <c r="G259" s="670">
        <v>45347</v>
      </c>
      <c r="H259" s="656" t="s">
        <v>7943</v>
      </c>
      <c r="I259" s="348">
        <v>33000</v>
      </c>
      <c r="J259" s="349"/>
      <c r="K259" s="420">
        <f t="shared" ref="K259" si="10">J259+K258-I259</f>
        <v>4115926.67</v>
      </c>
      <c r="N259" s="657"/>
      <c r="O259" s="656"/>
      <c r="P259" s="348"/>
      <c r="Q259" s="348"/>
      <c r="R259" s="563"/>
    </row>
    <row r="260" spans="1:18" s="18" customFormat="1" x14ac:dyDescent="0.25">
      <c r="A260" s="657"/>
      <c r="B260" s="656"/>
      <c r="C260" s="348"/>
      <c r="D260" s="348"/>
      <c r="E260" s="349"/>
      <c r="G260" s="655"/>
      <c r="H260" s="656"/>
      <c r="I260" s="348"/>
      <c r="J260" s="349"/>
      <c r="K260" s="563"/>
      <c r="N260" s="657"/>
      <c r="O260" s="656"/>
      <c r="P260" s="348"/>
      <c r="Q260" s="348"/>
      <c r="R260" s="563"/>
    </row>
    <row r="261" spans="1:18" s="18" customFormat="1" x14ac:dyDescent="0.25">
      <c r="A261" s="657"/>
      <c r="B261" s="656"/>
      <c r="C261" s="348"/>
      <c r="D261" s="348"/>
      <c r="E261" s="349"/>
      <c r="G261" s="655"/>
      <c r="H261" s="656"/>
      <c r="I261" s="348"/>
      <c r="J261" s="349"/>
      <c r="K261" s="563"/>
      <c r="N261" s="657"/>
      <c r="O261" s="656"/>
      <c r="P261" s="348"/>
      <c r="Q261" s="348"/>
      <c r="R261" s="563"/>
    </row>
    <row r="262" spans="1:18" s="18" customFormat="1" x14ac:dyDescent="0.25">
      <c r="A262" s="657"/>
      <c r="B262" s="656"/>
      <c r="C262" s="348"/>
      <c r="D262" s="348"/>
      <c r="E262" s="349"/>
      <c r="G262" s="655"/>
      <c r="H262" s="656"/>
      <c r="I262" s="348"/>
      <c r="J262" s="349"/>
      <c r="K262" s="563"/>
      <c r="N262" s="657"/>
      <c r="O262" s="656"/>
      <c r="P262" s="348"/>
      <c r="Q262" s="348"/>
      <c r="R262" s="563"/>
    </row>
    <row r="263" spans="1:18" s="18" customFormat="1" x14ac:dyDescent="0.25">
      <c r="A263" s="657"/>
      <c r="B263" s="656"/>
      <c r="C263" s="348"/>
      <c r="D263" s="348"/>
      <c r="E263" s="349"/>
      <c r="G263" s="655"/>
      <c r="H263" s="656"/>
      <c r="I263" s="348"/>
      <c r="J263" s="348"/>
      <c r="K263" s="563"/>
      <c r="N263" s="657"/>
      <c r="O263" s="656"/>
      <c r="P263" s="348"/>
      <c r="Q263" s="348"/>
      <c r="R263" s="563"/>
    </row>
    <row r="264" spans="1:18" s="18" customFormat="1" x14ac:dyDescent="0.25">
      <c r="A264" s="657"/>
      <c r="B264" s="656"/>
      <c r="C264" s="348"/>
      <c r="D264" s="348"/>
      <c r="E264" s="349"/>
      <c r="G264" s="655"/>
      <c r="H264" s="656"/>
      <c r="I264" s="348"/>
      <c r="J264" s="348"/>
      <c r="K264" s="563"/>
      <c r="N264" s="657"/>
      <c r="O264" s="656"/>
      <c r="P264" s="348"/>
      <c r="Q264" s="348"/>
      <c r="R264" s="563"/>
    </row>
    <row r="265" spans="1:18" s="18" customFormat="1" x14ac:dyDescent="0.25">
      <c r="A265" s="657"/>
      <c r="B265" s="656"/>
      <c r="C265" s="348"/>
      <c r="D265" s="348"/>
      <c r="E265" s="349"/>
      <c r="G265" s="655"/>
      <c r="H265" s="656"/>
      <c r="I265" s="348"/>
      <c r="J265" s="348"/>
      <c r="K265" s="563"/>
      <c r="N265" s="657"/>
      <c r="O265" s="656"/>
      <c r="P265" s="348"/>
      <c r="Q265" s="348"/>
      <c r="R265" s="563"/>
    </row>
    <row r="266" spans="1:18" s="18" customFormat="1" x14ac:dyDescent="0.25">
      <c r="A266" s="657"/>
      <c r="B266" s="656"/>
      <c r="C266" s="348"/>
      <c r="D266" s="348"/>
      <c r="E266" s="349"/>
      <c r="G266" s="655"/>
      <c r="H266" s="656"/>
      <c r="I266" s="348"/>
      <c r="J266" s="348"/>
      <c r="K266" s="563"/>
      <c r="N266" s="657"/>
      <c r="O266" s="656"/>
      <c r="P266" s="348"/>
      <c r="Q266" s="348"/>
      <c r="R266" s="563"/>
    </row>
    <row r="267" spans="1:18" s="18" customFormat="1" x14ac:dyDescent="0.25">
      <c r="A267" s="657"/>
      <c r="B267" s="656"/>
      <c r="C267" s="348"/>
      <c r="D267" s="348"/>
      <c r="E267" s="349"/>
      <c r="G267" s="655"/>
      <c r="H267" s="656"/>
      <c r="I267" s="348"/>
      <c r="J267" s="348"/>
      <c r="K267" s="563">
        <f>K266+J267-I269</f>
        <v>0</v>
      </c>
      <c r="N267" s="657"/>
      <c r="O267" s="656"/>
      <c r="P267" s="348"/>
      <c r="Q267" s="348"/>
      <c r="R267" s="563"/>
    </row>
    <row r="268" spans="1:18" s="18" customFormat="1" x14ac:dyDescent="0.25">
      <c r="A268" s="657"/>
      <c r="B268" s="656"/>
      <c r="C268" s="348"/>
      <c r="D268" s="348"/>
      <c r="E268" s="349"/>
      <c r="G268" s="655"/>
      <c r="H268" s="656"/>
      <c r="I268" s="348"/>
      <c r="J268" s="348"/>
      <c r="K268" s="563">
        <f>K267+J268-I270</f>
        <v>0</v>
      </c>
      <c r="N268" s="657"/>
      <c r="O268" s="656"/>
      <c r="P268" s="348"/>
      <c r="Q268" s="348"/>
      <c r="R268" s="563"/>
    </row>
    <row r="269" spans="1:18" s="18" customFormat="1" x14ac:dyDescent="0.25">
      <c r="A269" s="657"/>
      <c r="B269" s="656"/>
      <c r="C269" s="348"/>
      <c r="D269" s="348"/>
      <c r="E269" s="349"/>
      <c r="G269" s="655"/>
      <c r="H269" s="656"/>
      <c r="I269" s="348"/>
      <c r="J269" s="348"/>
      <c r="K269" s="563">
        <f>K268+J269-I271</f>
        <v>0</v>
      </c>
      <c r="N269" s="657"/>
      <c r="O269" s="656"/>
      <c r="P269" s="348"/>
      <c r="Q269" s="348"/>
      <c r="R269" s="563"/>
    </row>
    <row r="270" spans="1:18" s="18" customFormat="1" x14ac:dyDescent="0.25">
      <c r="A270" s="657"/>
      <c r="B270" s="656"/>
      <c r="C270" s="348"/>
      <c r="D270" s="348"/>
      <c r="E270" s="349"/>
      <c r="G270" s="655"/>
      <c r="H270" s="656"/>
      <c r="I270" s="348"/>
      <c r="J270" s="348"/>
      <c r="K270" s="563">
        <f>K269+J270-I272</f>
        <v>0</v>
      </c>
      <c r="N270" s="657"/>
      <c r="O270" s="656"/>
      <c r="P270" s="348"/>
      <c r="Q270" s="348"/>
      <c r="R270" s="563"/>
    </row>
    <row r="271" spans="1:18" s="18" customFormat="1" x14ac:dyDescent="0.25">
      <c r="A271" s="657"/>
      <c r="B271" s="656"/>
      <c r="C271" s="348"/>
      <c r="D271" s="348"/>
      <c r="E271" s="349"/>
      <c r="G271" s="655"/>
      <c r="H271" s="656"/>
      <c r="I271" s="348"/>
      <c r="J271" s="348"/>
      <c r="K271" s="563"/>
      <c r="N271" s="657"/>
      <c r="O271" s="656"/>
      <c r="P271" s="348"/>
      <c r="Q271" s="348"/>
      <c r="R271" s="563"/>
    </row>
    <row r="272" spans="1:18" s="18" customFormat="1" x14ac:dyDescent="0.25">
      <c r="A272" s="657"/>
      <c r="B272" s="656"/>
      <c r="C272" s="348"/>
      <c r="D272" s="348"/>
      <c r="E272" s="349"/>
      <c r="G272" s="655"/>
      <c r="H272" s="656"/>
      <c r="I272" s="348"/>
      <c r="J272" s="348"/>
      <c r="K272" s="563"/>
      <c r="N272" s="657"/>
      <c r="O272" s="656"/>
      <c r="P272" s="348"/>
      <c r="Q272" s="348"/>
      <c r="R272" s="563"/>
    </row>
    <row r="273" spans="1:18" s="18" customFormat="1" x14ac:dyDescent="0.25">
      <c r="A273" s="657"/>
      <c r="B273" s="656"/>
      <c r="C273" s="348"/>
      <c r="D273" s="348"/>
      <c r="E273" s="349"/>
      <c r="G273" s="657"/>
      <c r="H273" s="656"/>
      <c r="I273" s="348"/>
      <c r="J273" s="348"/>
      <c r="K273" s="563"/>
      <c r="N273" s="657"/>
      <c r="O273" s="656"/>
      <c r="P273" s="348"/>
      <c r="Q273" s="348"/>
      <c r="R273" s="563"/>
    </row>
    <row r="274" spans="1:18" s="18" customFormat="1" x14ac:dyDescent="0.25">
      <c r="A274" s="657"/>
      <c r="B274" s="656"/>
      <c r="C274" s="348"/>
      <c r="D274" s="348"/>
      <c r="E274" s="349"/>
      <c r="G274" s="657"/>
      <c r="H274" s="656"/>
      <c r="I274" s="348"/>
      <c r="J274" s="348"/>
      <c r="K274" s="563"/>
      <c r="N274" s="657"/>
      <c r="O274" s="656"/>
      <c r="P274" s="348"/>
      <c r="Q274" s="348"/>
      <c r="R274" s="563"/>
    </row>
    <row r="275" spans="1:18" s="18" customFormat="1" x14ac:dyDescent="0.25">
      <c r="A275" s="657"/>
      <c r="B275" s="656"/>
      <c r="C275" s="348"/>
      <c r="D275" s="348"/>
      <c r="E275" s="349"/>
      <c r="G275" s="657"/>
      <c r="H275" s="656"/>
      <c r="I275" s="348"/>
      <c r="J275" s="348"/>
      <c r="K275" s="563"/>
      <c r="N275" s="657"/>
      <c r="O275" s="656"/>
      <c r="P275" s="348"/>
      <c r="Q275" s="348"/>
      <c r="R275" s="563"/>
    </row>
    <row r="276" spans="1:18" s="18" customFormat="1" x14ac:dyDescent="0.25">
      <c r="A276" s="657"/>
      <c r="B276" s="656"/>
      <c r="C276" s="348"/>
      <c r="D276" s="348"/>
      <c r="E276" s="349"/>
      <c r="G276" s="657"/>
      <c r="H276" s="656"/>
      <c r="I276" s="348"/>
      <c r="J276" s="348"/>
      <c r="K276" s="563"/>
      <c r="N276" s="657"/>
      <c r="O276" s="656"/>
      <c r="P276" s="348"/>
      <c r="Q276" s="348"/>
      <c r="R276" s="563"/>
    </row>
    <row r="277" spans="1:18" s="18" customFormat="1" x14ac:dyDescent="0.25">
      <c r="A277" s="657"/>
      <c r="B277" s="656"/>
      <c r="C277" s="348"/>
      <c r="D277" s="348"/>
      <c r="E277" s="349"/>
      <c r="G277" s="657"/>
      <c r="H277" s="656"/>
      <c r="I277" s="348"/>
      <c r="J277" s="348"/>
      <c r="K277" s="563"/>
      <c r="N277" s="657"/>
      <c r="O277" s="656"/>
      <c r="P277" s="348"/>
      <c r="Q277" s="348"/>
      <c r="R277" s="563"/>
    </row>
    <row r="278" spans="1:18" s="18" customFormat="1" x14ac:dyDescent="0.25">
      <c r="A278" s="657"/>
      <c r="B278" s="656"/>
      <c r="C278" s="348"/>
      <c r="D278" s="348"/>
      <c r="E278" s="349"/>
      <c r="G278" s="657"/>
      <c r="H278" s="656"/>
      <c r="I278" s="348"/>
      <c r="J278" s="348"/>
      <c r="K278" s="563"/>
      <c r="N278" s="657"/>
      <c r="O278" s="656"/>
      <c r="P278" s="348"/>
      <c r="Q278" s="348"/>
      <c r="R278" s="563"/>
    </row>
    <row r="279" spans="1:18" s="18" customFormat="1" x14ac:dyDescent="0.25">
      <c r="A279" s="657"/>
      <c r="B279" s="656"/>
      <c r="C279" s="348"/>
      <c r="D279" s="348"/>
      <c r="E279" s="349"/>
      <c r="G279" s="657"/>
      <c r="H279" s="656"/>
      <c r="I279" s="348"/>
      <c r="J279" s="348"/>
      <c r="K279" s="563"/>
      <c r="N279" s="657"/>
      <c r="O279" s="656"/>
      <c r="P279" s="348"/>
      <c r="Q279" s="348"/>
      <c r="R279" s="563"/>
    </row>
    <row r="280" spans="1:18" s="18" customFormat="1" x14ac:dyDescent="0.25">
      <c r="A280" s="657"/>
      <c r="B280" s="656"/>
      <c r="C280" s="348"/>
      <c r="D280" s="348"/>
      <c r="E280" s="349"/>
      <c r="G280" s="657"/>
      <c r="H280" s="656"/>
      <c r="I280" s="348"/>
      <c r="J280" s="348"/>
      <c r="K280" s="563"/>
      <c r="N280" s="657"/>
      <c r="O280" s="656"/>
      <c r="P280" s="348"/>
      <c r="Q280" s="348"/>
      <c r="R280" s="563"/>
    </row>
    <row r="281" spans="1:18" s="18" customFormat="1" x14ac:dyDescent="0.25">
      <c r="A281" s="657"/>
      <c r="B281" s="656"/>
      <c r="C281" s="348"/>
      <c r="D281" s="348"/>
      <c r="E281" s="349"/>
      <c r="G281" s="657"/>
      <c r="H281" s="656"/>
      <c r="I281" s="348"/>
      <c r="J281" s="348"/>
      <c r="K281" s="563"/>
      <c r="N281" s="657"/>
      <c r="O281" s="656"/>
      <c r="P281" s="348"/>
      <c r="Q281" s="348"/>
      <c r="R281" s="563"/>
    </row>
    <row r="282" spans="1:18" s="18" customFormat="1" x14ac:dyDescent="0.25">
      <c r="A282" s="657"/>
      <c r="B282" s="656"/>
      <c r="C282" s="348"/>
      <c r="D282" s="348"/>
      <c r="E282" s="349"/>
      <c r="G282" s="657"/>
      <c r="H282" s="656"/>
      <c r="I282" s="348"/>
      <c r="J282" s="348"/>
      <c r="K282" s="563"/>
      <c r="N282" s="657"/>
      <c r="O282" s="656"/>
      <c r="P282" s="348"/>
      <c r="Q282" s="348"/>
      <c r="R282" s="563"/>
    </row>
    <row r="283" spans="1:18" s="18" customFormat="1" x14ac:dyDescent="0.25">
      <c r="A283" s="657"/>
      <c r="B283" s="656"/>
      <c r="C283" s="348"/>
      <c r="D283" s="348"/>
      <c r="E283" s="349"/>
      <c r="G283" s="657"/>
      <c r="H283" s="656"/>
      <c r="I283" s="348"/>
      <c r="J283" s="348"/>
      <c r="K283" s="563"/>
      <c r="N283" s="657"/>
      <c r="O283" s="656"/>
      <c r="P283" s="348"/>
      <c r="Q283" s="348"/>
      <c r="R283" s="563"/>
    </row>
    <row r="284" spans="1:18" s="18" customFormat="1" x14ac:dyDescent="0.25">
      <c r="A284" s="657"/>
      <c r="B284" s="656"/>
      <c r="C284" s="348"/>
      <c r="D284" s="348"/>
      <c r="E284" s="349"/>
      <c r="G284" s="657"/>
      <c r="H284" s="656"/>
      <c r="I284" s="348"/>
      <c r="J284" s="348"/>
      <c r="K284" s="563"/>
      <c r="N284" s="657"/>
      <c r="O284" s="656"/>
      <c r="P284" s="348"/>
      <c r="Q284" s="348"/>
      <c r="R284" s="563"/>
    </row>
    <row r="285" spans="1:18" s="18" customFormat="1" x14ac:dyDescent="0.25">
      <c r="A285" s="657"/>
      <c r="B285" s="656"/>
      <c r="C285" s="348"/>
      <c r="D285" s="348"/>
      <c r="E285" s="349"/>
      <c r="G285" s="657"/>
      <c r="H285" s="656"/>
      <c r="I285" s="348"/>
      <c r="J285" s="348"/>
      <c r="K285" s="563"/>
      <c r="N285" s="657"/>
      <c r="O285" s="656"/>
      <c r="P285" s="348"/>
      <c r="Q285" s="348"/>
      <c r="R285" s="563"/>
    </row>
    <row r="286" spans="1:18" s="18" customFormat="1" x14ac:dyDescent="0.25">
      <c r="A286" s="657"/>
      <c r="B286" s="656"/>
      <c r="C286" s="348"/>
      <c r="D286" s="348"/>
      <c r="E286" s="349"/>
      <c r="G286" s="657"/>
      <c r="H286" s="656"/>
      <c r="I286" s="348"/>
      <c r="J286" s="348"/>
      <c r="K286" s="563"/>
      <c r="N286" s="657"/>
      <c r="O286" s="656"/>
      <c r="P286" s="348"/>
      <c r="Q286" s="348"/>
      <c r="R286" s="563"/>
    </row>
    <row r="287" spans="1:18" s="18" customFormat="1" x14ac:dyDescent="0.25">
      <c r="A287" s="657"/>
      <c r="B287" s="656"/>
      <c r="C287" s="348"/>
      <c r="D287" s="348"/>
      <c r="E287" s="349"/>
      <c r="G287" s="657"/>
      <c r="H287" s="656"/>
      <c r="I287" s="348"/>
      <c r="J287" s="348"/>
      <c r="K287" s="563"/>
      <c r="N287" s="657"/>
      <c r="O287" s="656"/>
      <c r="P287" s="348"/>
      <c r="Q287" s="348"/>
      <c r="R287" s="563"/>
    </row>
    <row r="288" spans="1:18" s="18" customFormat="1" x14ac:dyDescent="0.25">
      <c r="A288" s="657"/>
      <c r="B288" s="656"/>
      <c r="C288" s="348"/>
      <c r="D288" s="348"/>
      <c r="E288" s="349"/>
      <c r="G288" s="657"/>
      <c r="H288" s="656"/>
      <c r="I288" s="348"/>
      <c r="J288" s="348"/>
      <c r="K288" s="563"/>
      <c r="N288" s="657"/>
      <c r="O288" s="656"/>
      <c r="P288" s="348"/>
      <c r="Q288" s="348"/>
      <c r="R288" s="563"/>
    </row>
    <row r="289" spans="1:18" s="18" customFormat="1" x14ac:dyDescent="0.25">
      <c r="A289" s="657"/>
      <c r="B289" s="656"/>
      <c r="C289" s="348"/>
      <c r="D289" s="348"/>
      <c r="E289" s="349"/>
      <c r="G289" s="657"/>
      <c r="H289" s="656"/>
      <c r="I289" s="348"/>
      <c r="J289" s="348"/>
      <c r="K289" s="563"/>
      <c r="N289" s="657"/>
      <c r="O289" s="656"/>
      <c r="P289" s="348"/>
      <c r="Q289" s="348"/>
      <c r="R289" s="563"/>
    </row>
    <row r="290" spans="1:18" s="18" customFormat="1" x14ac:dyDescent="0.25">
      <c r="A290" s="657"/>
      <c r="B290" s="656"/>
      <c r="C290" s="348"/>
      <c r="D290" s="348"/>
      <c r="E290" s="349"/>
      <c r="G290" s="657"/>
      <c r="H290" s="656"/>
      <c r="I290" s="348"/>
      <c r="J290" s="348"/>
      <c r="K290" s="563"/>
      <c r="N290" s="657"/>
      <c r="O290" s="656"/>
      <c r="P290" s="348"/>
      <c r="Q290" s="348"/>
      <c r="R290" s="563"/>
    </row>
    <row r="291" spans="1:18" s="18" customFormat="1" x14ac:dyDescent="0.25">
      <c r="A291" s="657"/>
      <c r="B291" s="656"/>
      <c r="C291" s="348"/>
      <c r="D291" s="348"/>
      <c r="E291" s="349"/>
      <c r="G291" s="657"/>
      <c r="H291" s="656"/>
      <c r="I291" s="348"/>
      <c r="J291" s="348"/>
      <c r="K291" s="563"/>
      <c r="N291" s="657"/>
      <c r="O291" s="656"/>
      <c r="P291" s="348"/>
      <c r="Q291" s="348"/>
      <c r="R291" s="563"/>
    </row>
    <row r="292" spans="1:18" s="18" customFormat="1" x14ac:dyDescent="0.25">
      <c r="A292" s="657"/>
      <c r="B292" s="656"/>
      <c r="C292" s="348"/>
      <c r="D292" s="348"/>
      <c r="E292" s="349"/>
      <c r="G292" s="657"/>
      <c r="H292" s="656"/>
      <c r="I292" s="348"/>
      <c r="J292" s="348"/>
      <c r="K292" s="563"/>
      <c r="N292" s="657"/>
      <c r="O292" s="656"/>
      <c r="P292" s="348"/>
      <c r="Q292" s="348"/>
      <c r="R292" s="563"/>
    </row>
    <row r="293" spans="1:18" s="18" customFormat="1" x14ac:dyDescent="0.25">
      <c r="A293" s="657"/>
      <c r="B293" s="656"/>
      <c r="C293" s="348"/>
      <c r="D293" s="348"/>
      <c r="E293" s="349"/>
      <c r="G293" s="657"/>
      <c r="H293" s="656"/>
      <c r="I293" s="348"/>
      <c r="J293" s="348"/>
      <c r="K293" s="563"/>
      <c r="N293" s="657"/>
      <c r="O293" s="656"/>
      <c r="P293" s="348"/>
      <c r="Q293" s="348"/>
      <c r="R293" s="563"/>
    </row>
    <row r="294" spans="1:18" s="18" customFormat="1" x14ac:dyDescent="0.25">
      <c r="A294" s="657"/>
      <c r="B294" s="656"/>
      <c r="C294" s="348"/>
      <c r="D294" s="348"/>
      <c r="E294" s="349"/>
      <c r="G294" s="657"/>
      <c r="H294" s="656"/>
      <c r="I294" s="348"/>
      <c r="J294" s="348"/>
      <c r="K294" s="563"/>
      <c r="N294" s="657"/>
      <c r="O294" s="656"/>
      <c r="P294" s="348"/>
      <c r="Q294" s="348"/>
      <c r="R294" s="563"/>
    </row>
    <row r="295" spans="1:18" s="18" customFormat="1" x14ac:dyDescent="0.25">
      <c r="A295" s="657"/>
      <c r="B295" s="656"/>
      <c r="C295" s="348"/>
      <c r="D295" s="348"/>
      <c r="E295" s="349"/>
      <c r="G295" s="657"/>
      <c r="H295" s="656"/>
      <c r="I295" s="348"/>
      <c r="J295" s="348"/>
      <c r="K295" s="563"/>
      <c r="N295" s="657"/>
      <c r="O295" s="656"/>
      <c r="P295" s="348"/>
      <c r="Q295" s="348"/>
      <c r="R295" s="563"/>
    </row>
    <row r="296" spans="1:18" s="18" customFormat="1" x14ac:dyDescent="0.25">
      <c r="A296" s="657"/>
      <c r="B296" s="656"/>
      <c r="C296" s="348"/>
      <c r="D296" s="348"/>
      <c r="E296" s="349"/>
      <c r="G296" s="657"/>
      <c r="H296" s="656"/>
      <c r="I296" s="348"/>
      <c r="J296" s="348"/>
      <c r="K296" s="563"/>
      <c r="N296" s="657"/>
      <c r="O296" s="656"/>
      <c r="P296" s="348"/>
      <c r="Q296" s="348"/>
      <c r="R296" s="563"/>
    </row>
    <row r="297" spans="1:18" s="18" customFormat="1" x14ac:dyDescent="0.25">
      <c r="A297" s="657"/>
      <c r="B297" s="656"/>
      <c r="C297" s="348"/>
      <c r="D297" s="348"/>
      <c r="E297" s="349"/>
      <c r="G297" s="657"/>
      <c r="H297" s="656"/>
      <c r="I297" s="348"/>
      <c r="J297" s="348"/>
      <c r="K297" s="563"/>
      <c r="N297" s="657"/>
      <c r="O297" s="656"/>
      <c r="P297" s="348"/>
      <c r="Q297" s="348"/>
      <c r="R297" s="563"/>
    </row>
    <row r="298" spans="1:18" s="18" customFormat="1" x14ac:dyDescent="0.25">
      <c r="A298" s="657"/>
      <c r="B298" s="656"/>
      <c r="C298" s="348"/>
      <c r="D298" s="348"/>
      <c r="E298" s="349"/>
      <c r="G298" s="657"/>
      <c r="H298" s="656"/>
      <c r="I298" s="348"/>
      <c r="J298" s="348"/>
      <c r="K298" s="563"/>
      <c r="N298" s="657"/>
      <c r="O298" s="656"/>
      <c r="P298" s="348"/>
      <c r="Q298" s="348"/>
      <c r="R298" s="563"/>
    </row>
    <row r="299" spans="1:18" s="18" customFormat="1" x14ac:dyDescent="0.25">
      <c r="A299" s="657"/>
      <c r="B299" s="656"/>
      <c r="C299" s="348"/>
      <c r="D299" s="348"/>
      <c r="E299" s="349"/>
      <c r="G299" s="657"/>
      <c r="H299" s="656"/>
      <c r="I299" s="348"/>
      <c r="J299" s="348"/>
      <c r="K299" s="563"/>
      <c r="N299" s="657"/>
      <c r="O299" s="656"/>
      <c r="P299" s="348"/>
      <c r="Q299" s="348"/>
      <c r="R299" s="563"/>
    </row>
    <row r="300" spans="1:18" s="18" customFormat="1" x14ac:dyDescent="0.25">
      <c r="A300" s="657"/>
      <c r="B300" s="656"/>
      <c r="C300" s="348"/>
      <c r="D300" s="348"/>
      <c r="E300" s="349"/>
      <c r="G300" s="657"/>
      <c r="H300" s="656"/>
      <c r="I300" s="348"/>
      <c r="J300" s="348"/>
      <c r="K300" s="563"/>
      <c r="N300" s="657"/>
      <c r="O300" s="656"/>
      <c r="P300" s="348"/>
      <c r="Q300" s="348"/>
      <c r="R300" s="563"/>
    </row>
    <row r="301" spans="1:18" s="18" customFormat="1" x14ac:dyDescent="0.25">
      <c r="A301" s="657"/>
      <c r="B301" s="656"/>
      <c r="C301" s="348"/>
      <c r="D301" s="348"/>
      <c r="E301" s="349"/>
      <c r="G301" s="657"/>
      <c r="H301" s="656"/>
      <c r="I301" s="348"/>
      <c r="J301" s="348"/>
      <c r="K301" s="563"/>
      <c r="N301" s="657"/>
      <c r="O301" s="656"/>
      <c r="P301" s="348"/>
      <c r="Q301" s="348"/>
      <c r="R301" s="563"/>
    </row>
    <row r="302" spans="1:18" s="18" customFormat="1" x14ac:dyDescent="0.25">
      <c r="A302" s="657"/>
      <c r="B302" s="656"/>
      <c r="C302" s="348"/>
      <c r="D302" s="348"/>
      <c r="E302" s="349"/>
      <c r="G302" s="657"/>
      <c r="H302" s="656"/>
      <c r="I302" s="348"/>
      <c r="J302" s="348"/>
      <c r="K302" s="563"/>
      <c r="N302" s="657"/>
      <c r="O302" s="656"/>
      <c r="P302" s="348"/>
      <c r="Q302" s="348"/>
      <c r="R302" s="563"/>
    </row>
    <row r="303" spans="1:18" s="18" customFormat="1" x14ac:dyDescent="0.25">
      <c r="A303" s="657"/>
      <c r="B303" s="656"/>
      <c r="C303" s="348"/>
      <c r="D303" s="348"/>
      <c r="E303" s="349"/>
      <c r="G303" s="657"/>
      <c r="H303" s="656"/>
      <c r="I303" s="348"/>
      <c r="J303" s="348"/>
      <c r="K303" s="563"/>
      <c r="N303" s="657"/>
      <c r="O303" s="656"/>
      <c r="P303" s="348"/>
      <c r="Q303" s="348"/>
      <c r="R303" s="563"/>
    </row>
    <row r="304" spans="1:18" s="18" customFormat="1" x14ac:dyDescent="0.25">
      <c r="A304" s="657"/>
      <c r="B304" s="656"/>
      <c r="C304" s="348"/>
      <c r="D304" s="348"/>
      <c r="E304" s="349"/>
      <c r="G304" s="657"/>
      <c r="H304" s="656"/>
      <c r="I304" s="348"/>
      <c r="J304" s="348"/>
      <c r="K304" s="563"/>
      <c r="N304" s="657"/>
      <c r="O304" s="656"/>
      <c r="P304" s="348"/>
      <c r="Q304" s="348"/>
      <c r="R304" s="563"/>
    </row>
    <row r="305" spans="1:18" s="18" customFormat="1" x14ac:dyDescent="0.25">
      <c r="A305" s="657"/>
      <c r="B305" s="656"/>
      <c r="C305" s="348"/>
      <c r="D305" s="348"/>
      <c r="E305" s="349"/>
      <c r="G305" s="657"/>
      <c r="H305" s="656"/>
      <c r="I305" s="348"/>
      <c r="J305" s="348"/>
      <c r="K305" s="563"/>
      <c r="N305" s="657"/>
      <c r="O305" s="656"/>
      <c r="P305" s="348"/>
      <c r="Q305" s="348"/>
      <c r="R305" s="563"/>
    </row>
    <row r="306" spans="1:18" s="18" customFormat="1" x14ac:dyDescent="0.25">
      <c r="A306" s="657"/>
      <c r="B306" s="656"/>
      <c r="C306" s="348"/>
      <c r="D306" s="348"/>
      <c r="E306" s="349"/>
      <c r="G306" s="657"/>
      <c r="H306" s="656"/>
      <c r="I306" s="348"/>
      <c r="J306" s="348"/>
      <c r="K306" s="563"/>
      <c r="N306" s="657"/>
      <c r="O306" s="656"/>
      <c r="P306" s="348"/>
      <c r="Q306" s="348"/>
      <c r="R306" s="563"/>
    </row>
    <row r="307" spans="1:18" s="18" customFormat="1" x14ac:dyDescent="0.25">
      <c r="A307" s="657"/>
      <c r="B307" s="656"/>
      <c r="C307" s="348"/>
      <c r="D307" s="348"/>
      <c r="E307" s="349"/>
      <c r="G307" s="657"/>
      <c r="H307" s="656"/>
      <c r="I307" s="348"/>
      <c r="J307" s="348"/>
      <c r="K307" s="563"/>
      <c r="N307" s="657"/>
      <c r="O307" s="656"/>
      <c r="P307" s="348"/>
      <c r="Q307" s="348"/>
      <c r="R307" s="563"/>
    </row>
    <row r="308" spans="1:18" s="18" customFormat="1" x14ac:dyDescent="0.25">
      <c r="A308" s="657"/>
      <c r="B308" s="656"/>
      <c r="C308" s="348"/>
      <c r="D308" s="348"/>
      <c r="E308" s="349"/>
      <c r="G308" s="657"/>
      <c r="H308" s="656"/>
      <c r="I308" s="348"/>
      <c r="J308" s="348"/>
      <c r="K308" s="563"/>
      <c r="N308" s="657"/>
      <c r="O308" s="656"/>
      <c r="P308" s="348"/>
      <c r="Q308" s="348"/>
      <c r="R308" s="563"/>
    </row>
    <row r="309" spans="1:18" s="18" customFormat="1" x14ac:dyDescent="0.25">
      <c r="A309" s="657"/>
      <c r="B309" s="656"/>
      <c r="C309" s="348"/>
      <c r="D309" s="348"/>
      <c r="E309" s="349"/>
      <c r="G309" s="657"/>
      <c r="H309" s="656"/>
      <c r="I309" s="348"/>
      <c r="J309" s="348"/>
      <c r="K309" s="563"/>
      <c r="N309" s="657"/>
      <c r="O309" s="656"/>
      <c r="P309" s="348"/>
      <c r="Q309" s="348"/>
      <c r="R309" s="563"/>
    </row>
    <row r="310" spans="1:18" s="18" customFormat="1" x14ac:dyDescent="0.25">
      <c r="A310" s="657"/>
      <c r="B310" s="656"/>
      <c r="C310" s="348"/>
      <c r="D310" s="348"/>
      <c r="E310" s="349"/>
      <c r="G310" s="657"/>
      <c r="H310" s="656"/>
      <c r="I310" s="348"/>
      <c r="J310" s="348"/>
      <c r="K310" s="563"/>
      <c r="N310" s="657"/>
      <c r="O310" s="656"/>
      <c r="P310" s="348"/>
      <c r="Q310" s="348"/>
      <c r="R310" s="563"/>
    </row>
    <row r="311" spans="1:18" s="18" customFormat="1" x14ac:dyDescent="0.25">
      <c r="A311" s="657"/>
      <c r="B311" s="656"/>
      <c r="C311" s="348"/>
      <c r="D311" s="348"/>
      <c r="E311" s="349"/>
      <c r="G311" s="657"/>
      <c r="H311" s="656"/>
      <c r="I311" s="348"/>
      <c r="J311" s="348"/>
      <c r="K311" s="563"/>
      <c r="N311" s="657"/>
      <c r="O311" s="656"/>
      <c r="P311" s="348"/>
      <c r="Q311" s="348"/>
      <c r="R311" s="563"/>
    </row>
    <row r="312" spans="1:18" s="18" customFormat="1" x14ac:dyDescent="0.25">
      <c r="A312" s="657"/>
      <c r="B312" s="656"/>
      <c r="C312" s="348"/>
      <c r="D312" s="348"/>
      <c r="E312" s="349"/>
      <c r="G312" s="657"/>
      <c r="H312" s="656"/>
      <c r="I312" s="348"/>
      <c r="J312" s="348"/>
      <c r="K312" s="563"/>
      <c r="N312" s="657"/>
      <c r="O312" s="656"/>
      <c r="P312" s="348"/>
      <c r="Q312" s="348"/>
      <c r="R312" s="563"/>
    </row>
    <row r="313" spans="1:18" s="18" customFormat="1" x14ac:dyDescent="0.25">
      <c r="A313" s="657"/>
      <c r="B313" s="656"/>
      <c r="C313" s="348"/>
      <c r="D313" s="348"/>
      <c r="E313" s="349"/>
      <c r="G313" s="657"/>
      <c r="H313" s="656"/>
      <c r="I313" s="348"/>
      <c r="J313" s="348"/>
      <c r="K313" s="563"/>
      <c r="N313" s="657"/>
      <c r="O313" s="656"/>
      <c r="P313" s="348"/>
      <c r="Q313" s="348"/>
      <c r="R313" s="563"/>
    </row>
    <row r="314" spans="1:18" s="18" customFormat="1" x14ac:dyDescent="0.25">
      <c r="A314" s="657"/>
      <c r="B314" s="656"/>
      <c r="C314" s="348"/>
      <c r="D314" s="348"/>
      <c r="E314" s="349"/>
      <c r="G314" s="657"/>
      <c r="H314" s="656"/>
      <c r="I314" s="348"/>
      <c r="J314" s="348"/>
      <c r="K314" s="563"/>
      <c r="N314" s="657"/>
      <c r="O314" s="656"/>
      <c r="P314" s="348"/>
      <c r="Q314" s="348"/>
      <c r="R314" s="563"/>
    </row>
    <row r="315" spans="1:18" s="18" customFormat="1" x14ac:dyDescent="0.25">
      <c r="A315" s="657"/>
      <c r="B315" s="656"/>
      <c r="C315" s="348"/>
      <c r="D315" s="348"/>
      <c r="E315" s="349"/>
      <c r="G315" s="657"/>
      <c r="H315" s="656"/>
      <c r="I315" s="348"/>
      <c r="J315" s="348"/>
      <c r="K315" s="563"/>
      <c r="N315" s="657"/>
      <c r="O315" s="656"/>
      <c r="P315" s="348"/>
      <c r="Q315" s="348"/>
      <c r="R315" s="563"/>
    </row>
    <row r="316" spans="1:18" s="18" customFormat="1" x14ac:dyDescent="0.25">
      <c r="A316" s="657"/>
      <c r="B316" s="656"/>
      <c r="C316" s="348"/>
      <c r="D316" s="348"/>
      <c r="E316" s="349"/>
      <c r="G316" s="657"/>
      <c r="H316" s="656"/>
      <c r="I316" s="348"/>
      <c r="J316" s="348"/>
      <c r="K316" s="563"/>
      <c r="N316" s="657"/>
      <c r="O316" s="656"/>
      <c r="P316" s="348"/>
      <c r="Q316" s="348"/>
      <c r="R316" s="563"/>
    </row>
    <row r="317" spans="1:18" s="18" customFormat="1" x14ac:dyDescent="0.25">
      <c r="A317" s="657"/>
      <c r="B317" s="656"/>
      <c r="C317" s="348"/>
      <c r="D317" s="348"/>
      <c r="E317" s="349"/>
      <c r="G317" s="657"/>
      <c r="H317" s="656"/>
      <c r="I317" s="348"/>
      <c r="J317" s="348"/>
      <c r="K317" s="563"/>
      <c r="N317" s="657"/>
      <c r="O317" s="656"/>
      <c r="P317" s="348"/>
      <c r="Q317" s="348"/>
      <c r="R317" s="563"/>
    </row>
    <row r="318" spans="1:18" s="18" customFormat="1" x14ac:dyDescent="0.25">
      <c r="A318" s="657"/>
      <c r="B318" s="656"/>
      <c r="C318" s="348"/>
      <c r="D318" s="348"/>
      <c r="E318" s="349"/>
      <c r="G318" s="657"/>
      <c r="H318" s="656"/>
      <c r="I318" s="348"/>
      <c r="J318" s="348"/>
      <c r="K318" s="563"/>
      <c r="N318" s="657"/>
      <c r="O318" s="656"/>
      <c r="P318" s="348"/>
      <c r="Q318" s="348"/>
      <c r="R318" s="563"/>
    </row>
    <row r="319" spans="1:18" s="18" customFormat="1" x14ac:dyDescent="0.25">
      <c r="A319" s="657"/>
      <c r="B319" s="656"/>
      <c r="C319" s="348"/>
      <c r="D319" s="348"/>
      <c r="E319" s="349"/>
      <c r="G319" s="657"/>
      <c r="H319" s="656"/>
      <c r="I319" s="348"/>
      <c r="J319" s="348"/>
      <c r="K319" s="563"/>
      <c r="N319" s="657"/>
      <c r="O319" s="656"/>
      <c r="P319" s="348"/>
      <c r="Q319" s="348"/>
      <c r="R319" s="563"/>
    </row>
    <row r="320" spans="1:18" s="18" customFormat="1" x14ac:dyDescent="0.25">
      <c r="A320" s="657"/>
      <c r="B320" s="656"/>
      <c r="C320" s="348"/>
      <c r="D320" s="348"/>
      <c r="E320" s="349"/>
      <c r="G320" s="657"/>
      <c r="H320" s="656"/>
      <c r="I320" s="348"/>
      <c r="J320" s="348"/>
      <c r="K320" s="563"/>
      <c r="N320" s="657"/>
      <c r="O320" s="656"/>
      <c r="P320" s="348"/>
      <c r="Q320" s="348"/>
      <c r="R320" s="563"/>
    </row>
    <row r="321" spans="1:18" s="18" customFormat="1" x14ac:dyDescent="0.25">
      <c r="A321" s="657"/>
      <c r="B321" s="656"/>
      <c r="C321" s="348"/>
      <c r="D321" s="348"/>
      <c r="E321" s="349"/>
      <c r="G321" s="657"/>
      <c r="H321" s="656"/>
      <c r="I321" s="348"/>
      <c r="J321" s="348"/>
      <c r="K321" s="563"/>
      <c r="N321" s="657"/>
      <c r="O321" s="656"/>
      <c r="P321" s="348"/>
      <c r="Q321" s="348"/>
      <c r="R321" s="563"/>
    </row>
    <row r="322" spans="1:18" s="18" customFormat="1" x14ac:dyDescent="0.25">
      <c r="A322" s="657"/>
      <c r="B322" s="656"/>
      <c r="C322" s="348"/>
      <c r="D322" s="348"/>
      <c r="E322" s="349"/>
      <c r="G322" s="657"/>
      <c r="H322" s="656"/>
      <c r="I322" s="348"/>
      <c r="J322" s="348"/>
      <c r="K322" s="563"/>
      <c r="N322" s="657"/>
      <c r="O322" s="656"/>
      <c r="P322" s="348"/>
      <c r="Q322" s="348"/>
      <c r="R322" s="563"/>
    </row>
    <row r="323" spans="1:18" s="18" customFormat="1" x14ac:dyDescent="0.25">
      <c r="A323" s="657"/>
      <c r="B323" s="656"/>
      <c r="C323" s="348"/>
      <c r="D323" s="348"/>
      <c r="E323" s="349"/>
      <c r="G323" s="657"/>
      <c r="H323" s="656"/>
      <c r="I323" s="348"/>
      <c r="J323" s="348"/>
      <c r="K323" s="563"/>
      <c r="N323" s="657"/>
      <c r="O323" s="656"/>
      <c r="P323" s="348"/>
      <c r="Q323" s="348"/>
      <c r="R323" s="563"/>
    </row>
    <row r="324" spans="1:18" s="18" customFormat="1" x14ac:dyDescent="0.25">
      <c r="A324" s="657"/>
      <c r="B324" s="656"/>
      <c r="C324" s="348"/>
      <c r="D324" s="348"/>
      <c r="E324" s="349"/>
      <c r="G324" s="657"/>
      <c r="H324" s="656"/>
      <c r="I324" s="348"/>
      <c r="J324" s="348"/>
      <c r="K324" s="563"/>
      <c r="N324" s="657"/>
      <c r="O324" s="656"/>
      <c r="P324" s="348"/>
      <c r="Q324" s="348"/>
      <c r="R324" s="563"/>
    </row>
    <row r="325" spans="1:18" s="18" customFormat="1" x14ac:dyDescent="0.25">
      <c r="A325" s="657"/>
      <c r="B325" s="656"/>
      <c r="C325" s="348"/>
      <c r="D325" s="348"/>
      <c r="E325" s="349"/>
      <c r="G325" s="657"/>
      <c r="H325" s="656"/>
      <c r="I325" s="348"/>
      <c r="J325" s="348"/>
      <c r="K325" s="563"/>
      <c r="N325" s="657"/>
      <c r="O325" s="656"/>
      <c r="P325" s="348"/>
      <c r="Q325" s="348"/>
      <c r="R325" s="563"/>
    </row>
    <row r="326" spans="1:18" s="18" customFormat="1" x14ac:dyDescent="0.25">
      <c r="A326" s="657"/>
      <c r="B326" s="656"/>
      <c r="C326" s="348"/>
      <c r="D326" s="348"/>
      <c r="E326" s="349"/>
      <c r="G326" s="657"/>
      <c r="H326" s="656"/>
      <c r="I326" s="348"/>
      <c r="J326" s="348"/>
      <c r="K326" s="563"/>
      <c r="N326" s="657"/>
      <c r="O326" s="656"/>
      <c r="P326" s="348"/>
      <c r="Q326" s="348"/>
      <c r="R326" s="563"/>
    </row>
    <row r="327" spans="1:18" s="18" customFormat="1" x14ac:dyDescent="0.25">
      <c r="A327" s="657"/>
      <c r="B327" s="656"/>
      <c r="C327" s="348"/>
      <c r="D327" s="348"/>
      <c r="E327" s="349"/>
      <c r="G327" s="657"/>
      <c r="H327" s="656"/>
      <c r="I327" s="348"/>
      <c r="J327" s="348"/>
      <c r="K327" s="563"/>
      <c r="N327" s="657"/>
      <c r="O327" s="656"/>
      <c r="P327" s="348"/>
      <c r="Q327" s="348"/>
      <c r="R327" s="563"/>
    </row>
    <row r="328" spans="1:18" s="18" customFormat="1" x14ac:dyDescent="0.25">
      <c r="A328" s="657"/>
      <c r="B328" s="656"/>
      <c r="C328" s="348"/>
      <c r="D328" s="348"/>
      <c r="E328" s="349"/>
      <c r="G328" s="657"/>
      <c r="H328" s="656"/>
      <c r="I328" s="348"/>
      <c r="J328" s="348"/>
      <c r="K328" s="563"/>
      <c r="N328" s="657"/>
      <c r="O328" s="656"/>
      <c r="P328" s="348"/>
      <c r="Q328" s="348"/>
      <c r="R328" s="563"/>
    </row>
    <row r="329" spans="1:18" s="18" customFormat="1" x14ac:dyDescent="0.25">
      <c r="A329" s="657"/>
      <c r="B329" s="656"/>
      <c r="C329" s="348"/>
      <c r="D329" s="348"/>
      <c r="E329" s="349"/>
      <c r="G329" s="657"/>
      <c r="H329" s="656"/>
      <c r="I329" s="348"/>
      <c r="J329" s="348"/>
      <c r="K329" s="563"/>
      <c r="N329" s="657"/>
      <c r="O329" s="656"/>
      <c r="P329" s="348"/>
      <c r="Q329" s="348"/>
      <c r="R329" s="563"/>
    </row>
    <row r="330" spans="1:18" s="18" customFormat="1" x14ac:dyDescent="0.25">
      <c r="A330" s="657"/>
      <c r="B330" s="656"/>
      <c r="C330" s="348"/>
      <c r="D330" s="348"/>
      <c r="E330" s="349"/>
      <c r="G330" s="657"/>
      <c r="H330" s="656"/>
      <c r="I330" s="348"/>
      <c r="J330" s="348"/>
      <c r="K330" s="563"/>
      <c r="N330" s="657"/>
      <c r="O330" s="656"/>
      <c r="P330" s="348"/>
      <c r="Q330" s="348"/>
      <c r="R330" s="563"/>
    </row>
    <row r="331" spans="1:18" s="18" customFormat="1" x14ac:dyDescent="0.25">
      <c r="A331" s="657"/>
      <c r="B331" s="656"/>
      <c r="C331" s="348"/>
      <c r="D331" s="348"/>
      <c r="E331" s="349"/>
      <c r="G331" s="657"/>
      <c r="H331" s="656"/>
      <c r="I331" s="348"/>
      <c r="J331" s="348"/>
      <c r="K331" s="563"/>
      <c r="N331" s="657"/>
      <c r="O331" s="656"/>
      <c r="P331" s="348"/>
      <c r="Q331" s="348"/>
      <c r="R331" s="563"/>
    </row>
    <row r="332" spans="1:18" s="18" customFormat="1" x14ac:dyDescent="0.25">
      <c r="A332" s="657"/>
      <c r="B332" s="656"/>
      <c r="C332" s="348"/>
      <c r="D332" s="348"/>
      <c r="E332" s="349"/>
      <c r="G332" s="657"/>
      <c r="H332" s="656"/>
      <c r="I332" s="348"/>
      <c r="J332" s="348"/>
      <c r="K332" s="563"/>
      <c r="N332" s="657"/>
      <c r="O332" s="656"/>
      <c r="P332" s="348"/>
      <c r="Q332" s="348"/>
      <c r="R332" s="563"/>
    </row>
    <row r="333" spans="1:18" s="18" customFormat="1" x14ac:dyDescent="0.25">
      <c r="A333" s="657"/>
      <c r="B333" s="656"/>
      <c r="C333" s="348"/>
      <c r="D333" s="348"/>
      <c r="E333" s="349"/>
      <c r="G333" s="657"/>
      <c r="H333" s="656"/>
      <c r="I333" s="348"/>
      <c r="J333" s="348"/>
      <c r="K333" s="563"/>
      <c r="N333" s="657"/>
      <c r="O333" s="656"/>
      <c r="P333" s="348"/>
      <c r="Q333" s="348"/>
      <c r="R333" s="563"/>
    </row>
    <row r="334" spans="1:18" s="18" customFormat="1" x14ac:dyDescent="0.25">
      <c r="A334" s="657"/>
      <c r="B334" s="656"/>
      <c r="C334" s="348"/>
      <c r="D334" s="348"/>
      <c r="E334" s="349"/>
      <c r="G334" s="657"/>
      <c r="H334" s="656"/>
      <c r="I334" s="348"/>
      <c r="J334" s="348"/>
      <c r="K334" s="563"/>
      <c r="N334" s="657"/>
      <c r="O334" s="656"/>
      <c r="P334" s="348"/>
      <c r="Q334" s="348"/>
      <c r="R334" s="563"/>
    </row>
    <row r="335" spans="1:18" s="18" customFormat="1" x14ac:dyDescent="0.25">
      <c r="A335" s="657"/>
      <c r="B335" s="656"/>
      <c r="C335" s="348"/>
      <c r="D335" s="348"/>
      <c r="E335" s="349"/>
      <c r="G335" s="657"/>
      <c r="H335" s="656"/>
      <c r="I335" s="348"/>
      <c r="J335" s="348"/>
      <c r="K335" s="563"/>
      <c r="N335" s="657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1" t="s">
        <v>7442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3" t="s">
        <v>7413</v>
      </c>
      <c r="C5" s="763"/>
      <c r="D5" s="763"/>
      <c r="E5" s="76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6" t="s">
        <v>94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28"/>
      <c r="N1" s="29"/>
    </row>
    <row r="2" spans="1:14" ht="30.75" customHeight="1" x14ac:dyDescent="0.25">
      <c r="A2" s="768" t="s">
        <v>95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4" t="s">
        <v>7116</v>
      </c>
      <c r="B62" s="765"/>
      <c r="C62" s="76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0" t="s">
        <v>94</v>
      </c>
      <c r="B1" s="771"/>
      <c r="C1" s="771"/>
      <c r="D1" s="771"/>
      <c r="E1" s="771"/>
      <c r="F1" s="771"/>
      <c r="G1" s="771"/>
    </row>
    <row r="2" spans="1:9" ht="30.75" customHeight="1" x14ac:dyDescent="0.25">
      <c r="A2" s="770" t="s">
        <v>95</v>
      </c>
      <c r="B2" s="771"/>
      <c r="C2" s="771"/>
      <c r="D2" s="771"/>
      <c r="E2" s="771"/>
      <c r="F2" s="771"/>
      <c r="G2" s="771"/>
    </row>
    <row r="3" spans="1:9" ht="18.75" customHeight="1" x14ac:dyDescent="0.25">
      <c r="A3" s="775" t="s">
        <v>103</v>
      </c>
      <c r="B3" s="775" t="s">
        <v>7126</v>
      </c>
      <c r="C3" s="777" t="s">
        <v>7140</v>
      </c>
      <c r="D3" s="773" t="s">
        <v>7124</v>
      </c>
      <c r="E3" s="773" t="s">
        <v>7141</v>
      </c>
      <c r="F3" s="773" t="s">
        <v>7277</v>
      </c>
      <c r="G3" s="773" t="s">
        <v>7142</v>
      </c>
    </row>
    <row r="4" spans="1:9" ht="59.25" customHeight="1" x14ac:dyDescent="0.25">
      <c r="A4" s="776"/>
      <c r="B4" s="776"/>
      <c r="C4" s="778"/>
      <c r="D4" s="774"/>
      <c r="E4" s="774"/>
      <c r="F4" s="774"/>
      <c r="G4" s="77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9" t="s">
        <v>7276</v>
      </c>
      <c r="B26" s="780"/>
      <c r="C26" s="780"/>
      <c r="D26" s="780"/>
      <c r="E26" s="780"/>
      <c r="F26" s="781"/>
      <c r="G26" s="492">
        <f>SUM(G7:G25)</f>
        <v>45222819.086999997</v>
      </c>
    </row>
    <row r="27" spans="1:9" s="15" customFormat="1" ht="23.25" x14ac:dyDescent="0.35">
      <c r="A27" s="772"/>
      <c r="B27" s="772"/>
      <c r="C27" s="772"/>
      <c r="D27" s="772"/>
      <c r="E27" s="772"/>
      <c r="F27" s="772"/>
      <c r="G27" s="77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6" t="s">
        <v>7486</v>
      </c>
      <c r="B1" s="786"/>
      <c r="D1" s="782" t="s">
        <v>7473</v>
      </c>
      <c r="E1" s="782"/>
      <c r="G1" s="782" t="s">
        <v>7439</v>
      </c>
      <c r="H1" s="782"/>
      <c r="J1" s="782" t="s">
        <v>7434</v>
      </c>
      <c r="K1" s="782"/>
      <c r="M1" s="782" t="s">
        <v>7335</v>
      </c>
      <c r="N1" s="782"/>
      <c r="P1" s="782" t="s">
        <v>7336</v>
      </c>
      <c r="Q1" s="782"/>
      <c r="S1" s="782" t="s">
        <v>7332</v>
      </c>
      <c r="T1" s="782"/>
      <c r="V1" s="782" t="s">
        <v>7313</v>
      </c>
      <c r="W1" s="782"/>
      <c r="Y1" s="782" t="s">
        <v>7468</v>
      </c>
      <c r="Z1" s="782"/>
      <c r="AB1" s="782" t="s">
        <v>7314</v>
      </c>
      <c r="AC1" s="782"/>
      <c r="AE1" s="782" t="s">
        <v>7147</v>
      </c>
      <c r="AF1" s="782"/>
      <c r="AH1" s="782" t="s">
        <v>7121</v>
      </c>
      <c r="AI1" s="782"/>
      <c r="AK1" s="786" t="s">
        <v>7218</v>
      </c>
      <c r="AL1" s="786"/>
      <c r="AN1" s="787" t="s">
        <v>7220</v>
      </c>
      <c r="AO1" s="787"/>
      <c r="AP1" s="787"/>
      <c r="AR1" s="782" t="s">
        <v>7235</v>
      </c>
      <c r="AS1" s="782"/>
      <c r="AU1" s="782" t="s">
        <v>7230</v>
      </c>
      <c r="AV1" s="782"/>
      <c r="AX1" s="782" t="s">
        <v>7238</v>
      </c>
      <c r="AY1" s="782"/>
      <c r="BA1" s="782" t="s">
        <v>7252</v>
      </c>
      <c r="BB1" s="782"/>
      <c r="BD1" s="787" t="s">
        <v>87</v>
      </c>
      <c r="BE1" s="787"/>
      <c r="BF1" s="787"/>
      <c r="BH1" s="782" t="s">
        <v>7273</v>
      </c>
      <c r="BI1" s="78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3" t="s">
        <v>7161</v>
      </c>
      <c r="AV12" s="784"/>
      <c r="AW12" s="332"/>
      <c r="AX12" s="783" t="s">
        <v>7161</v>
      </c>
      <c r="AY12" s="784"/>
      <c r="AZ12" s="332"/>
      <c r="BA12" s="783" t="s">
        <v>7161</v>
      </c>
      <c r="BB12" s="78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3" t="s">
        <v>7161</v>
      </c>
      <c r="BI12" s="78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3" t="s">
        <v>7161</v>
      </c>
      <c r="AS13" s="78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3" t="s">
        <v>7161</v>
      </c>
      <c r="B15" s="784"/>
      <c r="C15" s="332"/>
      <c r="D15" s="783" t="s">
        <v>7161</v>
      </c>
      <c r="E15" s="784"/>
      <c r="F15" s="332"/>
      <c r="G15" s="783" t="s">
        <v>7161</v>
      </c>
      <c r="H15" s="784"/>
      <c r="I15" s="332"/>
      <c r="J15" s="783" t="s">
        <v>7161</v>
      </c>
      <c r="K15" s="784"/>
      <c r="L15" s="332"/>
      <c r="M15" s="783" t="s">
        <v>7161</v>
      </c>
      <c r="N15" s="784"/>
      <c r="O15" s="332"/>
      <c r="P15" s="783" t="s">
        <v>7161</v>
      </c>
      <c r="Q15" s="784"/>
      <c r="R15" s="332"/>
      <c r="S15" s="783" t="s">
        <v>7161</v>
      </c>
      <c r="T15" s="784"/>
      <c r="U15" s="332"/>
      <c r="V15" s="783" t="s">
        <v>7161</v>
      </c>
      <c r="W15" s="784"/>
      <c r="X15" s="332"/>
      <c r="Y15" s="783" t="s">
        <v>7161</v>
      </c>
      <c r="Z15" s="784"/>
      <c r="AA15" s="332"/>
      <c r="AB15" s="783" t="s">
        <v>7161</v>
      </c>
      <c r="AC15" s="784"/>
      <c r="AD15" s="332"/>
      <c r="AE15" s="783" t="s">
        <v>7161</v>
      </c>
      <c r="AF15" s="784"/>
      <c r="AG15" s="332"/>
      <c r="AH15" s="783" t="s">
        <v>7161</v>
      </c>
      <c r="AI15" s="784"/>
      <c r="AJ15" s="332"/>
      <c r="AK15" s="783" t="s">
        <v>7161</v>
      </c>
      <c r="AL15" s="78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5"/>
      <c r="BE18" s="785"/>
      <c r="BF18" s="78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5"/>
      <c r="AO20" s="785"/>
      <c r="AP20" s="78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29" activePane="bottomLeft" state="frozen"/>
      <selection pane="bottomLeft" activeCell="I348" sqref="I34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8" t="s">
        <v>122</v>
      </c>
      <c r="C4" s="789"/>
      <c r="D4" s="789"/>
      <c r="E4" s="789"/>
      <c r="F4" s="79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8" t="s">
        <v>122</v>
      </c>
      <c r="C7" s="789"/>
      <c r="D7" s="789"/>
      <c r="E7" s="789"/>
      <c r="F7" s="79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8" t="s">
        <v>122</v>
      </c>
      <c r="C9" s="789"/>
      <c r="D9" s="789"/>
      <c r="E9" s="789"/>
      <c r="F9" s="79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8" t="s">
        <v>122</v>
      </c>
      <c r="C10" s="789"/>
      <c r="D10" s="789"/>
      <c r="E10" s="789"/>
      <c r="F10" s="79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8" t="s">
        <v>122</v>
      </c>
      <c r="C11" s="789"/>
      <c r="D11" s="789"/>
      <c r="E11" s="789"/>
      <c r="F11" s="79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8" t="s">
        <v>122</v>
      </c>
      <c r="C18" s="789"/>
      <c r="D18" s="789"/>
      <c r="E18" s="789"/>
      <c r="F18" s="79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8" t="s">
        <v>122</v>
      </c>
      <c r="C19" s="789"/>
      <c r="D19" s="789"/>
      <c r="E19" s="789"/>
      <c r="F19" s="79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8" t="s">
        <v>122</v>
      </c>
      <c r="C20" s="789"/>
      <c r="D20" s="789"/>
      <c r="E20" s="789"/>
      <c r="F20" s="79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8" t="s">
        <v>122</v>
      </c>
      <c r="C26" s="789"/>
      <c r="D26" s="789"/>
      <c r="E26" s="789"/>
      <c r="F26" s="79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8" t="s">
        <v>122</v>
      </c>
      <c r="C31" s="789"/>
      <c r="D31" s="789"/>
      <c r="E31" s="789"/>
      <c r="F31" s="79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8" t="s">
        <v>122</v>
      </c>
      <c r="C36" s="789"/>
      <c r="D36" s="789"/>
      <c r="E36" s="789"/>
      <c r="F36" s="79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8" t="s">
        <v>122</v>
      </c>
      <c r="C37" s="789"/>
      <c r="D37" s="789"/>
      <c r="E37" s="789"/>
      <c r="F37" s="79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8" t="s">
        <v>122</v>
      </c>
      <c r="C43" s="789"/>
      <c r="D43" s="789"/>
      <c r="E43" s="789"/>
      <c r="F43" s="79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8" t="s">
        <v>122</v>
      </c>
      <c r="C44" s="789"/>
      <c r="D44" s="789"/>
      <c r="E44" s="789"/>
      <c r="F44" s="79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8" t="s">
        <v>122</v>
      </c>
      <c r="C46" s="789"/>
      <c r="D46" s="789"/>
      <c r="E46" s="789"/>
      <c r="F46" s="79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8" t="s">
        <v>122</v>
      </c>
      <c r="C49" s="789"/>
      <c r="D49" s="789"/>
      <c r="E49" s="789"/>
      <c r="F49" s="79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8" t="s">
        <v>122</v>
      </c>
      <c r="C50" s="789"/>
      <c r="D50" s="789"/>
      <c r="E50" s="789"/>
      <c r="F50" s="79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8" t="s">
        <v>122</v>
      </c>
      <c r="C69" s="789"/>
      <c r="D69" s="789"/>
      <c r="E69" s="789"/>
      <c r="F69" s="79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8" t="s">
        <v>122</v>
      </c>
      <c r="C82" s="789"/>
      <c r="D82" s="789"/>
      <c r="E82" s="789"/>
      <c r="F82" s="79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/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3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3" s="7" customFormat="1" ht="15.75" x14ac:dyDescent="0.25">
      <c r="A325" s="701"/>
      <c r="B325" s="5" t="s">
        <v>7887</v>
      </c>
      <c r="C325" s="715"/>
      <c r="D325" s="644"/>
      <c r="E325" s="645"/>
      <c r="F325" s="715"/>
      <c r="H325" s="667"/>
      <c r="I325" s="669"/>
      <c r="J325" s="692"/>
    </row>
    <row r="326" spans="1:13" s="7" customFormat="1" ht="15.75" x14ac:dyDescent="0.25">
      <c r="A326" s="701"/>
      <c r="C326" s="715"/>
      <c r="D326" s="644"/>
      <c r="E326" s="645"/>
      <c r="F326" s="715"/>
      <c r="H326" s="667"/>
      <c r="I326" s="669"/>
      <c r="J326" s="692"/>
    </row>
    <row r="327" spans="1:13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  <c r="K327" s="688"/>
    </row>
    <row r="328" spans="1:13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719"/>
      <c r="K328" s="716">
        <f>K327*80%</f>
        <v>0</v>
      </c>
    </row>
    <row r="329" spans="1:13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719"/>
    </row>
    <row r="330" spans="1:13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719"/>
    </row>
    <row r="331" spans="1:13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719"/>
      <c r="K331" s="688">
        <f>E324+E323+E322+E321+E320+E319+E318</f>
        <v>1584194.1700000002</v>
      </c>
    </row>
    <row r="332" spans="1:13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719"/>
      <c r="K332" s="716">
        <f>K331*80%</f>
        <v>1267355.3360000001</v>
      </c>
    </row>
    <row r="333" spans="1:13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6">
        <f>K332-F339</f>
        <v>437748.54890000005</v>
      </c>
    </row>
    <row r="334" spans="1:13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720"/>
      <c r="M334" s="645"/>
    </row>
    <row r="335" spans="1:13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  <c r="M335" s="645"/>
    </row>
    <row r="336" spans="1:13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  <c r="M336" s="645"/>
    </row>
    <row r="337" spans="1:13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  <c r="M337" s="645"/>
    </row>
    <row r="338" spans="1:13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  <c r="M338" s="645"/>
    </row>
    <row r="339" spans="1:13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  <c r="M339" s="645"/>
    </row>
    <row r="340" spans="1:13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  <c r="M340" s="645"/>
    </row>
    <row r="341" spans="1:13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3" s="7" customFormat="1" ht="21" x14ac:dyDescent="0.25">
      <c r="A342" s="791" t="s">
        <v>7816</v>
      </c>
      <c r="B342" s="792"/>
      <c r="C342" s="792"/>
      <c r="D342" s="792"/>
      <c r="E342" s="792"/>
      <c r="F342" s="792"/>
      <c r="G342" s="792"/>
      <c r="H342" s="792"/>
      <c r="I342" s="792"/>
      <c r="J342" s="792"/>
      <c r="K342" s="792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3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3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271</v>
      </c>
      <c r="I345" s="614">
        <v>45324</v>
      </c>
      <c r="J345" s="554">
        <v>45323</v>
      </c>
      <c r="K345" s="5"/>
      <c r="L345" s="5" t="s">
        <v>7866</v>
      </c>
    </row>
    <row r="346" spans="1:13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271</v>
      </c>
      <c r="I348" s="614">
        <v>45324</v>
      </c>
      <c r="J348" s="554">
        <v>45323</v>
      </c>
      <c r="K348" s="5"/>
      <c r="L348" s="5"/>
    </row>
    <row r="349" spans="1:13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271</v>
      </c>
      <c r="I349" s="614">
        <v>45338</v>
      </c>
      <c r="J349" s="554">
        <v>45323</v>
      </c>
      <c r="K349" s="5"/>
      <c r="L349" s="5"/>
    </row>
    <row r="350" spans="1:13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3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0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0" s="7" customFormat="1" ht="15.75" x14ac:dyDescent="0.25">
      <c r="A354" s="700"/>
      <c r="C354" s="645">
        <f>SUM(C345:C353)</f>
        <v>1868056</v>
      </c>
      <c r="D354" s="34"/>
      <c r="E354" s="712" t="s">
        <v>7870</v>
      </c>
      <c r="F354" s="712" t="s">
        <v>7914</v>
      </c>
      <c r="G354" s="554"/>
      <c r="H354" s="494"/>
      <c r="I354" s="433"/>
      <c r="J354" s="554"/>
    </row>
    <row r="355" spans="1:10" s="7" customFormat="1" ht="15.75" x14ac:dyDescent="0.25">
      <c r="A355" s="700"/>
      <c r="B355" s="710">
        <v>0.7</v>
      </c>
      <c r="C355" s="645">
        <f>C354*70%</f>
        <v>1307639.2</v>
      </c>
      <c r="D355" s="34"/>
      <c r="E355" s="645"/>
      <c r="F355" s="645"/>
      <c r="G355" s="554"/>
      <c r="H355" s="494"/>
      <c r="I355" s="433"/>
      <c r="J355" s="554"/>
    </row>
    <row r="356" spans="1:10" s="7" customFormat="1" ht="15.75" x14ac:dyDescent="0.25">
      <c r="A356" s="700"/>
      <c r="B356" s="711" t="s">
        <v>7867</v>
      </c>
      <c r="C356" s="645">
        <f>C355*10%</f>
        <v>130763.92</v>
      </c>
      <c r="D356" s="34"/>
      <c r="E356" s="713"/>
      <c r="F356" s="713">
        <f>C358</f>
        <v>535977</v>
      </c>
      <c r="G356" s="554"/>
      <c r="H356" s="494"/>
      <c r="I356" s="433"/>
      <c r="J356" s="554"/>
    </row>
    <row r="357" spans="1:10" s="7" customFormat="1" ht="15.75" x14ac:dyDescent="0.25">
      <c r="A357" s="700"/>
      <c r="B357" s="711" t="s">
        <v>7915</v>
      </c>
      <c r="C357" s="645">
        <f>C355-C356</f>
        <v>1176875.28</v>
      </c>
      <c r="D357" s="34"/>
      <c r="E357" s="713"/>
      <c r="F357" s="713"/>
      <c r="G357" s="554"/>
      <c r="H357" s="494"/>
      <c r="I357" s="433"/>
      <c r="J357" s="554"/>
    </row>
    <row r="358" spans="1:10" s="7" customFormat="1" ht="15.75" x14ac:dyDescent="0.25">
      <c r="A358" s="700"/>
      <c r="B358" s="711" t="s">
        <v>7873</v>
      </c>
      <c r="C358" s="645">
        <v>535977</v>
      </c>
      <c r="D358" s="34"/>
      <c r="E358" s="714">
        <v>0.13</v>
      </c>
      <c r="F358" s="713">
        <f>F356*13%</f>
        <v>69677.010000000009</v>
      </c>
      <c r="G358" s="554"/>
      <c r="H358" s="494"/>
      <c r="I358" s="433"/>
      <c r="J358" s="554"/>
    </row>
    <row r="359" spans="1:10" s="7" customFormat="1" ht="15.75" x14ac:dyDescent="0.25">
      <c r="A359" s="700"/>
      <c r="B359" s="710">
        <v>0.22</v>
      </c>
      <c r="C359" s="645">
        <f>C358*22%</f>
        <v>117914.94</v>
      </c>
      <c r="D359" s="34"/>
      <c r="E359" s="714" t="s">
        <v>7913</v>
      </c>
      <c r="F359" s="713">
        <v>206455.6</v>
      </c>
      <c r="G359" s="554"/>
      <c r="H359" s="494"/>
      <c r="I359" s="433"/>
      <c r="J359" s="554"/>
    </row>
    <row r="360" spans="1:10" s="7" customFormat="1" ht="15.75" x14ac:dyDescent="0.25">
      <c r="A360" s="700"/>
      <c r="B360" s="711" t="s">
        <v>7869</v>
      </c>
      <c r="C360" s="645">
        <f>C358+C359</f>
        <v>653891.93999999994</v>
      </c>
      <c r="D360" s="34"/>
      <c r="E360" s="714">
        <v>0.8</v>
      </c>
      <c r="F360" s="713">
        <f>F359*80%</f>
        <v>165164.48000000001</v>
      </c>
      <c r="G360" s="554"/>
      <c r="H360" s="494"/>
      <c r="I360" s="433"/>
      <c r="J360" s="554"/>
    </row>
    <row r="361" spans="1:10" s="7" customFormat="1" ht="15.75" x14ac:dyDescent="0.25">
      <c r="A361" s="700"/>
      <c r="B361" s="711"/>
      <c r="C361" s="645"/>
      <c r="D361" s="34"/>
      <c r="E361" s="713" t="s">
        <v>7871</v>
      </c>
      <c r="F361" s="713">
        <f>F358</f>
        <v>69677.010000000009</v>
      </c>
      <c r="G361" s="554"/>
      <c r="H361" s="494"/>
      <c r="I361" s="433"/>
      <c r="J361" s="554"/>
    </row>
    <row r="362" spans="1:10" s="7" customFormat="1" ht="15.75" x14ac:dyDescent="0.25">
      <c r="A362" s="700"/>
      <c r="B362" s="711"/>
      <c r="C362" s="645"/>
      <c r="D362" s="34"/>
      <c r="E362" s="713" t="s">
        <v>7872</v>
      </c>
      <c r="F362" s="713">
        <f>F360-F361</f>
        <v>95487.47</v>
      </c>
      <c r="G362" s="554"/>
      <c r="H362" s="494"/>
      <c r="I362" s="433"/>
      <c r="J362" s="554"/>
    </row>
    <row r="363" spans="1:10" s="7" customFormat="1" ht="15.75" x14ac:dyDescent="0.25">
      <c r="A363" s="700"/>
      <c r="B363" s="5"/>
      <c r="C363" s="11"/>
      <c r="D363" s="34"/>
      <c r="E363" s="11"/>
      <c r="F363" s="11"/>
      <c r="G363" s="554"/>
      <c r="H363" s="494"/>
      <c r="I363" s="433"/>
      <c r="J363" s="554"/>
    </row>
    <row r="364" spans="1:10" s="7" customFormat="1" ht="15.75" x14ac:dyDescent="0.25">
      <c r="A364" s="700"/>
      <c r="B364" s="5"/>
      <c r="C364" s="11"/>
      <c r="D364" s="34"/>
      <c r="E364" s="11"/>
      <c r="F364" s="11"/>
      <c r="G364" s="554"/>
      <c r="H364" s="494"/>
      <c r="I364" s="433"/>
      <c r="J364" s="554"/>
    </row>
    <row r="365" spans="1:10" s="7" customFormat="1" ht="15.75" x14ac:dyDescent="0.25">
      <c r="A365" s="700"/>
      <c r="B365" s="5"/>
      <c r="C365" s="11"/>
      <c r="D365" s="34"/>
      <c r="E365" s="11"/>
      <c r="F365" s="11"/>
      <c r="G365" s="554"/>
      <c r="H365" s="494"/>
      <c r="I365" s="433"/>
      <c r="J365" s="554"/>
    </row>
    <row r="366" spans="1:10" s="7" customFormat="1" ht="15.75" x14ac:dyDescent="0.25">
      <c r="A366" s="700"/>
      <c r="B366" s="5"/>
      <c r="C366" s="11"/>
      <c r="D366" s="34"/>
      <c r="E366" s="11"/>
      <c r="F366" s="11"/>
      <c r="G366" s="554"/>
      <c r="H366" s="494"/>
      <c r="I366" s="433"/>
      <c r="J366" s="554"/>
    </row>
    <row r="367" spans="1:10" s="7" customFormat="1" ht="15.75" x14ac:dyDescent="0.25">
      <c r="A367" s="700"/>
      <c r="B367" s="5"/>
      <c r="C367" s="11"/>
      <c r="D367" s="34"/>
      <c r="E367" s="11"/>
      <c r="F367" s="11"/>
      <c r="G367" s="554"/>
      <c r="H367" s="494"/>
      <c r="I367" s="433"/>
      <c r="J367" s="554"/>
    </row>
    <row r="368" spans="1:10" s="7" customFormat="1" ht="15.75" x14ac:dyDescent="0.25">
      <c r="A368" s="700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700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700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40"/>
      <c r="C375" s="643"/>
      <c r="D375" s="644"/>
      <c r="E375" s="645"/>
      <c r="F375" s="645"/>
      <c r="H375" s="40"/>
      <c r="I375" s="433"/>
      <c r="J375" s="40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2:K342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1 H343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7" t="s">
        <v>7042</v>
      </c>
      <c r="B1" s="808"/>
      <c r="C1" s="808"/>
      <c r="D1" s="808"/>
      <c r="E1" s="809"/>
      <c r="G1" s="813" t="s">
        <v>7043</v>
      </c>
      <c r="H1" s="813"/>
      <c r="I1" s="813"/>
      <c r="J1" s="813"/>
      <c r="K1" s="333"/>
      <c r="L1" s="793" t="s">
        <v>7501</v>
      </c>
      <c r="M1" s="793"/>
      <c r="N1" s="793"/>
      <c r="O1" s="793"/>
      <c r="P1" s="793"/>
      <c r="R1" s="793" t="s">
        <v>7045</v>
      </c>
      <c r="S1" s="793"/>
      <c r="T1" s="793"/>
      <c r="U1" s="793"/>
    </row>
    <row r="2" spans="1:28" ht="28.15" customHeight="1" x14ac:dyDescent="0.25">
      <c r="A2" s="810"/>
      <c r="B2" s="811"/>
      <c r="C2" s="811"/>
      <c r="D2" s="811"/>
      <c r="E2" s="812"/>
      <c r="G2" s="813"/>
      <c r="H2" s="813"/>
      <c r="I2" s="813"/>
      <c r="J2" s="813"/>
      <c r="K2" s="333"/>
      <c r="L2" s="793"/>
      <c r="M2" s="793"/>
      <c r="N2" s="793"/>
      <c r="O2" s="793"/>
      <c r="P2" s="793"/>
      <c r="R2" s="793"/>
      <c r="S2" s="793"/>
      <c r="T2" s="793"/>
      <c r="U2" s="79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3" t="s">
        <v>7044</v>
      </c>
      <c r="M35" s="793"/>
      <c r="N35" s="793"/>
      <c r="O35" s="793"/>
      <c r="P35" s="793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7" t="s">
        <v>7042</v>
      </c>
      <c r="B36" s="808"/>
      <c r="C36" s="808"/>
      <c r="D36" s="808"/>
      <c r="E36" s="809"/>
      <c r="L36" s="793"/>
      <c r="M36" s="793"/>
      <c r="N36" s="793"/>
      <c r="O36" s="793"/>
      <c r="P36" s="793"/>
      <c r="W36">
        <v>26200</v>
      </c>
    </row>
    <row r="37" spans="1:31" ht="31.5" x14ac:dyDescent="0.25">
      <c r="A37" s="810"/>
      <c r="B37" s="811"/>
      <c r="C37" s="811"/>
      <c r="D37" s="811"/>
      <c r="E37" s="812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3" t="s">
        <v>7045</v>
      </c>
      <c r="S38" s="793"/>
      <c r="T38" s="793"/>
      <c r="U38" s="79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3"/>
      <c r="S39" s="793"/>
      <c r="T39" s="793"/>
      <c r="U39" s="79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3" t="s">
        <v>7081</v>
      </c>
      <c r="H44" s="793"/>
      <c r="I44" s="793"/>
      <c r="J44" s="793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3"/>
      <c r="H45" s="793"/>
      <c r="I45" s="793"/>
      <c r="J45" s="793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4" t="s">
        <v>7090</v>
      </c>
      <c r="H51" s="794"/>
      <c r="I51" s="794"/>
      <c r="J51" s="416">
        <f>J49+I48</f>
        <v>73164</v>
      </c>
      <c r="K51" s="415"/>
      <c r="L51" s="814" t="s">
        <v>7044</v>
      </c>
      <c r="M51" s="814"/>
      <c r="N51" s="814"/>
      <c r="O51" s="814"/>
      <c r="P51" s="81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3"/>
      <c r="M52" s="793"/>
      <c r="N52" s="793"/>
      <c r="O52" s="793"/>
      <c r="P52" s="793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7" t="s">
        <v>7068</v>
      </c>
      <c r="B53" s="808"/>
      <c r="C53" s="808"/>
      <c r="D53" s="808"/>
      <c r="E53" s="809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0"/>
      <c r="B54" s="811"/>
      <c r="C54" s="811"/>
      <c r="D54" s="811"/>
      <c r="E54" s="812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5" t="s">
        <v>7077</v>
      </c>
      <c r="B69" s="796"/>
      <c r="C69" s="796"/>
      <c r="D69" s="796"/>
      <c r="E69" s="797"/>
      <c r="R69" s="375"/>
      <c r="S69" s="395"/>
      <c r="U69" s="396"/>
    </row>
    <row r="70" spans="1:21" x14ac:dyDescent="0.25">
      <c r="A70" s="798"/>
      <c r="B70" s="799"/>
      <c r="C70" s="799"/>
      <c r="D70" s="799"/>
      <c r="E70" s="800"/>
      <c r="R70" s="793" t="s">
        <v>7045</v>
      </c>
      <c r="S70" s="793"/>
      <c r="T70" s="793"/>
      <c r="U70" s="79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3"/>
      <c r="S71" s="793"/>
      <c r="T71" s="793"/>
      <c r="U71" s="79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1">
        <v>30000</v>
      </c>
      <c r="U74" s="80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2"/>
      <c r="U75" s="80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3"/>
      <c r="U76" s="80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3" t="s">
        <v>7081</v>
      </c>
      <c r="M94" s="793"/>
      <c r="N94" s="793"/>
      <c r="O94" s="793"/>
      <c r="P94" s="793"/>
    </row>
    <row r="95" spans="1:21" x14ac:dyDescent="0.25">
      <c r="L95" s="793"/>
      <c r="M95" s="793"/>
      <c r="N95" s="793"/>
      <c r="O95" s="793"/>
      <c r="P95" s="793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4" t="s">
        <v>7090</v>
      </c>
      <c r="M101" s="794"/>
      <c r="N101" s="79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2024-02-24T12:44:40Z</dcterms:modified>
</cp:coreProperties>
</file>