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Rehan Aslam\Desktop\BAHL 12 floor Centrepoint Karachi\"/>
    </mc:Choice>
  </mc:AlternateContent>
  <xr:revisionPtr revIDLastSave="0" documentId="13_ncr:1_{85DA9BEC-1BD3-4420-8596-C5D0A1216CC2}" xr6:coauthVersionLast="47" xr6:coauthVersionMax="47" xr10:uidLastSave="{00000000-0000-0000-0000-000000000000}"/>
  <bookViews>
    <workbookView xWindow="-120" yWindow="-120" windowWidth="29040" windowHeight="15840" xr2:uid="{00000000-000D-0000-FFFF-FFFF00000000}"/>
  </bookViews>
  <sheets>
    <sheet name="Summary" sheetId="3" r:id="rId1"/>
    <sheet name="HVAC" sheetId="1" r:id="rId2"/>
    <sheet name="Fire" sheetId="2" r:id="rId3"/>
  </sheets>
  <definedNames>
    <definedName name="_xlnm.Print_Area" localSheetId="2">Fire!$A$1:$J$55</definedName>
    <definedName name="_xlnm.Print_Area" localSheetId="1">HVAC!$A$1:$J$94</definedName>
    <definedName name="_xlnm.Print_Area" localSheetId="0">Summary!$A$1:$E$43</definedName>
    <definedName name="_xlnm.Print_Titles" localSheetId="2">Fire!$1:$6</definedName>
    <definedName name="_xlnm.Print_Titles" localSheetId="1">HVAC!$1:$6</definedName>
  </definedNames>
  <calcPr calcId="181029"/>
</workbook>
</file>

<file path=xl/calcChain.xml><?xml version="1.0" encoding="utf-8"?>
<calcChain xmlns="http://schemas.openxmlformats.org/spreadsheetml/2006/main">
  <c r="D20" i="3" l="1"/>
  <c r="C20" i="3"/>
  <c r="D19" i="3"/>
  <c r="D22" i="3" s="1"/>
  <c r="C19" i="3"/>
  <c r="C22" i="3" s="1"/>
  <c r="G52" i="2"/>
  <c r="I52" i="2"/>
  <c r="E20" i="3" l="1"/>
  <c r="E19" i="3"/>
  <c r="E22" i="3" l="1"/>
  <c r="I51" i="2"/>
  <c r="G51" i="2"/>
  <c r="I49" i="2"/>
  <c r="G49" i="2"/>
  <c r="I48" i="2"/>
  <c r="J48" i="2" s="1"/>
  <c r="G48" i="2"/>
  <c r="I46" i="2"/>
  <c r="G46" i="2"/>
  <c r="I43" i="2"/>
  <c r="G43" i="2"/>
  <c r="I34" i="2"/>
  <c r="G34" i="2"/>
  <c r="I30" i="2"/>
  <c r="G30" i="2"/>
  <c r="I29" i="2"/>
  <c r="G29" i="2"/>
  <c r="I28" i="2"/>
  <c r="G28" i="2"/>
  <c r="J28" i="2" s="1"/>
  <c r="I26" i="2"/>
  <c r="G26" i="2"/>
  <c r="I23" i="2"/>
  <c r="J23" i="2" s="1"/>
  <c r="G23" i="2"/>
  <c r="I22" i="2"/>
  <c r="G22" i="2"/>
  <c r="I21" i="2"/>
  <c r="G21" i="2"/>
  <c r="I20" i="2"/>
  <c r="J20" i="2" s="1"/>
  <c r="G20" i="2"/>
  <c r="I19" i="2"/>
  <c r="G19" i="2"/>
  <c r="I18" i="2"/>
  <c r="G18" i="2"/>
  <c r="G90" i="1"/>
  <c r="I90" i="1"/>
  <c r="J90" i="1"/>
  <c r="J26" i="2" l="1"/>
  <c r="J34" i="2"/>
  <c r="J19" i="2"/>
  <c r="J49" i="2"/>
  <c r="J30" i="2"/>
  <c r="J22" i="2"/>
  <c r="J46" i="2"/>
  <c r="J51" i="2"/>
  <c r="J18" i="2"/>
  <c r="J21" i="2"/>
  <c r="J29" i="2"/>
  <c r="J43" i="2"/>
  <c r="L60" i="1"/>
  <c r="L61" i="1"/>
  <c r="L62" i="1"/>
  <c r="L63" i="1"/>
  <c r="L59" i="1"/>
  <c r="I89" i="1"/>
  <c r="J89" i="1" s="1"/>
  <c r="G89" i="1"/>
  <c r="I88" i="1"/>
  <c r="G88" i="1"/>
  <c r="I87" i="1"/>
  <c r="G87" i="1"/>
  <c r="I86" i="1"/>
  <c r="G86" i="1"/>
  <c r="I85" i="1"/>
  <c r="G85" i="1"/>
  <c r="I84" i="1"/>
  <c r="G84" i="1"/>
  <c r="I83" i="1"/>
  <c r="G83" i="1"/>
  <c r="I82" i="1"/>
  <c r="G82" i="1"/>
  <c r="I81" i="1"/>
  <c r="G81" i="1"/>
  <c r="I79" i="1"/>
  <c r="G79" i="1"/>
  <c r="I77" i="1"/>
  <c r="G77" i="1"/>
  <c r="I76" i="1"/>
  <c r="J76" i="1" s="1"/>
  <c r="G76" i="1"/>
  <c r="I74" i="1"/>
  <c r="G74" i="1"/>
  <c r="I73" i="1"/>
  <c r="G73" i="1"/>
  <c r="I72" i="1"/>
  <c r="G72" i="1"/>
  <c r="I70" i="1"/>
  <c r="G70" i="1"/>
  <c r="I69" i="1"/>
  <c r="J69" i="1" s="1"/>
  <c r="G69" i="1"/>
  <c r="I66" i="1"/>
  <c r="G66" i="1"/>
  <c r="I65" i="1"/>
  <c r="J65" i="1" s="1"/>
  <c r="G65" i="1"/>
  <c r="I64" i="1"/>
  <c r="G64" i="1"/>
  <c r="I63" i="1"/>
  <c r="G63" i="1"/>
  <c r="J63" i="1" s="1"/>
  <c r="I62" i="1"/>
  <c r="G62" i="1"/>
  <c r="I61" i="1"/>
  <c r="G61" i="1"/>
  <c r="I60" i="1"/>
  <c r="G60" i="1"/>
  <c r="J60" i="1" s="1"/>
  <c r="I59" i="1"/>
  <c r="G59" i="1"/>
  <c r="J59" i="1" s="1"/>
  <c r="I57" i="1"/>
  <c r="G57" i="1"/>
  <c r="J57" i="1" s="1"/>
  <c r="I56" i="1"/>
  <c r="G56" i="1"/>
  <c r="I55" i="1"/>
  <c r="J55" i="1" s="1"/>
  <c r="G55" i="1"/>
  <c r="I54" i="1"/>
  <c r="G54" i="1"/>
  <c r="I53" i="1"/>
  <c r="G53" i="1"/>
  <c r="I52" i="1"/>
  <c r="G52" i="1"/>
  <c r="I51" i="1"/>
  <c r="G51" i="1"/>
  <c r="J51" i="1" s="1"/>
  <c r="I50" i="1"/>
  <c r="J50" i="1" s="1"/>
  <c r="G50" i="1"/>
  <c r="I49" i="1"/>
  <c r="G49" i="1"/>
  <c r="I48" i="1"/>
  <c r="J48" i="1" s="1"/>
  <c r="G48" i="1"/>
  <c r="I47" i="1"/>
  <c r="G47" i="1"/>
  <c r="J47" i="1" s="1"/>
  <c r="I45" i="1"/>
  <c r="G45" i="1"/>
  <c r="I43" i="1"/>
  <c r="J43" i="1" s="1"/>
  <c r="G43" i="1"/>
  <c r="I42" i="1"/>
  <c r="G42" i="1"/>
  <c r="I40" i="1"/>
  <c r="G40" i="1"/>
  <c r="I39" i="1"/>
  <c r="G39" i="1"/>
  <c r="I38" i="1"/>
  <c r="G38" i="1"/>
  <c r="I37" i="1"/>
  <c r="G37" i="1"/>
  <c r="I36" i="1"/>
  <c r="G36" i="1"/>
  <c r="I34" i="1"/>
  <c r="J34" i="1" s="1"/>
  <c r="G34" i="1"/>
  <c r="I33" i="1"/>
  <c r="G33" i="1"/>
  <c r="I32" i="1"/>
  <c r="J32" i="1" s="1"/>
  <c r="G32" i="1"/>
  <c r="I31" i="1"/>
  <c r="G31" i="1"/>
  <c r="J31" i="1" s="1"/>
  <c r="I30" i="1"/>
  <c r="G30" i="1"/>
  <c r="I28" i="1"/>
  <c r="G28" i="1"/>
  <c r="I26" i="1"/>
  <c r="G26" i="1"/>
  <c r="I27" i="1"/>
  <c r="G27" i="1"/>
  <c r="I25" i="1"/>
  <c r="G25" i="1"/>
  <c r="I24" i="1"/>
  <c r="J24" i="1" s="1"/>
  <c r="G24" i="1"/>
  <c r="I22" i="1"/>
  <c r="G22" i="1"/>
  <c r="J22" i="1" s="1"/>
  <c r="I21" i="1"/>
  <c r="G21" i="1"/>
  <c r="I20" i="1"/>
  <c r="J20" i="1" s="1"/>
  <c r="G20" i="1"/>
  <c r="I19" i="1"/>
  <c r="G19" i="1"/>
  <c r="I17" i="1"/>
  <c r="J17" i="1" s="1"/>
  <c r="G17" i="1"/>
  <c r="I16" i="1"/>
  <c r="G16" i="1"/>
  <c r="I14" i="1"/>
  <c r="G14" i="1"/>
  <c r="I13" i="1"/>
  <c r="G13" i="1"/>
  <c r="I10" i="1"/>
  <c r="J10" i="1" s="1"/>
  <c r="G10" i="1"/>
  <c r="I9" i="1"/>
  <c r="J9" i="1" s="1"/>
  <c r="G9" i="1"/>
  <c r="J52" i="2" l="1"/>
  <c r="J88" i="1"/>
  <c r="J87" i="1"/>
  <c r="J86" i="1"/>
  <c r="J85" i="1"/>
  <c r="J84" i="1"/>
  <c r="J83" i="1"/>
  <c r="J82" i="1"/>
  <c r="J81" i="1"/>
  <c r="J79" i="1"/>
  <c r="J77" i="1"/>
  <c r="J73" i="1"/>
  <c r="J74" i="1"/>
  <c r="J72" i="1"/>
  <c r="J70" i="1"/>
  <c r="J66" i="1"/>
  <c r="J64" i="1"/>
  <c r="J62" i="1"/>
  <c r="J61" i="1"/>
  <c r="J52" i="1"/>
  <c r="J54" i="1"/>
  <c r="J49" i="1"/>
  <c r="J56" i="1"/>
  <c r="J53" i="1"/>
  <c r="J45" i="1"/>
  <c r="J42" i="1"/>
  <c r="J40" i="1"/>
  <c r="J39" i="1"/>
  <c r="J38" i="1"/>
  <c r="J37" i="1"/>
  <c r="J36" i="1"/>
  <c r="J33" i="1"/>
  <c r="J30" i="1"/>
  <c r="J28" i="1"/>
  <c r="J27" i="1"/>
  <c r="J26" i="1"/>
  <c r="J25" i="1"/>
  <c r="J21" i="1"/>
  <c r="J19" i="1"/>
  <c r="J16" i="1"/>
  <c r="J14" i="1"/>
  <c r="J13" i="1"/>
</calcChain>
</file>

<file path=xl/sharedStrings.xml><?xml version="1.0" encoding="utf-8"?>
<sst xmlns="http://schemas.openxmlformats.org/spreadsheetml/2006/main" count="285" uniqueCount="156">
  <si>
    <t>Bill of Quantities</t>
  </si>
  <si>
    <t>ACMV Works</t>
  </si>
  <si>
    <t>Bank Al Habib (12th Floor)</t>
  </si>
  <si>
    <t>Rev.00</t>
  </si>
  <si>
    <t>Centrepoint, Karachi</t>
  </si>
  <si>
    <t>Date: 08-12-2023</t>
  </si>
  <si>
    <t>Material</t>
  </si>
  <si>
    <t>Labour</t>
  </si>
  <si>
    <t>Total</t>
  </si>
  <si>
    <t>Sr. No.</t>
  </si>
  <si>
    <t>Description</t>
  </si>
  <si>
    <t>Unit</t>
  </si>
  <si>
    <t>Qty</t>
  </si>
  <si>
    <t>Rate</t>
  </si>
  <si>
    <t>Amount</t>
  </si>
  <si>
    <t>All works shall be completed, tested and commissioned as per drawings, specifications and as per instruction of Consultant</t>
  </si>
  <si>
    <t>12F-AHU-01</t>
  </si>
  <si>
    <t>Nos.</t>
  </si>
  <si>
    <t>12F-DFCU-01</t>
  </si>
  <si>
    <t>No.</t>
  </si>
  <si>
    <t>Supply  &amp;  installation  of  valves  &amp;  accessories  for  DFCUs, FAHU &amp; FAHUs with supports, hangers, flanges, gas kits, nut &amp; bolts where it required, etc. complete in all respects as per specifications, drawings and as per instructions of consultant.</t>
  </si>
  <si>
    <t>Gate Valve</t>
  </si>
  <si>
    <t>i.</t>
  </si>
  <si>
    <t>25mm dia</t>
  </si>
  <si>
    <t>ii.</t>
  </si>
  <si>
    <t>50mm dia</t>
  </si>
  <si>
    <t>Strainers</t>
  </si>
  <si>
    <t>Balancing Valve (with self sealing measuring nipples)</t>
  </si>
  <si>
    <t>2-Way Motorized Valve with Actuator (0-100% modulating)</t>
  </si>
  <si>
    <t>40mm dia</t>
  </si>
  <si>
    <t>Job.</t>
  </si>
  <si>
    <t>Rm</t>
  </si>
  <si>
    <t>32mm dia</t>
  </si>
  <si>
    <t>65mm dia</t>
  </si>
  <si>
    <t>Supply  &amp;  installation  of  aluminum  foil  facing  fiber  glass  (24 kg/m3   density)   insulation   (on   chilled   water   pipes)   with aluminum  threaded  tape,  protected  with  aluminum  cladding, complete in all respects ready to operate as per specification, drawings and as per instruction of consultant.</t>
  </si>
  <si>
    <t>60mm dia</t>
  </si>
  <si>
    <t>Supply &amp; istallation of uPVC (Sch 40.) drain pipe insulated with 10mm  thick  rubber  foam  insulation  including  clamps,  bends, tees,  drain  plugs,  sockets,  protection  treatment,  PVC  tape wrapping, supports &amp; hangers  complete in all respects as per specifications, drawings &amp; as per instructions of consultant.</t>
  </si>
  <si>
    <t>Supply,  installation,  testing  and  commissioning  of  Variable Frequency Drive (VFD) with controls  &amp; wiring complete in all respects   as   per   specifications,   drawings   and   as   per instructions of consultant.</t>
  </si>
  <si>
    <t>VFD-01 (4.5 kw approx)</t>
  </si>
  <si>
    <t>VAV-01</t>
  </si>
  <si>
    <t>VAV-02</t>
  </si>
  <si>
    <t>VAV-03</t>
  </si>
  <si>
    <t>VAV-04</t>
  </si>
  <si>
    <t>VAV-05</t>
  </si>
  <si>
    <t>VAV-06</t>
  </si>
  <si>
    <t>VAV-07</t>
  </si>
  <si>
    <t>VAV-08</t>
  </si>
  <si>
    <t>VAV-09</t>
  </si>
  <si>
    <t>VAV-10</t>
  </si>
  <si>
    <t>VAV-11</t>
  </si>
  <si>
    <t>Supply, installation  of ventilation fans  including power  wiring upto 5 meter with connection, support &amp; hangers complete in all  respects  ready  to  operate  as  per  drawings,  specification and as per instruction of consultant.</t>
  </si>
  <si>
    <t>TAF-01</t>
  </si>
  <si>
    <t>TAF-02</t>
  </si>
  <si>
    <t>TAF-03</t>
  </si>
  <si>
    <t>TAF-04</t>
  </si>
  <si>
    <t>TAF-05</t>
  </si>
  <si>
    <t>Supply, fabrication and installation of machine made G.I sheet metal  duct  different   sections  supply,  return,  fresh &amp;  exhaust air  including  plenums,  splitter  dampers,  guide  vanes,  flexible duct  connector  /  connection,  access  door,  transformation, plenums   chambers,   wooden   frame,   hangers,   supports   &amp; anchors etc, complete in all respects ready to operate as per drawings, specification, instruction of consultant.</t>
  </si>
  <si>
    <t>Sqm</t>
  </si>
  <si>
    <t>Supply &amp; installation of adhesive 20mm thick 25kg/m3 density rubber foam (XLPE) insulation with aluminum foil (except toilet exhaust duct), complete in all respects ready to operate as per specification, drawings and as per instruction of consultant.</t>
  </si>
  <si>
    <t>Supply, Return &amp; Exhaust Air Register / Diffuser with Damper</t>
  </si>
  <si>
    <t>150mm x 100mm</t>
  </si>
  <si>
    <t>300mm x 300mm</t>
  </si>
  <si>
    <t>Supply &amp; Return Air Grill</t>
  </si>
  <si>
    <t>300mm x 250mm</t>
  </si>
  <si>
    <t>350mm x 250mm</t>
  </si>
  <si>
    <t>S.S Mesh with G.I Frame</t>
  </si>
  <si>
    <t>Linear Slots 6,000 Series</t>
  </si>
  <si>
    <t>2 Slots of 25mm</t>
  </si>
  <si>
    <t>3 Slots of 25mm</t>
  </si>
  <si>
    <t>Supply &amp; installation of flexible duct including hangers, jubilee clamp complete in all respects as per specification, drawings &amp; as per instruction of consultant.</t>
  </si>
  <si>
    <t>150mm</t>
  </si>
  <si>
    <t>Supply &amp; installation of butterfly damper for above flexible duct with  gas  kits,  nut  bolts,  complete  in  all  respects,  ready  to operate as per specification, drawings &amp; as per instruction of consultant.</t>
  </si>
  <si>
    <t>Supply,  installation,  testing  &amp;  commissioning  of  automatic control  mechanism  /  system  (logic  based)  of  AHUs,  DFCU, VAVs    &amp;    TAFs,    including    controls,    interlooping,    BMS interfacable    thermostat    temperature    sensors,    timers, contactors,  relays,  communication  protocols,  input  &amp;  output modules, interconnecting wiring, power wiring, panel box etc, complete in all respects ready to operate as per instruction of</t>
  </si>
  <si>
    <t>Total Cost of Works (with I.Tax) Rs.</t>
  </si>
  <si>
    <t>Note:</t>
  </si>
  <si>
    <t>1)</t>
  </si>
  <si>
    <t>Electric power wiring / supply to be provided at equipment with isolation box by electrical contractor.</t>
  </si>
  <si>
    <t>2)</t>
  </si>
  <si>
    <t>Contractor is instructed to visit the site, understand the nature of work &amp; then fill the rates accordingly and submit the quotation. No argument and discussion will be entertained after awarding of work.</t>
  </si>
  <si>
    <t>3)</t>
  </si>
  <si>
    <t>Miscellaneous work which was not included in BOQ but necessary to complete the project in all respects and ready to operate as per instructions of Consultant. (Bidder should mentioned the type of works).</t>
  </si>
  <si>
    <r>
      <rPr>
        <sz val="11"/>
        <rFont val="Calibri"/>
        <family val="2"/>
        <scheme val="minor"/>
      </rPr>
      <t xml:space="preserve">Unloading,  installation,  testing and commissioning of </t>
    </r>
    <r>
      <rPr>
        <b/>
        <sz val="11"/>
        <rFont val="Calibri"/>
        <family val="2"/>
        <scheme val="minor"/>
      </rPr>
      <t xml:space="preserve">(Owner Supplied) </t>
    </r>
    <r>
      <rPr>
        <sz val="11"/>
        <rFont val="Calibri"/>
        <family val="2"/>
        <scheme val="minor"/>
      </rPr>
      <t xml:space="preserve">of air handling &amp; fan coil units of different capacities complete  in  all  respects,  ready  to  operate  including  </t>
    </r>
    <r>
      <rPr>
        <b/>
        <sz val="11"/>
        <rFont val="Calibri"/>
        <family val="2"/>
        <scheme val="minor"/>
      </rPr>
      <t xml:space="preserve">supply and  installation  </t>
    </r>
    <r>
      <rPr>
        <sz val="11"/>
        <rFont val="Calibri"/>
        <family val="2"/>
        <scheme val="minor"/>
      </rPr>
      <t>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</si>
  <si>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r>
      <rPr>
        <sz val="11"/>
        <rFont val="Calibri"/>
        <family val="2"/>
        <scheme val="minor"/>
      </rPr>
      <t>Thermometer 150mm Height Scale Type (with Thermo well)
0 ºC to 60 ºC</t>
    </r>
  </si>
  <si>
    <r>
      <rPr>
        <sz val="11"/>
        <rFont val="Calibri"/>
        <family val="2"/>
        <scheme val="minor"/>
      </rPr>
      <t>Pressure Gauge with  Ball Valve &amp; Siphon, Liquid filled
Dial type range 0 psi to 100 psi. (100mm dial Size)</t>
    </r>
  </si>
  <si>
    <r>
      <rPr>
        <sz val="11"/>
        <rFont val="Calibri"/>
        <family val="2"/>
        <scheme val="minor"/>
      </rPr>
      <t>Digital  Decorative  Thermostat  Controller  (BMS  Interfacable)
with Duct Mounted Sensor</t>
    </r>
  </si>
  <si>
    <r>
      <rPr>
        <sz val="11"/>
        <rFont val="Calibri"/>
        <family val="2"/>
        <scheme val="minor"/>
      </rPr>
      <t xml:space="preserve">Fan  Control  Panel  with  incoming  Ckt.  Breaker,  DOL  starter upto   5.5   kW   and   auto   S/D   starter   above   5.5   kW   with
protections and safeties </t>
    </r>
    <r>
      <rPr>
        <b/>
        <sz val="11"/>
        <rFont val="Calibri"/>
        <family val="2"/>
        <scheme val="minor"/>
      </rPr>
      <t>for AHUs only</t>
    </r>
  </si>
  <si>
    <r>
      <rPr>
        <sz val="11"/>
        <rFont val="Calibri"/>
        <family val="2"/>
        <scheme val="minor"/>
      </rPr>
      <t>Control wiring from controller to sensors, motorized valve and
Power wiring up to 5 meter radius</t>
    </r>
  </si>
  <si>
    <r>
      <rPr>
        <sz val="11"/>
        <rFont val="Calibri"/>
        <family val="2"/>
        <scheme val="minor"/>
      </rPr>
      <t>Supply  &amp;  installation  of  SCH-40  M.S.(As  per  ASME  &amp;  API standard, Heavy Quality with standard SCH 40 wall thickness) pipes  &amp;  fitting  for  chilled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r>
  </si>
  <si>
    <r>
      <rPr>
        <sz val="11"/>
        <rFont val="Calibri"/>
        <family val="2"/>
        <scheme val="minor"/>
      </rPr>
      <t>Supply  &amp;  installation  of  acoustical  duct  sound  liner  adhesive 25kg/m3 density, 12mm thick in supply air duct complete in all respects  ready to operate as per  specification, drawings  and
as per instruction of consultant.</t>
    </r>
  </si>
  <si>
    <r>
      <rPr>
        <sz val="11"/>
        <rFont val="Calibri"/>
        <family val="2"/>
        <scheme val="minor"/>
      </rPr>
      <t>Supply  &amp;  installation  of  Volume  Control  Damper  in  16  SWG
G.I  sheet  metal  with  gas  kits,  nut  bolts,   complete  in  all respects, ready to operate as per specification, drawings &amp; as per instruction of Consultant.</t>
    </r>
  </si>
  <si>
    <r>
      <rPr>
        <sz val="11"/>
        <rFont val="Calibri"/>
        <family val="2"/>
        <scheme val="minor"/>
      </rPr>
      <t>Supply  &amp;  installation  of  Fire  Damper  with  linkage  &amp;  fuse complete in all respects ready to operate as per specification,
drawings &amp; as per instruction of Consultant.</t>
    </r>
  </si>
  <si>
    <r>
      <rPr>
        <sz val="11"/>
        <rFont val="Calibri"/>
        <family val="2"/>
        <scheme val="minor"/>
      </rPr>
      <t>Supply &amp; installation of BMS interfacable digital  display HMI, addressable,  wirelessly  connected  with  wifi,  communicate through mobile app / software remotely, including fault alarm / notification  etc,  complete  in all  respects  ready  to  operate  as
per instruction of consultant.</t>
    </r>
  </si>
  <si>
    <r>
      <rPr>
        <sz val="11"/>
        <rFont val="Calibri"/>
        <family val="2"/>
        <scheme val="minor"/>
      </rPr>
      <t>Supply, fabrication &amp; installation of M.S platform for placement of  AHUs  (3x3  meter)  with  M.S  checker  plate,  i-beam,  L- brackets,  C-channel,  anchors,  supports,  red  oxide  enamel paint,  etc.  complete  in  all  respects  ready  to  operate  as  per
drawings, specification, instruction of consultant.</t>
    </r>
  </si>
  <si>
    <r>
      <rPr>
        <sz val="11"/>
        <rFont val="Calibri"/>
        <family val="2"/>
        <scheme val="minor"/>
      </rPr>
      <t>Painting  &amp;  Identification  work  on  pipes  &amp;  duct,  supports, hangers  etc.  complete  in  all  respects  with  one  coat  of  ICI make Red lead oxide primer &amp; two coats of ICI make enamel
paint as per instruction of Consultant.</t>
    </r>
  </si>
  <si>
    <t>Supply,  installation,  testing  and  commissioning  of  of  VAV Boxes  as  per  mentioned  in  schedule  with  digital  thermostat controller, pressure sensor, control wiring, including supply &amp; installation  of  flexible  duct  connection  /  connector,  power wiring  upto  5  meter  with  connection,  support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</si>
  <si>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</si>
  <si>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</si>
  <si>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</si>
  <si>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FIRE FIGHTING SERVICES</t>
  </si>
  <si>
    <t>Supply,    installation,    testing    &amp;    commissioning    of    fire</t>
  </si>
  <si>
    <t>suppression system  including all equipment, pipe works and</t>
  </si>
  <si>
    <t>accessories ready to operate as per specifications, drawings</t>
  </si>
  <si>
    <t>and instructions of consultants.</t>
  </si>
  <si>
    <t>MS  Sch-40  seamless  pipes  including  all specials  fittings  UL</t>
  </si>
  <si>
    <t>listed  &amp; FM  approved, threaded, welded joints,  flexible pipe,</t>
  </si>
  <si>
    <t>flanges,   coupling,   masking   plates,   bends,   tees,   clamps,</t>
  </si>
  <si>
    <t>supports  and  hangers,  sleeves,  masking  plates  chiseling,</t>
  </si>
  <si>
    <t>cutting  holes,  making  good  where  required,  painting  and</t>
  </si>
  <si>
    <t>protection treatment etc. Complete in all respects.</t>
  </si>
  <si>
    <t>Dia  25 mm          (Threaded fitting)</t>
  </si>
  <si>
    <t>Rm.</t>
  </si>
  <si>
    <t>Dia  32 mm          (Threaded fitting)</t>
  </si>
  <si>
    <t>Dia  40 mm          (Threaded fitting)</t>
  </si>
  <si>
    <t>Dia  50 mm          (Threaded fitting)</t>
  </si>
  <si>
    <t>Dia  65 mm          (Welded joints fitting)</t>
  </si>
  <si>
    <t>Dia  100 mm        (Welded joints fitting)</t>
  </si>
  <si>
    <t>Sprinkler Heads</t>
  </si>
  <si>
    <t>Sprinkler  Pendent  type  (concealed  with  face  /  Cover</t>
  </si>
  <si>
    <t>plate) K = 5.6 (Opening Temperature 57ºC)</t>
  </si>
  <si>
    <t>Fire extinguishers with fixing accessories.</t>
  </si>
  <si>
    <r>
      <rPr>
        <sz val="11"/>
        <rFont val="Calibri"/>
        <family val="2"/>
        <scheme val="minor"/>
      </rPr>
      <t>Type Class B&amp;C FX-3  (6 Kg. CO2 Carbon Dioxide Gas)</t>
    </r>
  </si>
  <si>
    <t>Type Class A,B&amp;C  FX-4  (6 Kg. Dry Chemical Powder)</t>
  </si>
  <si>
    <t>Automatic fire extinguisher (10 Kg. Dry Chemical Powder).</t>
  </si>
  <si>
    <t>Zone Control Valve assembly 100 mm dia complete with</t>
  </si>
  <si>
    <t>following. (UL Listed)</t>
  </si>
  <si>
    <t>UL Listed Pressure reducing valve (PRV) 100 mm dia (01 No)</t>
  </si>
  <si>
    <t>OS &amp; Y Gate valve 100 mm size (01 No)</t>
  </si>
  <si>
    <t>Pressure Gauge (02 Nos)</t>
  </si>
  <si>
    <t>Water flow switch 100 mm dia (01 No)</t>
  </si>
  <si>
    <t>50 mm dia test valve with sight glass &amp; sectional drain valve</t>
  </si>
  <si>
    <t>(01 No)</t>
  </si>
  <si>
    <t>Supply  &amp;  installation  of  fire  stop  material  (for  passive  fire</t>
  </si>
  <si>
    <t>fighting  /  smoke  barrier)  in  all  openings  and  penetrations,</t>
  </si>
  <si>
    <t>either  in  slab  or  wall,   complete  in  all  respects,  ready  to</t>
  </si>
  <si>
    <t>operate  as  per  fire  stopper  recommended  material,  and  as</t>
  </si>
  <si>
    <t>per instruction of Consultant.</t>
  </si>
  <si>
    <t>Making  of  As-Built  &amp;  Shop  Drawings  on  AutoCAD  2018  or</t>
  </si>
  <si>
    <t>latest version with sectional details complete in all respects as</t>
  </si>
  <si>
    <t>per instructions of consultant.</t>
  </si>
  <si>
    <t>Painting,  identification  and  tagging  to  the  installations  and</t>
  </si>
  <si>
    <t>equipments.</t>
  </si>
  <si>
    <t>Flushing of entire fire pipe work according to (NFPA-13).</t>
  </si>
  <si>
    <t>Testing,  and commissioning of  entire fire  fighting installation</t>
  </si>
  <si>
    <t>as per Consultant’s approval.</t>
  </si>
  <si>
    <t>Total Cost of FSS Rs.</t>
  </si>
  <si>
    <t>Fire Suppression Services</t>
  </si>
  <si>
    <t>Bank Al-Habib Limited</t>
  </si>
  <si>
    <t>HVAC &amp; Fire Fighting Work</t>
  </si>
  <si>
    <t>SUMMARY OF BILL OF QUANTITIES</t>
  </si>
  <si>
    <t>S.No</t>
  </si>
  <si>
    <t xml:space="preserve">Material </t>
  </si>
  <si>
    <t xml:space="preserve">Grand Total Amount </t>
  </si>
  <si>
    <t>HVAC Work 12th Floor</t>
  </si>
  <si>
    <t>Fire Fighting 12th Floor</t>
  </si>
  <si>
    <t>12th Floor Centerpoint Karachi</t>
  </si>
  <si>
    <t>M/S SEM Engineers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</si>
</sst>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_(* #,##0.00_);_(* \(#,##0.00\);_(* &quot;-&quot;??_);_(@_)"/>
    <numFmt numFmtId="167" formatCode="_(* #,##0_);_(* \(#,##0\);_(* &quot;-&quot;??_);_(@_)"/>
  </numFmts>
  <fonts count="16" x14ac:knownFonts="1">
    <font>
      <sz val="10"/>
      <color rgb="FF000000"/>
      <name val="Times New Roman"/>
      <charset val="204"/>
    </font>
    <font>
      <sz val="10"/>
      <color rgb="FF000000"/>
      <name val="Times New Roman"/>
      <charset val="204"/>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
      <b/>
      <sz val="14"/>
      <name val="Calibri"/>
      <family val="2"/>
      <scheme val="minor"/>
    </font>
    <font>
      <sz val="14"/>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s>
  <fills count="2">
    <fill>
      <patternFill patternType="none"/>
    </fill>
    <fill>
      <patternFill patternType="gray125"/>
    </fill>
  </fills>
  <borders count="38">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9" fillId="0" borderId="0"/>
    <xf numFmtId="166" fontId="9" fillId="0" borderId="0" applyFont="0" applyFill="0" applyBorder="0" applyAlignment="0" applyProtection="0"/>
  </cellStyleXfs>
  <cellXfs count="190">
    <xf numFmtId="0" fontId="0" fillId="0" borderId="0" xfId="0"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2" fillId="0" borderId="0" xfId="0" applyFont="1" applyAlignment="1">
      <alignment horizontal="right" vertical="center" wrapText="1"/>
    </xf>
    <xf numFmtId="0" fontId="4" fillId="0" borderId="3" xfId="0" applyFont="1" applyBorder="1" applyAlignment="1">
      <alignment horizontal="left" vertical="top" wrapText="1"/>
    </xf>
    <xf numFmtId="0" fontId="4" fillId="0" borderId="6" xfId="0" applyFont="1" applyBorder="1" applyAlignment="1">
      <alignment horizontal="center" vertical="center" wrapText="1"/>
    </xf>
    <xf numFmtId="1" fontId="2" fillId="0" borderId="6" xfId="0" applyNumberFormat="1" applyFont="1" applyBorder="1" applyAlignment="1">
      <alignment horizontal="center" vertical="center" shrinkToFit="1"/>
    </xf>
    <xf numFmtId="0" fontId="2" fillId="0" borderId="6" xfId="0" applyFont="1" applyBorder="1" applyAlignment="1">
      <alignment horizontal="right" vertical="center" wrapText="1"/>
    </xf>
    <xf numFmtId="0" fontId="2" fillId="0" borderId="6" xfId="0" applyFont="1" applyBorder="1" applyAlignment="1">
      <alignment horizontal="left" vertical="top" wrapText="1"/>
    </xf>
    <xf numFmtId="0" fontId="4" fillId="0" borderId="9" xfId="0" applyFont="1" applyBorder="1" applyAlignment="1">
      <alignment horizontal="center" vertical="center" wrapText="1"/>
    </xf>
    <xf numFmtId="1" fontId="2" fillId="0" borderId="9" xfId="0" applyNumberFormat="1" applyFont="1" applyBorder="1" applyAlignment="1">
      <alignment horizontal="center" vertical="center" shrinkToFit="1"/>
    </xf>
    <xf numFmtId="0" fontId="2" fillId="0" borderId="9" xfId="0" applyFont="1" applyBorder="1" applyAlignment="1">
      <alignment horizontal="right" vertical="center" wrapText="1"/>
    </xf>
    <xf numFmtId="0" fontId="4" fillId="0" borderId="10" xfId="0" applyFont="1" applyBorder="1" applyAlignment="1">
      <alignment horizontal="left" vertical="top" wrapText="1"/>
    </xf>
    <xf numFmtId="1" fontId="2" fillId="0" borderId="10" xfId="0" applyNumberFormat="1" applyFont="1" applyBorder="1" applyAlignment="1">
      <alignment horizontal="center" vertical="center" shrinkToFit="1"/>
    </xf>
    <xf numFmtId="165" fontId="2" fillId="0" borderId="10" xfId="1" applyNumberFormat="1" applyFont="1" applyBorder="1" applyAlignment="1">
      <alignment horizontal="right" vertical="center" wrapText="1"/>
    </xf>
    <xf numFmtId="0" fontId="4" fillId="0" borderId="3" xfId="0" applyFont="1" applyBorder="1" applyAlignment="1">
      <alignment horizontal="center" vertical="center" wrapText="1"/>
    </xf>
    <xf numFmtId="1" fontId="2" fillId="0" borderId="3" xfId="0" applyNumberFormat="1" applyFont="1" applyBorder="1" applyAlignment="1">
      <alignment horizontal="center" vertical="center" shrinkToFi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4" fillId="0" borderId="9" xfId="0" applyFont="1" applyBorder="1" applyAlignment="1">
      <alignment vertical="center" wrapText="1"/>
    </xf>
    <xf numFmtId="0" fontId="2" fillId="0" borderId="10" xfId="0" applyFont="1" applyBorder="1" applyAlignment="1">
      <alignment horizontal="left" vertical="top" wrapText="1"/>
    </xf>
    <xf numFmtId="0" fontId="4" fillId="0" borderId="10" xfId="0" applyFont="1" applyBorder="1" applyAlignment="1">
      <alignment horizontal="center" vertical="center" wrapText="1"/>
    </xf>
    <xf numFmtId="0" fontId="2" fillId="0" borderId="3" xfId="0" applyFont="1" applyBorder="1" applyAlignment="1">
      <alignment horizontal="left" vertical="top" wrapText="1"/>
    </xf>
    <xf numFmtId="0" fontId="2" fillId="0" borderId="9" xfId="0" applyFont="1" applyBorder="1" applyAlignment="1">
      <alignment horizontal="left" vertical="top" wrapText="1"/>
    </xf>
    <xf numFmtId="0" fontId="2" fillId="0" borderId="3" xfId="0" applyFont="1" applyBorder="1" applyAlignment="1">
      <alignment horizontal="center" vertical="center" wrapText="1"/>
    </xf>
    <xf numFmtId="0" fontId="2" fillId="0" borderId="3" xfId="0" applyFont="1" applyBorder="1" applyAlignment="1">
      <alignment horizontal="right" vertical="center" wrapText="1"/>
    </xf>
    <xf numFmtId="0" fontId="4" fillId="0" borderId="0" xfId="0" applyFont="1" applyAlignment="1">
      <alignment horizontal="center" vertical="top" wrapText="1"/>
    </xf>
    <xf numFmtId="0" fontId="2" fillId="0" borderId="0" xfId="0" applyFont="1" applyAlignment="1">
      <alignment horizontal="right" vertical="center"/>
    </xf>
    <xf numFmtId="0" fontId="3" fillId="0" borderId="3" xfId="0" applyFont="1" applyBorder="1" applyAlignment="1">
      <alignment horizontal="left" vertical="center" wrapText="1"/>
    </xf>
    <xf numFmtId="0" fontId="2" fillId="0" borderId="0" xfId="0" applyFont="1" applyAlignment="1">
      <alignment horizontal="left" vertical="center"/>
    </xf>
    <xf numFmtId="165" fontId="6" fillId="0" borderId="3" xfId="0" applyNumberFormat="1" applyFont="1" applyBorder="1" applyAlignment="1">
      <alignment horizontal="right" vertical="center" wrapText="1"/>
    </xf>
    <xf numFmtId="0" fontId="5" fillId="0" borderId="3" xfId="0" applyFont="1" applyBorder="1" applyAlignment="1">
      <alignment horizontal="right" vertical="center" wrapText="1"/>
    </xf>
    <xf numFmtId="0" fontId="5" fillId="0" borderId="0" xfId="0" applyFont="1" applyAlignment="1">
      <alignment horizontal="left" vertical="top"/>
    </xf>
    <xf numFmtId="0" fontId="5" fillId="0" borderId="0" xfId="0" applyFont="1" applyAlignment="1">
      <alignment horizontal="center" vertical="center" wrapText="1"/>
    </xf>
    <xf numFmtId="0" fontId="5" fillId="0" borderId="0" xfId="0" applyFont="1" applyAlignment="1">
      <alignment horizontal="right" vertical="center" wrapText="1"/>
    </xf>
    <xf numFmtId="0" fontId="8" fillId="0" borderId="0" xfId="0" applyFont="1" applyAlignment="1">
      <alignment horizontal="right" vertical="center" wrapText="1"/>
    </xf>
    <xf numFmtId="0" fontId="5" fillId="0" borderId="1" xfId="0" applyFont="1" applyBorder="1" applyAlignment="1">
      <alignment horizontal="right" vertical="center" wrapText="1"/>
    </xf>
    <xf numFmtId="0" fontId="7" fillId="0" borderId="3" xfId="0" applyFont="1" applyBorder="1" applyAlignment="1">
      <alignment horizontal="center" vertical="center" wrapText="1"/>
    </xf>
    <xf numFmtId="0" fontId="4" fillId="0" borderId="15" xfId="0" applyFont="1" applyBorder="1" applyAlignment="1">
      <alignment horizontal="left" vertical="top" wrapText="1"/>
    </xf>
    <xf numFmtId="0" fontId="4" fillId="0" borderId="15" xfId="0" applyFont="1" applyBorder="1" applyAlignment="1">
      <alignment horizontal="center" vertical="center" wrapText="1"/>
    </xf>
    <xf numFmtId="1" fontId="2" fillId="0" borderId="15" xfId="0" applyNumberFormat="1" applyFont="1" applyBorder="1" applyAlignment="1">
      <alignment horizontal="center" vertical="center" shrinkToFit="1"/>
    </xf>
    <xf numFmtId="165" fontId="2" fillId="0" borderId="15" xfId="1" applyNumberFormat="1" applyFont="1" applyBorder="1" applyAlignment="1">
      <alignment horizontal="right" vertical="center" wrapText="1"/>
    </xf>
    <xf numFmtId="0" fontId="4" fillId="0" borderId="15" xfId="0" applyFont="1" applyBorder="1" applyAlignment="1">
      <alignment vertical="center" wrapText="1"/>
    </xf>
    <xf numFmtId="0" fontId="2"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6" xfId="0" applyFont="1" applyBorder="1" applyAlignment="1">
      <alignment horizontal="center" vertical="center" wrapText="1"/>
    </xf>
    <xf numFmtId="1" fontId="2" fillId="0" borderId="16" xfId="0" applyNumberFormat="1" applyFont="1" applyBorder="1" applyAlignment="1">
      <alignment horizontal="center" vertical="center" shrinkToFit="1"/>
    </xf>
    <xf numFmtId="165" fontId="2" fillId="0" borderId="16" xfId="1" applyNumberFormat="1" applyFont="1" applyBorder="1" applyAlignment="1">
      <alignment horizontal="right" vertical="center" wrapText="1"/>
    </xf>
    <xf numFmtId="0" fontId="2" fillId="0" borderId="21" xfId="0" applyFont="1" applyBorder="1" applyAlignment="1">
      <alignment horizontal="left" vertical="top" wrapText="1"/>
    </xf>
    <xf numFmtId="0" fontId="4" fillId="0" borderId="21" xfId="0" applyFont="1" applyBorder="1" applyAlignment="1">
      <alignment horizontal="center" vertical="center" wrapText="1"/>
    </xf>
    <xf numFmtId="1" fontId="2" fillId="0" borderId="21" xfId="0" applyNumberFormat="1" applyFont="1" applyBorder="1" applyAlignment="1">
      <alignment horizontal="center" vertical="center" shrinkToFit="1"/>
    </xf>
    <xf numFmtId="165" fontId="2" fillId="0" borderId="19" xfId="1" applyNumberFormat="1" applyFont="1" applyBorder="1" applyAlignment="1">
      <alignment horizontal="right" vertical="center" wrapText="1"/>
    </xf>
    <xf numFmtId="0" fontId="4" fillId="0" borderId="16" xfId="0" applyFont="1" applyBorder="1" applyAlignment="1">
      <alignment vertical="center" wrapText="1"/>
    </xf>
    <xf numFmtId="0" fontId="2" fillId="0" borderId="16" xfId="0" applyFont="1" applyBorder="1" applyAlignment="1">
      <alignment horizontal="right" vertical="center" wrapText="1"/>
    </xf>
    <xf numFmtId="0" fontId="2" fillId="0" borderId="16" xfId="0" applyFont="1" applyBorder="1" applyAlignment="1">
      <alignment horizontal="left" vertical="top" wrapText="1"/>
    </xf>
    <xf numFmtId="0" fontId="3" fillId="0" borderId="14" xfId="0" applyFont="1" applyBorder="1" applyAlignment="1">
      <alignment horizontal="left" vertical="top" wrapText="1"/>
    </xf>
    <xf numFmtId="0" fontId="4" fillId="0" borderId="0" xfId="0" applyFont="1" applyAlignment="1">
      <alignment horizontal="left" vertical="top" wrapText="1"/>
    </xf>
    <xf numFmtId="0" fontId="8" fillId="0" borderId="1" xfId="0" applyFont="1" applyBorder="1" applyAlignment="1">
      <alignment horizontal="right" vertical="center" wrapText="1"/>
    </xf>
    <xf numFmtId="1" fontId="2" fillId="0" borderId="11" xfId="0" applyNumberFormat="1" applyFont="1" applyBorder="1" applyAlignment="1">
      <alignment horizontal="left" vertical="top" shrinkToFit="1"/>
    </xf>
    <xf numFmtId="1" fontId="2" fillId="0" borderId="0" xfId="0" applyNumberFormat="1" applyFont="1" applyAlignment="1">
      <alignment horizontal="left" vertical="top" shrinkToFit="1"/>
    </xf>
    <xf numFmtId="1" fontId="2" fillId="0" borderId="17" xfId="0" applyNumberFormat="1" applyFont="1" applyBorder="1" applyAlignment="1">
      <alignment horizontal="left" vertical="top" shrinkToFit="1"/>
    </xf>
    <xf numFmtId="1" fontId="2" fillId="0" borderId="18" xfId="0" applyNumberFormat="1" applyFont="1" applyBorder="1" applyAlignment="1">
      <alignment horizontal="left" vertical="top" shrinkToFit="1"/>
    </xf>
    <xf numFmtId="1" fontId="2" fillId="0" borderId="12" xfId="0" applyNumberFormat="1" applyFont="1" applyBorder="1" applyAlignment="1">
      <alignment horizontal="left" vertical="top" shrinkToFi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1" fontId="2" fillId="0" borderId="20" xfId="0" applyNumberFormat="1" applyFont="1" applyBorder="1" applyAlignment="1">
      <alignment horizontal="left" vertical="top" shrinkToFit="1"/>
    </xf>
    <xf numFmtId="1" fontId="2" fillId="0" borderId="13" xfId="0" applyNumberFormat="1" applyFont="1" applyBorder="1" applyAlignment="1">
      <alignment horizontal="left" vertical="top" shrinkToFit="1"/>
    </xf>
    <xf numFmtId="1" fontId="2" fillId="0" borderId="2" xfId="0" applyNumberFormat="1" applyFont="1" applyBorder="1" applyAlignment="1">
      <alignment horizontal="left" vertical="top" shrinkToFi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164" fontId="2" fillId="0" borderId="11" xfId="0" applyNumberFormat="1" applyFont="1" applyBorder="1" applyAlignment="1">
      <alignment horizontal="right" vertical="top" indent="1" shrinkToFit="1"/>
    </xf>
    <xf numFmtId="164" fontId="2" fillId="0" borderId="0" xfId="0" applyNumberFormat="1" applyFont="1" applyAlignment="1">
      <alignment horizontal="right" vertical="top" indent="1" shrinkToFit="1"/>
    </xf>
    <xf numFmtId="0" fontId="4" fillId="0" borderId="11" xfId="0" applyFont="1" applyBorder="1" applyAlignment="1">
      <alignment horizontal="center" vertical="top" wrapText="1"/>
    </xf>
    <xf numFmtId="0" fontId="4" fillId="0" borderId="0" xfId="0" applyFont="1" applyAlignment="1">
      <alignment horizontal="center" vertical="top" wrapText="1"/>
    </xf>
    <xf numFmtId="0" fontId="4" fillId="0" borderId="17" xfId="0" applyFont="1" applyBorder="1" applyAlignment="1">
      <alignment horizontal="center" vertical="top" wrapText="1"/>
    </xf>
    <xf numFmtId="0" fontId="4" fillId="0" borderId="18" xfId="0" applyFont="1" applyBorder="1" applyAlignment="1">
      <alignment horizontal="center" vertical="top" wrapText="1"/>
    </xf>
    <xf numFmtId="164" fontId="2" fillId="0" borderId="12" xfId="0" applyNumberFormat="1" applyFont="1" applyBorder="1" applyAlignment="1">
      <alignment horizontal="right" vertical="top" indent="1" shrinkToFit="1"/>
    </xf>
    <xf numFmtId="164" fontId="2" fillId="0" borderId="11" xfId="0" applyNumberFormat="1" applyFont="1" applyBorder="1" applyAlignment="1">
      <alignment horizontal="right" vertical="top" indent="2" shrinkToFit="1"/>
    </xf>
    <xf numFmtId="164" fontId="2" fillId="0" borderId="0" xfId="0" applyNumberFormat="1" applyFont="1" applyAlignment="1">
      <alignment horizontal="right" vertical="top" indent="2" shrinkToFit="1"/>
    </xf>
    <xf numFmtId="1" fontId="2" fillId="0" borderId="17" xfId="0" applyNumberFormat="1" applyFont="1" applyBorder="1" applyAlignment="1">
      <alignment horizontal="left" vertical="top" indent="1" shrinkToFit="1"/>
    </xf>
    <xf numFmtId="1" fontId="2" fillId="0" borderId="18" xfId="0" applyNumberFormat="1" applyFont="1" applyBorder="1" applyAlignment="1">
      <alignment horizontal="left" vertical="top" indent="1" shrinkToFit="1"/>
    </xf>
    <xf numFmtId="2" fontId="2" fillId="0" borderId="17" xfId="0" applyNumberFormat="1" applyFont="1" applyBorder="1" applyAlignment="1">
      <alignment horizontal="right" vertical="top" indent="1" shrinkToFit="1"/>
    </xf>
    <xf numFmtId="2" fontId="2" fillId="0" borderId="18" xfId="0" applyNumberFormat="1" applyFont="1" applyBorder="1" applyAlignment="1">
      <alignment horizontal="right" vertical="top" indent="1" shrinkToFit="1"/>
    </xf>
    <xf numFmtId="1" fontId="2" fillId="0" borderId="11" xfId="0" applyNumberFormat="1" applyFont="1" applyBorder="1" applyAlignment="1">
      <alignment horizontal="left" vertical="top" indent="1" shrinkToFit="1"/>
    </xf>
    <xf numFmtId="1" fontId="2" fillId="0" borderId="12" xfId="0" applyNumberFormat="1" applyFont="1" applyBorder="1" applyAlignment="1">
      <alignment horizontal="left" vertical="top" indent="1" shrinkToFit="1"/>
    </xf>
    <xf numFmtId="164" fontId="2" fillId="0" borderId="11" xfId="0" applyNumberFormat="1" applyFont="1" applyBorder="1" applyAlignment="1">
      <alignment horizontal="left" vertical="top" indent="3" shrinkToFit="1"/>
    </xf>
    <xf numFmtId="164" fontId="2" fillId="0" borderId="0" xfId="0" applyNumberFormat="1" applyFont="1" applyAlignment="1">
      <alignment horizontal="left" vertical="top" indent="3" shrinkToFit="1"/>
    </xf>
    <xf numFmtId="2" fontId="2" fillId="0" borderId="11" xfId="0" applyNumberFormat="1" applyFont="1" applyBorder="1" applyAlignment="1">
      <alignment horizontal="right" vertical="top" indent="1" shrinkToFit="1"/>
    </xf>
    <xf numFmtId="2" fontId="2" fillId="0" borderId="0" xfId="0" applyNumberFormat="1" applyFont="1" applyAlignment="1">
      <alignment horizontal="right" vertical="top" indent="1" shrinkToFit="1"/>
    </xf>
    <xf numFmtId="164" fontId="2" fillId="0" borderId="17" xfId="0" applyNumberFormat="1" applyFont="1" applyBorder="1" applyAlignment="1">
      <alignment horizontal="left" vertical="top" indent="3" shrinkToFit="1"/>
    </xf>
    <xf numFmtId="164" fontId="2" fillId="0" borderId="18" xfId="0" applyNumberFormat="1" applyFont="1" applyBorder="1" applyAlignment="1">
      <alignment horizontal="left" vertical="top" indent="3" shrinkToFit="1"/>
    </xf>
    <xf numFmtId="164" fontId="2" fillId="0" borderId="11" xfId="0" applyNumberFormat="1" applyFont="1" applyBorder="1" applyAlignment="1">
      <alignment horizontal="left" vertical="center" indent="3" shrinkToFit="1"/>
    </xf>
    <xf numFmtId="164" fontId="2" fillId="0" borderId="0" xfId="0" applyNumberFormat="1" applyFont="1" applyAlignment="1">
      <alignment horizontal="left" vertical="center" indent="3" shrinkToFit="1"/>
    </xf>
    <xf numFmtId="164" fontId="2" fillId="0" borderId="12" xfId="0" applyNumberFormat="1" applyFont="1" applyBorder="1" applyAlignment="1">
      <alignment horizontal="left" vertical="top" indent="3" shrinkToFit="1"/>
    </xf>
    <xf numFmtId="164" fontId="2" fillId="0" borderId="12" xfId="0" applyNumberFormat="1" applyFont="1" applyBorder="1" applyAlignment="1">
      <alignment horizontal="right" vertical="top" indent="2" shrinkToFit="1"/>
    </xf>
    <xf numFmtId="0" fontId="7" fillId="0" borderId="0" xfId="0" applyFont="1" applyAlignment="1">
      <alignment horizontal="left" vertical="top" wrapText="1"/>
    </xf>
    <xf numFmtId="0" fontId="8" fillId="0" borderId="0" xfId="0" applyFont="1" applyAlignment="1">
      <alignment horizontal="left" vertical="top"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7" fillId="0" borderId="6" xfId="0" applyFont="1" applyBorder="1" applyAlignment="1">
      <alignment horizontal="center" vertical="center" wrapText="1"/>
    </xf>
    <xf numFmtId="0" fontId="2" fillId="0" borderId="10" xfId="0" applyFont="1" applyBorder="1" applyAlignment="1">
      <alignment horizontal="center" wrapText="1"/>
    </xf>
    <xf numFmtId="0" fontId="2" fillId="0" borderId="0" xfId="0" applyFont="1" applyAlignment="1">
      <alignment horizontal="center" vertical="top"/>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0" borderId="0" xfId="0" applyFont="1" applyBorder="1" applyAlignment="1">
      <alignment horizontal="center" wrapText="1"/>
    </xf>
    <xf numFmtId="1" fontId="2" fillId="0" borderId="0" xfId="0" applyNumberFormat="1" applyFont="1" applyBorder="1" applyAlignment="1">
      <alignment horizontal="center" vertical="top" shrinkToFit="1"/>
    </xf>
    <xf numFmtId="164" fontId="2" fillId="0" borderId="0" xfId="0" applyNumberFormat="1" applyFont="1" applyBorder="1" applyAlignment="1">
      <alignment horizontal="center" vertical="top" shrinkToFit="1"/>
    </xf>
    <xf numFmtId="0" fontId="2" fillId="0" borderId="22" xfId="0" applyFont="1" applyBorder="1" applyAlignment="1">
      <alignment horizontal="center" wrapText="1"/>
    </xf>
    <xf numFmtId="0" fontId="2" fillId="0" borderId="23" xfId="0" applyFont="1" applyBorder="1" applyAlignment="1">
      <alignment horizontal="center" wrapText="1"/>
    </xf>
    <xf numFmtId="1" fontId="2" fillId="0" borderId="23" xfId="0" applyNumberFormat="1" applyFont="1" applyBorder="1" applyAlignment="1">
      <alignment horizontal="center" vertical="top" shrinkToFit="1"/>
    </xf>
    <xf numFmtId="1" fontId="2" fillId="0" borderId="24" xfId="0" applyNumberFormat="1" applyFont="1" applyBorder="1" applyAlignment="1">
      <alignment horizontal="center" vertical="top" shrinkToFit="1"/>
    </xf>
    <xf numFmtId="164" fontId="2" fillId="0" borderId="23" xfId="0" applyNumberFormat="1" applyFont="1" applyBorder="1" applyAlignment="1">
      <alignment horizontal="center" vertical="top" shrinkToFit="1"/>
    </xf>
    <xf numFmtId="164" fontId="2" fillId="0" borderId="24" xfId="0" applyNumberFormat="1" applyFont="1" applyBorder="1" applyAlignment="1">
      <alignment horizontal="center" vertical="top" shrinkToFit="1"/>
    </xf>
    <xf numFmtId="0" fontId="2" fillId="0" borderId="25" xfId="0" applyFont="1" applyBorder="1" applyAlignment="1">
      <alignment horizontal="center" wrapText="1"/>
    </xf>
    <xf numFmtId="0" fontId="2" fillId="0" borderId="26" xfId="0" applyFont="1" applyBorder="1" applyAlignment="1">
      <alignment horizontal="center" wrapText="1"/>
    </xf>
    <xf numFmtId="0" fontId="4" fillId="0" borderId="23" xfId="0" applyFont="1" applyBorder="1" applyAlignment="1">
      <alignment horizontal="left" vertical="top" wrapText="1"/>
    </xf>
    <xf numFmtId="165" fontId="2" fillId="0" borderId="27" xfId="1" applyNumberFormat="1" applyFont="1" applyBorder="1" applyAlignment="1">
      <alignment horizontal="right" vertical="center" wrapText="1"/>
    </xf>
    <xf numFmtId="165" fontId="2" fillId="0" borderId="0" xfId="1" applyNumberFormat="1" applyFont="1" applyBorder="1" applyAlignment="1">
      <alignment vertical="center" wrapText="1"/>
    </xf>
    <xf numFmtId="165" fontId="2" fillId="0" borderId="0" xfId="1" applyNumberFormat="1" applyFont="1" applyBorder="1" applyAlignment="1">
      <alignment horizontal="right" vertical="center" wrapText="1"/>
    </xf>
    <xf numFmtId="0" fontId="3" fillId="0" borderId="22" xfId="0" applyFont="1" applyBorder="1" applyAlignment="1">
      <alignment horizontal="left" vertical="top" wrapText="1"/>
    </xf>
    <xf numFmtId="165" fontId="2" fillId="0" borderId="26" xfId="1" applyNumberFormat="1" applyFont="1" applyBorder="1" applyAlignment="1">
      <alignment vertical="center" wrapText="1"/>
    </xf>
    <xf numFmtId="0" fontId="3" fillId="0" borderId="23" xfId="0" applyFont="1" applyBorder="1" applyAlignment="1">
      <alignment horizontal="left" vertical="top" wrapText="1"/>
    </xf>
    <xf numFmtId="0" fontId="4" fillId="0" borderId="25" xfId="0" applyFont="1" applyBorder="1" applyAlignment="1">
      <alignment horizontal="left" vertical="top" wrapText="1"/>
    </xf>
    <xf numFmtId="0" fontId="4" fillId="0" borderId="22" xfId="0" applyFont="1" applyBorder="1" applyAlignment="1">
      <alignment horizontal="left" vertical="top" wrapText="1"/>
    </xf>
    <xf numFmtId="0" fontId="2" fillId="0" borderId="26" xfId="0" applyFont="1" applyBorder="1" applyAlignment="1">
      <alignment horizontal="left" vertical="top"/>
    </xf>
    <xf numFmtId="165" fontId="2" fillId="0" borderId="18" xfId="1" applyNumberFormat="1" applyFont="1" applyBorder="1" applyAlignment="1">
      <alignment horizontal="right" vertical="center" wrapText="1"/>
    </xf>
    <xf numFmtId="0" fontId="2" fillId="0" borderId="18" xfId="0" applyFont="1" applyBorder="1" applyAlignment="1">
      <alignment horizontal="center" wrapText="1"/>
    </xf>
    <xf numFmtId="0" fontId="3" fillId="0" borderId="10" xfId="0" applyFont="1" applyBorder="1" applyAlignment="1">
      <alignment horizontal="left" vertical="top" wrapText="1" indent="21"/>
    </xf>
    <xf numFmtId="165" fontId="6" fillId="0" borderId="10" xfId="1" applyNumberFormat="1" applyFont="1" applyBorder="1" applyAlignment="1">
      <alignment horizontal="right" vertical="center" wrapText="1"/>
    </xf>
    <xf numFmtId="0" fontId="4" fillId="0" borderId="28" xfId="0" applyFont="1" applyBorder="1" applyAlignment="1">
      <alignment horizontal="left" vertical="top" wrapText="1"/>
    </xf>
    <xf numFmtId="0" fontId="2" fillId="0" borderId="27" xfId="0" applyFont="1" applyBorder="1" applyAlignment="1">
      <alignment vertical="top" wrapText="1"/>
    </xf>
    <xf numFmtId="0" fontId="2" fillId="0" borderId="29" xfId="0" applyFont="1" applyBorder="1" applyAlignment="1">
      <alignment vertical="top" wrapText="1"/>
    </xf>
    <xf numFmtId="0" fontId="2" fillId="0" borderId="16" xfId="0" applyFont="1" applyBorder="1" applyAlignment="1">
      <alignment vertical="top" wrapText="1"/>
    </xf>
    <xf numFmtId="165" fontId="2" fillId="0" borderId="29" xfId="1" applyNumberFormat="1" applyFont="1" applyBorder="1" applyAlignment="1">
      <alignment horizontal="right" vertical="center" wrapText="1"/>
    </xf>
    <xf numFmtId="165" fontId="2" fillId="0" borderId="27" xfId="1" applyNumberFormat="1" applyFont="1" applyBorder="1" applyAlignment="1">
      <alignment vertical="center" wrapText="1"/>
    </xf>
    <xf numFmtId="165" fontId="2" fillId="0" borderId="29" xfId="1" applyNumberFormat="1" applyFont="1" applyBorder="1" applyAlignment="1">
      <alignment vertical="center" wrapText="1"/>
    </xf>
    <xf numFmtId="0" fontId="2" fillId="0" borderId="27" xfId="0" applyFont="1" applyBorder="1" applyAlignment="1">
      <alignment horizontal="left" vertical="top"/>
    </xf>
    <xf numFmtId="165" fontId="2" fillId="0" borderId="16" xfId="1" applyNumberFormat="1" applyFont="1" applyBorder="1" applyAlignment="1">
      <alignment vertical="center" wrapText="1"/>
    </xf>
    <xf numFmtId="164" fontId="2" fillId="0" borderId="25" xfId="0" applyNumberFormat="1" applyFont="1" applyBorder="1" applyAlignment="1">
      <alignment horizontal="center" vertical="top" shrinkToFit="1"/>
    </xf>
    <xf numFmtId="165" fontId="2" fillId="0" borderId="26" xfId="1" applyNumberFormat="1" applyFont="1" applyBorder="1" applyAlignment="1">
      <alignment horizontal="right" vertical="center" wrapText="1"/>
    </xf>
    <xf numFmtId="164" fontId="2" fillId="0" borderId="18" xfId="0" applyNumberFormat="1" applyFont="1" applyBorder="1" applyAlignment="1">
      <alignment horizontal="center" vertical="top" shrinkToFit="1"/>
    </xf>
    <xf numFmtId="0" fontId="2" fillId="0" borderId="23" xfId="0" applyFont="1" applyBorder="1" applyAlignment="1">
      <alignment horizontal="left" vertical="top" wrapText="1"/>
    </xf>
    <xf numFmtId="0" fontId="2" fillId="0" borderId="26" xfId="0" applyFont="1" applyBorder="1" applyAlignment="1">
      <alignment vertical="top" wrapText="1"/>
    </xf>
    <xf numFmtId="0" fontId="2" fillId="0" borderId="0" xfId="0" applyFont="1" applyBorder="1" applyAlignment="1">
      <alignment vertical="top" wrapText="1"/>
    </xf>
    <xf numFmtId="0" fontId="2" fillId="0" borderId="18" xfId="0" applyFont="1" applyBorder="1" applyAlignment="1">
      <alignment vertical="top" wrapText="1"/>
    </xf>
    <xf numFmtId="165" fontId="2" fillId="0" borderId="30" xfId="1" applyNumberFormat="1" applyFont="1" applyBorder="1" applyAlignment="1">
      <alignment horizontal="right" vertical="center" wrapText="1"/>
    </xf>
    <xf numFmtId="1" fontId="2" fillId="0" borderId="30" xfId="0" applyNumberFormat="1" applyFont="1" applyBorder="1" applyAlignment="1">
      <alignment horizontal="center" vertical="center" shrinkToFit="1"/>
    </xf>
    <xf numFmtId="1" fontId="2" fillId="0" borderId="26" xfId="0" applyNumberFormat="1" applyFont="1" applyBorder="1" applyAlignment="1">
      <alignment horizontal="center" vertical="center" shrinkToFit="1"/>
    </xf>
    <xf numFmtId="1" fontId="2" fillId="0" borderId="0" xfId="0" applyNumberFormat="1" applyFont="1" applyBorder="1" applyAlignment="1">
      <alignment horizontal="center" vertical="center" shrinkToFit="1"/>
    </xf>
    <xf numFmtId="1" fontId="2" fillId="0" borderId="18" xfId="0" applyNumberFormat="1" applyFont="1" applyBorder="1" applyAlignment="1">
      <alignment horizontal="center" vertical="center" shrinkToFit="1"/>
    </xf>
    <xf numFmtId="0" fontId="2" fillId="0" borderId="27"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8"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9" xfId="0" applyFont="1" applyBorder="1" applyAlignment="1">
      <alignment horizontal="center" vertical="center" wrapText="1"/>
    </xf>
    <xf numFmtId="0" fontId="2" fillId="0" borderId="10" xfId="0" applyFont="1" applyBorder="1" applyAlignment="1">
      <alignment horizontal="center" vertical="center" wrapText="1"/>
    </xf>
    <xf numFmtId="0" fontId="9" fillId="0" borderId="0" xfId="2" applyAlignment="1">
      <alignment horizontal="center" vertical="center"/>
    </xf>
    <xf numFmtId="0" fontId="9" fillId="0" borderId="0" xfId="2"/>
    <xf numFmtId="0" fontId="10" fillId="0" borderId="0" xfId="2" applyFont="1" applyAlignment="1">
      <alignment vertical="center"/>
    </xf>
    <xf numFmtId="0" fontId="11" fillId="0" borderId="0" xfId="2" applyFont="1" applyAlignment="1">
      <alignment vertical="center"/>
    </xf>
    <xf numFmtId="0" fontId="10" fillId="0" borderId="0" xfId="2" applyFont="1" applyAlignment="1">
      <alignment horizontal="right" vertical="center"/>
    </xf>
    <xf numFmtId="0" fontId="10" fillId="0" borderId="0" xfId="2" applyFont="1" applyAlignment="1">
      <alignment horizontal="left" vertical="center"/>
    </xf>
    <xf numFmtId="15" fontId="8" fillId="0" borderId="0" xfId="2" applyNumberFormat="1" applyFont="1" applyAlignment="1">
      <alignment horizontal="right" vertical="center"/>
    </xf>
    <xf numFmtId="0" fontId="8" fillId="0" borderId="0" xfId="2" applyFont="1" applyAlignment="1">
      <alignment horizontal="left" vertical="center"/>
    </xf>
    <xf numFmtId="0" fontId="8" fillId="0" borderId="0" xfId="2" applyFont="1" applyAlignment="1">
      <alignment horizontal="left" vertical="center"/>
    </xf>
    <xf numFmtId="0" fontId="11" fillId="0" borderId="0" xfId="2" applyFont="1" applyAlignment="1">
      <alignment horizontal="right" vertical="center"/>
    </xf>
    <xf numFmtId="0" fontId="11" fillId="0" borderId="0" xfId="2" applyFont="1" applyAlignment="1">
      <alignment horizontal="center" vertical="center"/>
    </xf>
    <xf numFmtId="0" fontId="12" fillId="0" borderId="0" xfId="2" applyFont="1" applyAlignment="1">
      <alignment horizontal="center" vertical="center"/>
    </xf>
    <xf numFmtId="0" fontId="12" fillId="0" borderId="0" xfId="2" applyFont="1" applyAlignment="1">
      <alignment horizontal="center" vertical="center"/>
    </xf>
    <xf numFmtId="0" fontId="13" fillId="0" borderId="31" xfId="2" applyFont="1" applyBorder="1" applyAlignment="1">
      <alignment horizontal="center" vertical="center"/>
    </xf>
    <xf numFmtId="0" fontId="13" fillId="0" borderId="32" xfId="2" applyFont="1" applyBorder="1" applyAlignment="1">
      <alignment horizontal="center" vertical="center"/>
    </xf>
    <xf numFmtId="0" fontId="13" fillId="0" borderId="33" xfId="2" applyFont="1" applyBorder="1" applyAlignment="1">
      <alignment horizontal="center" vertical="center"/>
    </xf>
    <xf numFmtId="0" fontId="14" fillId="0" borderId="34" xfId="2" applyFont="1" applyBorder="1" applyAlignment="1">
      <alignment horizontal="center" vertical="center"/>
    </xf>
    <xf numFmtId="0" fontId="14" fillId="0" borderId="0" xfId="2" applyFont="1" applyAlignment="1">
      <alignment horizontal="center" vertical="center"/>
    </xf>
    <xf numFmtId="167" fontId="14" fillId="0" borderId="35" xfId="3" applyNumberFormat="1" applyFont="1" applyBorder="1" applyAlignment="1">
      <alignment horizontal="center" vertical="center"/>
    </xf>
    <xf numFmtId="0" fontId="14" fillId="0" borderId="36" xfId="2" applyFont="1" applyBorder="1" applyAlignment="1">
      <alignment horizontal="center" vertical="center"/>
    </xf>
    <xf numFmtId="0" fontId="14" fillId="0" borderId="15" xfId="2" applyFont="1" applyBorder="1" applyAlignment="1">
      <alignment horizontal="center" vertical="center"/>
    </xf>
    <xf numFmtId="167" fontId="14" fillId="0" borderId="15" xfId="3" applyNumberFormat="1" applyFont="1" applyBorder="1" applyAlignment="1">
      <alignment horizontal="center" vertical="center"/>
    </xf>
    <xf numFmtId="167" fontId="14" fillId="0" borderId="37" xfId="3" applyNumberFormat="1" applyFont="1" applyBorder="1" applyAlignment="1">
      <alignment horizontal="center" vertical="center"/>
    </xf>
    <xf numFmtId="167" fontId="15" fillId="0" borderId="33" xfId="3" applyNumberFormat="1" applyFont="1" applyBorder="1" applyAlignment="1">
      <alignment horizontal="center" vertical="center"/>
    </xf>
    <xf numFmtId="167" fontId="0" fillId="0" borderId="0" xfId="3" applyNumberFormat="1" applyFont="1" applyAlignment="1">
      <alignment horizontal="center" vertical="center"/>
    </xf>
    <xf numFmtId="166" fontId="9" fillId="0" borderId="0" xfId="2" applyNumberFormat="1" applyAlignment="1">
      <alignment horizontal="center" vertical="center"/>
    </xf>
    <xf numFmtId="167" fontId="9" fillId="0" borderId="0" xfId="2" applyNumberFormat="1" applyAlignment="1">
      <alignment horizontal="center" vertical="center"/>
    </xf>
  </cellXfs>
  <cellStyles count="4">
    <cellStyle name="Comma" xfId="1" builtinId="3"/>
    <cellStyle name="Comma 2" xfId="3" xr:uid="{A8E69086-9BF9-4B24-A4B8-9CD789DAF399}"/>
    <cellStyle name="Normal" xfId="0" builtinId="0"/>
    <cellStyle name="Normal 2" xfId="2" xr:uid="{3B1823CA-1D17-422A-AB5B-FC86C78F1CB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180975</xdr:colOff>
      <xdr:row>0</xdr:row>
      <xdr:rowOff>76200</xdr:rowOff>
    </xdr:from>
    <xdr:to>
      <xdr:col>4</xdr:col>
      <xdr:colOff>1133475</xdr:colOff>
      <xdr:row>4</xdr:row>
      <xdr:rowOff>6350</xdr:rowOff>
    </xdr:to>
    <xdr:pic>
      <xdr:nvPicPr>
        <xdr:cNvPr id="2" name="Picture 1">
          <a:extLst>
            <a:ext uri="{FF2B5EF4-FFF2-40B4-BE49-F238E27FC236}">
              <a16:creationId xmlns:a16="http://schemas.microsoft.com/office/drawing/2014/main" id="{C951FF13-7A78-4101-97C9-0CDDA0805CBD}"/>
            </a:ext>
          </a:extLst>
        </xdr:cNvPr>
        <xdr:cNvPicPr>
          <a:picLocks noChangeAspect="1"/>
        </xdr:cNvPicPr>
      </xdr:nvPicPr>
      <xdr:blipFill>
        <a:blip xmlns:r="http://schemas.openxmlformats.org/officeDocument/2006/relationships" r:embed="rId1"/>
        <a:stretch>
          <a:fillRect/>
        </a:stretch>
      </xdr:blipFill>
      <xdr:spPr>
        <a:xfrm>
          <a:off x="5324475" y="76200"/>
          <a:ext cx="952500" cy="682625"/>
        </a:xfrm>
        <a:prstGeom prst="rect">
          <a:avLst/>
        </a:prstGeom>
      </xdr:spPr>
    </xdr:pic>
    <xdr:clientData/>
  </xdr:twoCellAnchor>
  <xdr:twoCellAnchor editAs="oneCell">
    <xdr:from>
      <xdr:col>0</xdr:col>
      <xdr:colOff>19050</xdr:colOff>
      <xdr:row>0</xdr:row>
      <xdr:rowOff>76200</xdr:rowOff>
    </xdr:from>
    <xdr:to>
      <xdr:col>1</xdr:col>
      <xdr:colOff>1002807</xdr:colOff>
      <xdr:row>3</xdr:row>
      <xdr:rowOff>152400</xdr:rowOff>
    </xdr:to>
    <xdr:pic>
      <xdr:nvPicPr>
        <xdr:cNvPr id="3" name="Picture 2">
          <a:extLst>
            <a:ext uri="{FF2B5EF4-FFF2-40B4-BE49-F238E27FC236}">
              <a16:creationId xmlns:a16="http://schemas.microsoft.com/office/drawing/2014/main" id="{7AB64CEB-D811-4114-B7A5-1011A74FEDE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76200"/>
          <a:ext cx="1402857" cy="5619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5EA86-FE53-4F95-AE6D-DBA9F81E58CC}">
  <dimension ref="A4:E27"/>
  <sheetViews>
    <sheetView tabSelected="1" topLeftCell="A4" zoomScaleNormal="100" workbookViewId="0">
      <selection activeCell="E24" sqref="E24"/>
    </sheetView>
  </sheetViews>
  <sheetFormatPr defaultRowHeight="12.75" x14ac:dyDescent="0.2"/>
  <cols>
    <col min="1" max="1" width="7.33203125" style="163" customWidth="1"/>
    <col min="2" max="2" width="36.6640625" style="163" customWidth="1"/>
    <col min="3" max="3" width="19.83203125" style="163" customWidth="1"/>
    <col min="4" max="4" width="18.6640625" style="163" customWidth="1"/>
    <col min="5" max="5" width="21.6640625" style="163" customWidth="1"/>
    <col min="6" max="16384" width="9.33203125" style="164"/>
  </cols>
  <sheetData>
    <row r="4" spans="1:5" ht="21" customHeight="1" x14ac:dyDescent="0.2"/>
    <row r="5" spans="1:5" s="166" customFormat="1" ht="18.75" x14ac:dyDescent="0.2">
      <c r="A5" s="165"/>
      <c r="E5" s="167" t="s">
        <v>146</v>
      </c>
    </row>
    <row r="6" spans="1:5" s="166" customFormat="1" ht="18.75" x14ac:dyDescent="0.2">
      <c r="A6" s="165"/>
      <c r="E6" s="167"/>
    </row>
    <row r="7" spans="1:5" s="166" customFormat="1" ht="18.75" x14ac:dyDescent="0.2">
      <c r="A7" s="165"/>
      <c r="E7" s="167"/>
    </row>
    <row r="8" spans="1:5" s="166" customFormat="1" ht="18.75" x14ac:dyDescent="0.2">
      <c r="A8" s="165"/>
      <c r="E8" s="167"/>
    </row>
    <row r="9" spans="1:5" s="166" customFormat="1" ht="18.75" x14ac:dyDescent="0.2">
      <c r="A9" s="165" t="s">
        <v>155</v>
      </c>
      <c r="E9" s="167"/>
    </row>
    <row r="10" spans="1:5" s="166" customFormat="1" ht="18.75" x14ac:dyDescent="0.2">
      <c r="A10" s="165"/>
      <c r="E10" s="167"/>
    </row>
    <row r="11" spans="1:5" s="166" customFormat="1" ht="18.75" x14ac:dyDescent="0.2">
      <c r="A11" s="165"/>
      <c r="E11" s="167"/>
    </row>
    <row r="12" spans="1:5" s="166" customFormat="1" ht="18.75" x14ac:dyDescent="0.2">
      <c r="A12" s="168" t="s">
        <v>147</v>
      </c>
      <c r="E12" s="169">
        <v>45274</v>
      </c>
    </row>
    <row r="13" spans="1:5" s="166" customFormat="1" ht="18.75" x14ac:dyDescent="0.2">
      <c r="A13" s="170" t="s">
        <v>154</v>
      </c>
      <c r="B13" s="170"/>
      <c r="C13" s="171"/>
      <c r="D13" s="171"/>
      <c r="E13" s="172"/>
    </row>
    <row r="14" spans="1:5" s="166" customFormat="1" ht="18.75" x14ac:dyDescent="0.2">
      <c r="A14" s="173"/>
      <c r="E14" s="172"/>
    </row>
    <row r="15" spans="1:5" s="166" customFormat="1" ht="28.5" x14ac:dyDescent="0.2">
      <c r="A15" s="174" t="s">
        <v>148</v>
      </c>
      <c r="B15" s="174"/>
      <c r="C15" s="174"/>
      <c r="D15" s="174"/>
      <c r="E15" s="174"/>
    </row>
    <row r="16" spans="1:5" s="166" customFormat="1" ht="29.25" thickBot="1" x14ac:dyDescent="0.25">
      <c r="A16" s="175"/>
      <c r="B16" s="175"/>
      <c r="C16" s="175"/>
      <c r="D16" s="175"/>
      <c r="E16" s="175"/>
    </row>
    <row r="17" spans="1:5" ht="19.5" thickBot="1" x14ac:dyDescent="0.25">
      <c r="A17" s="176" t="s">
        <v>149</v>
      </c>
      <c r="B17" s="177" t="s">
        <v>10</v>
      </c>
      <c r="C17" s="177" t="s">
        <v>150</v>
      </c>
      <c r="D17" s="177" t="s">
        <v>7</v>
      </c>
      <c r="E17" s="178" t="s">
        <v>14</v>
      </c>
    </row>
    <row r="18" spans="1:5" ht="18.75" x14ac:dyDescent="0.2">
      <c r="A18" s="179"/>
      <c r="B18" s="180"/>
      <c r="C18" s="180"/>
      <c r="D18" s="180"/>
      <c r="E18" s="181"/>
    </row>
    <row r="19" spans="1:5" ht="36" customHeight="1" x14ac:dyDescent="0.2">
      <c r="A19" s="182">
        <v>1</v>
      </c>
      <c r="B19" s="183" t="s">
        <v>152</v>
      </c>
      <c r="C19" s="184">
        <f>HVAC!G90</f>
        <v>20134650</v>
      </c>
      <c r="D19" s="184">
        <f>HVAC!I90</f>
        <v>2117550</v>
      </c>
      <c r="E19" s="185">
        <f>D19+C19</f>
        <v>22252200</v>
      </c>
    </row>
    <row r="20" spans="1:5" ht="36" customHeight="1" x14ac:dyDescent="0.2">
      <c r="A20" s="182">
        <v>2</v>
      </c>
      <c r="B20" s="183" t="s">
        <v>153</v>
      </c>
      <c r="C20" s="184">
        <f>Fire!G52</f>
        <v>3676680</v>
      </c>
      <c r="D20" s="184">
        <f>Fire!I52</f>
        <v>444500</v>
      </c>
      <c r="E20" s="185">
        <f>D20+C20</f>
        <v>4121180</v>
      </c>
    </row>
    <row r="21" spans="1:5" ht="19.5" thickBot="1" x14ac:dyDescent="0.25">
      <c r="A21" s="179"/>
      <c r="B21" s="180"/>
      <c r="C21" s="180"/>
      <c r="D21" s="180"/>
      <c r="E21" s="181"/>
    </row>
    <row r="22" spans="1:5" ht="21.75" thickBot="1" x14ac:dyDescent="0.25">
      <c r="A22" s="176"/>
      <c r="B22" s="177" t="s">
        <v>151</v>
      </c>
      <c r="C22" s="186">
        <f>SUM(C19:C21)</f>
        <v>23811330</v>
      </c>
      <c r="D22" s="186">
        <f>SUM(D19:D21)</f>
        <v>2562050</v>
      </c>
      <c r="E22" s="186">
        <f>SUM(E19:E21)</f>
        <v>26373380</v>
      </c>
    </row>
    <row r="23" spans="1:5" x14ac:dyDescent="0.2">
      <c r="E23" s="187"/>
    </row>
    <row r="24" spans="1:5" x14ac:dyDescent="0.2">
      <c r="E24" s="188"/>
    </row>
    <row r="25" spans="1:5" x14ac:dyDescent="0.2">
      <c r="E25" s="189"/>
    </row>
    <row r="26" spans="1:5" x14ac:dyDescent="0.2">
      <c r="D26" s="189"/>
      <c r="E26" s="188"/>
    </row>
    <row r="27" spans="1:5" x14ac:dyDescent="0.2">
      <c r="E27" s="189"/>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4"/>
  <sheetViews>
    <sheetView zoomScaleNormal="100" workbookViewId="0">
      <selection activeCell="B32" sqref="B32"/>
    </sheetView>
  </sheetViews>
  <sheetFormatPr defaultRowHeight="15" x14ac:dyDescent="0.2"/>
  <cols>
    <col min="1" max="1" width="4.83203125" style="2" customWidth="1"/>
    <col min="2" max="2" width="7.33203125" style="2" customWidth="1"/>
    <col min="3" max="3" width="56.5" style="2" customWidth="1"/>
    <col min="4" max="4" width="6.1640625" style="1" customWidth="1"/>
    <col min="5" max="5" width="7.5" style="1" customWidth="1"/>
    <col min="6" max="6" width="11.6640625" style="27" customWidth="1"/>
    <col min="7" max="7" width="15.6640625" style="27" customWidth="1"/>
    <col min="8" max="8" width="12.5" style="27" customWidth="1"/>
    <col min="9" max="9" width="14.6640625" style="27" customWidth="1"/>
    <col min="10" max="10" width="16.5" style="27" customWidth="1"/>
    <col min="11" max="16384" width="9.33203125" style="2"/>
  </cols>
  <sheetData>
    <row r="1" spans="1:10" s="32" customFormat="1" ht="14.25" customHeight="1" x14ac:dyDescent="0.2">
      <c r="A1" s="95" t="s">
        <v>0</v>
      </c>
      <c r="B1" s="95"/>
      <c r="C1" s="95"/>
      <c r="D1" s="95"/>
      <c r="E1" s="95"/>
      <c r="F1" s="95"/>
      <c r="G1" s="95"/>
      <c r="H1" s="95"/>
      <c r="I1" s="95"/>
      <c r="J1" s="95"/>
    </row>
    <row r="2" spans="1:10" s="32" customFormat="1" ht="17.850000000000001" customHeight="1" x14ac:dyDescent="0.2">
      <c r="A2" s="96" t="s">
        <v>1</v>
      </c>
      <c r="B2" s="96"/>
      <c r="C2" s="96"/>
      <c r="D2" s="96"/>
      <c r="E2" s="96"/>
      <c r="F2" s="96"/>
      <c r="G2" s="96"/>
      <c r="H2" s="96"/>
      <c r="I2" s="96"/>
      <c r="J2" s="96"/>
    </row>
    <row r="3" spans="1:10" s="32" customFormat="1" ht="17.45" customHeight="1" x14ac:dyDescent="0.2">
      <c r="A3" s="95" t="s">
        <v>2</v>
      </c>
      <c r="B3" s="95"/>
      <c r="C3" s="95"/>
      <c r="D3" s="33"/>
      <c r="E3" s="33"/>
      <c r="F3" s="34"/>
      <c r="G3" s="34"/>
      <c r="H3" s="34"/>
      <c r="I3" s="34"/>
      <c r="J3" s="35" t="s">
        <v>3</v>
      </c>
    </row>
    <row r="4" spans="1:10" s="32" customFormat="1" ht="23.85" customHeight="1" x14ac:dyDescent="0.2">
      <c r="A4" s="96" t="s">
        <v>4</v>
      </c>
      <c r="B4" s="96"/>
      <c r="C4" s="96"/>
      <c r="D4" s="33"/>
      <c r="E4" s="33"/>
      <c r="F4" s="36"/>
      <c r="G4" s="36"/>
      <c r="H4" s="36"/>
      <c r="I4" s="57" t="s">
        <v>5</v>
      </c>
      <c r="J4" s="57"/>
    </row>
    <row r="5" spans="1:10" s="1" customFormat="1" ht="22.5" customHeight="1" x14ac:dyDescent="0.2">
      <c r="A5" s="97"/>
      <c r="B5" s="97"/>
      <c r="C5" s="97"/>
      <c r="D5" s="97"/>
      <c r="E5" s="98"/>
      <c r="F5" s="99" t="s">
        <v>6</v>
      </c>
      <c r="G5" s="100"/>
      <c r="H5" s="99" t="s">
        <v>7</v>
      </c>
      <c r="I5" s="100"/>
      <c r="J5" s="37" t="s">
        <v>8</v>
      </c>
    </row>
    <row r="6" spans="1:10" s="1" customFormat="1" ht="26.25" customHeight="1" x14ac:dyDescent="0.2">
      <c r="A6" s="99" t="s">
        <v>9</v>
      </c>
      <c r="B6" s="100"/>
      <c r="C6" s="37" t="s">
        <v>10</v>
      </c>
      <c r="D6" s="37" t="s">
        <v>11</v>
      </c>
      <c r="E6" s="37" t="s">
        <v>12</v>
      </c>
      <c r="F6" s="37" t="s">
        <v>13</v>
      </c>
      <c r="G6" s="37" t="s">
        <v>14</v>
      </c>
      <c r="H6" s="37" t="s">
        <v>13</v>
      </c>
      <c r="I6" s="37" t="s">
        <v>14</v>
      </c>
      <c r="J6" s="37" t="s">
        <v>14</v>
      </c>
    </row>
    <row r="7" spans="1:10" ht="51.75" customHeight="1" x14ac:dyDescent="0.2">
      <c r="A7" s="101"/>
      <c r="B7" s="102"/>
      <c r="C7" s="4" t="s">
        <v>15</v>
      </c>
      <c r="D7" s="5"/>
      <c r="E7" s="6"/>
      <c r="F7" s="7"/>
      <c r="G7" s="7"/>
      <c r="H7" s="7"/>
      <c r="I7" s="7"/>
      <c r="J7" s="7"/>
    </row>
    <row r="8" spans="1:10" ht="200.25" customHeight="1" x14ac:dyDescent="0.2">
      <c r="A8" s="83">
        <v>1</v>
      </c>
      <c r="B8" s="84"/>
      <c r="C8" s="17" t="s">
        <v>81</v>
      </c>
      <c r="D8" s="9"/>
      <c r="E8" s="10"/>
      <c r="F8" s="11"/>
      <c r="G8" s="11"/>
      <c r="H8" s="11"/>
      <c r="I8" s="11"/>
      <c r="J8" s="11"/>
    </row>
    <row r="9" spans="1:10" ht="14.45" customHeight="1" x14ac:dyDescent="0.2">
      <c r="A9" s="77"/>
      <c r="B9" s="78"/>
      <c r="C9" s="38" t="s">
        <v>16</v>
      </c>
      <c r="D9" s="39" t="s">
        <v>17</v>
      </c>
      <c r="E9" s="40">
        <v>2</v>
      </c>
      <c r="F9" s="41">
        <v>50000</v>
      </c>
      <c r="G9" s="41">
        <f>F9*E9</f>
        <v>100000</v>
      </c>
      <c r="H9" s="41">
        <v>60000</v>
      </c>
      <c r="I9" s="41">
        <f>H9*E9</f>
        <v>120000</v>
      </c>
      <c r="J9" s="41">
        <f>I9+G9</f>
        <v>220000</v>
      </c>
    </row>
    <row r="10" spans="1:10" ht="17.850000000000001" customHeight="1" x14ac:dyDescent="0.2">
      <c r="A10" s="77">
        <v>1.2</v>
      </c>
      <c r="B10" s="78"/>
      <c r="C10" s="38" t="s">
        <v>18</v>
      </c>
      <c r="D10" s="39" t="s">
        <v>19</v>
      </c>
      <c r="E10" s="40">
        <v>1</v>
      </c>
      <c r="F10" s="41">
        <v>8000</v>
      </c>
      <c r="G10" s="41">
        <f>F10*E10</f>
        <v>8000</v>
      </c>
      <c r="H10" s="41">
        <v>5000</v>
      </c>
      <c r="I10" s="41">
        <f>H10*E10</f>
        <v>5000</v>
      </c>
      <c r="J10" s="41">
        <f>I10+G10</f>
        <v>13000</v>
      </c>
    </row>
    <row r="11" spans="1:10" ht="47.45" customHeight="1" x14ac:dyDescent="0.2">
      <c r="A11" s="83">
        <v>2</v>
      </c>
      <c r="B11" s="84"/>
      <c r="C11" s="18" t="s">
        <v>20</v>
      </c>
      <c r="D11" s="19"/>
      <c r="E11" s="10"/>
      <c r="F11" s="11"/>
      <c r="G11" s="11"/>
      <c r="H11" s="11"/>
      <c r="I11" s="11"/>
      <c r="J11" s="11"/>
    </row>
    <row r="12" spans="1:10" ht="19.350000000000001" customHeight="1" x14ac:dyDescent="0.2">
      <c r="A12" s="77">
        <v>2.1</v>
      </c>
      <c r="B12" s="94"/>
      <c r="C12" s="18" t="s">
        <v>21</v>
      </c>
      <c r="D12" s="19"/>
      <c r="E12" s="10"/>
      <c r="F12" s="11"/>
      <c r="G12" s="11"/>
      <c r="H12" s="11"/>
      <c r="I12" s="11"/>
      <c r="J12" s="11"/>
    </row>
    <row r="13" spans="1:10" ht="18" customHeight="1" x14ac:dyDescent="0.2">
      <c r="A13" s="72" t="s">
        <v>22</v>
      </c>
      <c r="B13" s="73"/>
      <c r="C13" s="38" t="s">
        <v>23</v>
      </c>
      <c r="D13" s="42" t="s">
        <v>17</v>
      </c>
      <c r="E13" s="40">
        <v>4</v>
      </c>
      <c r="F13" s="41">
        <v>8250</v>
      </c>
      <c r="G13" s="41">
        <f>F13*E13</f>
        <v>33000</v>
      </c>
      <c r="H13" s="41">
        <v>1000</v>
      </c>
      <c r="I13" s="41">
        <f>H13*E13</f>
        <v>4000</v>
      </c>
      <c r="J13" s="41">
        <f>I13+G13</f>
        <v>37000</v>
      </c>
    </row>
    <row r="14" spans="1:10" ht="17.850000000000001" customHeight="1" x14ac:dyDescent="0.2">
      <c r="A14" s="74" t="s">
        <v>24</v>
      </c>
      <c r="B14" s="75"/>
      <c r="C14" s="38" t="s">
        <v>25</v>
      </c>
      <c r="D14" s="39" t="s">
        <v>17</v>
      </c>
      <c r="E14" s="40">
        <v>8</v>
      </c>
      <c r="F14" s="41">
        <v>17500</v>
      </c>
      <c r="G14" s="41">
        <f>F14*E14</f>
        <v>140000</v>
      </c>
      <c r="H14" s="41">
        <v>2000</v>
      </c>
      <c r="I14" s="41">
        <f>H14*E14</f>
        <v>16000</v>
      </c>
      <c r="J14" s="41">
        <f>I14+G14</f>
        <v>156000</v>
      </c>
    </row>
    <row r="15" spans="1:10" ht="17.850000000000001" customHeight="1" x14ac:dyDescent="0.2">
      <c r="A15" s="77">
        <v>2.2000000000000002</v>
      </c>
      <c r="B15" s="78"/>
      <c r="C15" s="44" t="s">
        <v>26</v>
      </c>
      <c r="D15" s="52"/>
      <c r="E15" s="46"/>
      <c r="F15" s="53"/>
      <c r="G15" s="53"/>
      <c r="H15" s="53"/>
      <c r="I15" s="53"/>
      <c r="J15" s="53"/>
    </row>
    <row r="16" spans="1:10" ht="18" customHeight="1" x14ac:dyDescent="0.2">
      <c r="A16" s="72" t="s">
        <v>22</v>
      </c>
      <c r="B16" s="73"/>
      <c r="C16" s="38" t="s">
        <v>23</v>
      </c>
      <c r="D16" s="42" t="s">
        <v>19</v>
      </c>
      <c r="E16" s="40">
        <v>1</v>
      </c>
      <c r="F16" s="41">
        <v>7500</v>
      </c>
      <c r="G16" s="41">
        <f>F16*E16</f>
        <v>7500</v>
      </c>
      <c r="H16" s="41">
        <v>1000</v>
      </c>
      <c r="I16" s="41">
        <f>H16*E16</f>
        <v>1000</v>
      </c>
      <c r="J16" s="41">
        <f>I16+G16</f>
        <v>8500</v>
      </c>
    </row>
    <row r="17" spans="1:10" ht="17.850000000000001" customHeight="1" x14ac:dyDescent="0.2">
      <c r="A17" s="72" t="s">
        <v>24</v>
      </c>
      <c r="B17" s="73"/>
      <c r="C17" s="38" t="s">
        <v>25</v>
      </c>
      <c r="D17" s="39" t="s">
        <v>17</v>
      </c>
      <c r="E17" s="40">
        <v>2</v>
      </c>
      <c r="F17" s="41">
        <v>17500</v>
      </c>
      <c r="G17" s="41">
        <f>F17*E17</f>
        <v>35000</v>
      </c>
      <c r="H17" s="41">
        <v>2000</v>
      </c>
      <c r="I17" s="41">
        <f>H17*E17</f>
        <v>4000</v>
      </c>
      <c r="J17" s="41">
        <f>I17+G17</f>
        <v>39000</v>
      </c>
    </row>
    <row r="18" spans="1:10" ht="15.6" customHeight="1" x14ac:dyDescent="0.2">
      <c r="A18" s="77">
        <v>2.2999999999999998</v>
      </c>
      <c r="B18" s="94"/>
      <c r="C18" s="18" t="s">
        <v>27</v>
      </c>
      <c r="D18" s="19"/>
      <c r="E18" s="10"/>
      <c r="F18" s="11"/>
      <c r="G18" s="11"/>
      <c r="H18" s="11"/>
      <c r="I18" s="11"/>
      <c r="J18" s="11"/>
    </row>
    <row r="19" spans="1:10" ht="17.100000000000001" customHeight="1" x14ac:dyDescent="0.2">
      <c r="A19" s="72" t="s">
        <v>22</v>
      </c>
      <c r="B19" s="73"/>
      <c r="C19" s="38" t="s">
        <v>23</v>
      </c>
      <c r="D19" s="42" t="s">
        <v>19</v>
      </c>
      <c r="E19" s="40">
        <v>1</v>
      </c>
      <c r="F19" s="41">
        <v>13500</v>
      </c>
      <c r="G19" s="41">
        <f t="shared" ref="G19:G21" si="0">F19*E19</f>
        <v>13500</v>
      </c>
      <c r="H19" s="41">
        <v>1000</v>
      </c>
      <c r="I19" s="41">
        <f t="shared" ref="I19:I21" si="1">H19*E19</f>
        <v>1000</v>
      </c>
      <c r="J19" s="41">
        <f t="shared" ref="J19:J21" si="2">I19+G19</f>
        <v>14500</v>
      </c>
    </row>
    <row r="20" spans="1:10" ht="17.850000000000001" customHeight="1" x14ac:dyDescent="0.2">
      <c r="A20" s="72" t="s">
        <v>24</v>
      </c>
      <c r="B20" s="73"/>
      <c r="C20" s="38" t="s">
        <v>25</v>
      </c>
      <c r="D20" s="39" t="s">
        <v>17</v>
      </c>
      <c r="E20" s="40">
        <v>2</v>
      </c>
      <c r="F20" s="41">
        <v>27500</v>
      </c>
      <c r="G20" s="41">
        <f t="shared" si="0"/>
        <v>55000</v>
      </c>
      <c r="H20" s="41">
        <v>2000</v>
      </c>
      <c r="I20" s="41">
        <f t="shared" si="1"/>
        <v>4000</v>
      </c>
      <c r="J20" s="41">
        <f t="shared" si="2"/>
        <v>59000</v>
      </c>
    </row>
    <row r="21" spans="1:10" ht="50.25" customHeight="1" x14ac:dyDescent="0.2">
      <c r="A21" s="85">
        <v>2.4</v>
      </c>
      <c r="B21" s="93"/>
      <c r="C21" s="20" t="s">
        <v>82</v>
      </c>
      <c r="D21" s="21" t="s">
        <v>17</v>
      </c>
      <c r="E21" s="13">
        <v>6</v>
      </c>
      <c r="F21" s="14">
        <v>7200</v>
      </c>
      <c r="G21" s="14">
        <f t="shared" si="0"/>
        <v>43200</v>
      </c>
      <c r="H21" s="14">
        <v>500</v>
      </c>
      <c r="I21" s="14">
        <f t="shared" si="1"/>
        <v>3000</v>
      </c>
      <c r="J21" s="14">
        <f t="shared" si="2"/>
        <v>46200</v>
      </c>
    </row>
    <row r="22" spans="1:10" ht="35.25" customHeight="1" x14ac:dyDescent="0.2">
      <c r="A22" s="85">
        <v>2.5</v>
      </c>
      <c r="B22" s="93"/>
      <c r="C22" s="22" t="s">
        <v>83</v>
      </c>
      <c r="D22" s="15" t="s">
        <v>17</v>
      </c>
      <c r="E22" s="16">
        <v>6</v>
      </c>
      <c r="F22" s="14">
        <v>9800</v>
      </c>
      <c r="G22" s="14">
        <f>F22*E22</f>
        <v>58800</v>
      </c>
      <c r="H22" s="14">
        <v>1000</v>
      </c>
      <c r="I22" s="14">
        <f>H22*E22</f>
        <v>6000</v>
      </c>
      <c r="J22" s="14">
        <f>I22+G22</f>
        <v>64800</v>
      </c>
    </row>
    <row r="23" spans="1:10" ht="30" x14ac:dyDescent="0.2">
      <c r="A23" s="85">
        <v>2.6</v>
      </c>
      <c r="B23" s="93"/>
      <c r="C23" s="17" t="s">
        <v>28</v>
      </c>
      <c r="D23" s="5"/>
      <c r="E23" s="6"/>
      <c r="F23" s="7"/>
      <c r="G23" s="7"/>
      <c r="H23" s="7"/>
      <c r="I23" s="7"/>
      <c r="J23" s="7"/>
    </row>
    <row r="24" spans="1:10" x14ac:dyDescent="0.2">
      <c r="A24" s="72" t="s">
        <v>22</v>
      </c>
      <c r="B24" s="73"/>
      <c r="C24" s="38" t="s">
        <v>23</v>
      </c>
      <c r="D24" s="39" t="s">
        <v>19</v>
      </c>
      <c r="E24" s="40">
        <v>1</v>
      </c>
      <c r="F24" s="41">
        <v>168000</v>
      </c>
      <c r="G24" s="41">
        <f t="shared" ref="G24:G25" si="3">F24*E24</f>
        <v>168000</v>
      </c>
      <c r="H24" s="41">
        <v>2000</v>
      </c>
      <c r="I24" s="41">
        <f t="shared" ref="I24:I25" si="4">H24*E24</f>
        <v>2000</v>
      </c>
      <c r="J24" s="41">
        <f t="shared" ref="J24:J25" si="5">I24+G24</f>
        <v>170000</v>
      </c>
    </row>
    <row r="25" spans="1:10" x14ac:dyDescent="0.2">
      <c r="A25" s="72" t="s">
        <v>24</v>
      </c>
      <c r="B25" s="73"/>
      <c r="C25" s="38" t="s">
        <v>29</v>
      </c>
      <c r="D25" s="39" t="s">
        <v>17</v>
      </c>
      <c r="E25" s="40">
        <v>2</v>
      </c>
      <c r="F25" s="41">
        <v>206000</v>
      </c>
      <c r="G25" s="41">
        <f t="shared" si="3"/>
        <v>412000</v>
      </c>
      <c r="H25" s="41">
        <v>2000</v>
      </c>
      <c r="I25" s="41">
        <f t="shared" si="4"/>
        <v>4000</v>
      </c>
      <c r="J25" s="41">
        <f t="shared" si="5"/>
        <v>416000</v>
      </c>
    </row>
    <row r="26" spans="1:10" ht="45" x14ac:dyDescent="0.2">
      <c r="A26" s="89">
        <v>2.7</v>
      </c>
      <c r="B26" s="90"/>
      <c r="C26" s="43" t="s">
        <v>84</v>
      </c>
      <c r="D26" s="39" t="s">
        <v>17</v>
      </c>
      <c r="E26" s="40">
        <v>3</v>
      </c>
      <c r="F26" s="41">
        <v>85000</v>
      </c>
      <c r="G26" s="41">
        <f>F26*E26</f>
        <v>255000</v>
      </c>
      <c r="H26" s="41">
        <v>5000</v>
      </c>
      <c r="I26" s="41">
        <f>H26*E26</f>
        <v>15000</v>
      </c>
      <c r="J26" s="41">
        <f>I26+G26</f>
        <v>270000</v>
      </c>
    </row>
    <row r="27" spans="1:10" ht="60" x14ac:dyDescent="0.2">
      <c r="A27" s="91">
        <v>2.8</v>
      </c>
      <c r="B27" s="92"/>
      <c r="C27" s="54" t="s">
        <v>85</v>
      </c>
      <c r="D27" s="45" t="s">
        <v>17</v>
      </c>
      <c r="E27" s="46">
        <v>2</v>
      </c>
      <c r="F27" s="47">
        <v>235000</v>
      </c>
      <c r="G27" s="47">
        <f>F27*E27</f>
        <v>470000</v>
      </c>
      <c r="H27" s="47">
        <v>5000</v>
      </c>
      <c r="I27" s="47">
        <f>H27*E27</f>
        <v>10000</v>
      </c>
      <c r="J27" s="47">
        <f>I27+G27</f>
        <v>480000</v>
      </c>
    </row>
    <row r="28" spans="1:10" ht="45" x14ac:dyDescent="0.2">
      <c r="A28" s="85">
        <v>2.9</v>
      </c>
      <c r="B28" s="86"/>
      <c r="C28" s="43" t="s">
        <v>86</v>
      </c>
      <c r="D28" s="39" t="s">
        <v>30</v>
      </c>
      <c r="E28" s="40">
        <v>3</v>
      </c>
      <c r="F28" s="41">
        <v>10000</v>
      </c>
      <c r="G28" s="41">
        <f>F28*E28</f>
        <v>30000</v>
      </c>
      <c r="H28" s="41">
        <v>8000</v>
      </c>
      <c r="I28" s="41">
        <f>H28*E28</f>
        <v>24000</v>
      </c>
      <c r="J28" s="41">
        <f>I28+G28</f>
        <v>54000</v>
      </c>
    </row>
    <row r="29" spans="1:10" ht="150" x14ac:dyDescent="0.2">
      <c r="A29" s="83">
        <v>3</v>
      </c>
      <c r="B29" s="84"/>
      <c r="C29" s="23" t="s">
        <v>87</v>
      </c>
      <c r="D29" s="9"/>
      <c r="E29" s="10"/>
      <c r="F29" s="11"/>
      <c r="G29" s="11"/>
      <c r="H29" s="11"/>
      <c r="I29" s="11"/>
      <c r="J29" s="11"/>
    </row>
    <row r="30" spans="1:10" x14ac:dyDescent="0.2">
      <c r="A30" s="85">
        <v>3.1</v>
      </c>
      <c r="B30" s="86"/>
      <c r="C30" s="38" t="s">
        <v>23</v>
      </c>
      <c r="D30" s="39" t="s">
        <v>31</v>
      </c>
      <c r="E30" s="40">
        <v>5</v>
      </c>
      <c r="F30" s="41">
        <v>3000</v>
      </c>
      <c r="G30" s="41">
        <f t="shared" ref="G30:G34" si="6">F30*E30</f>
        <v>15000</v>
      </c>
      <c r="H30" s="41">
        <v>600</v>
      </c>
      <c r="I30" s="41">
        <f t="shared" ref="I30:I34" si="7">H30*E30</f>
        <v>3000</v>
      </c>
      <c r="J30" s="41">
        <f t="shared" ref="J30:J34" si="8">I30+G30</f>
        <v>18000</v>
      </c>
    </row>
    <row r="31" spans="1:10" x14ac:dyDescent="0.2">
      <c r="A31" s="85">
        <v>3.2</v>
      </c>
      <c r="B31" s="86"/>
      <c r="C31" s="38" t="s">
        <v>32</v>
      </c>
      <c r="D31" s="39" t="s">
        <v>31</v>
      </c>
      <c r="E31" s="40">
        <v>1</v>
      </c>
      <c r="F31" s="41">
        <v>4200</v>
      </c>
      <c r="G31" s="41">
        <f t="shared" si="6"/>
        <v>4200</v>
      </c>
      <c r="H31" s="41">
        <v>700</v>
      </c>
      <c r="I31" s="41">
        <f t="shared" si="7"/>
        <v>700</v>
      </c>
      <c r="J31" s="41">
        <f t="shared" si="8"/>
        <v>4900</v>
      </c>
    </row>
    <row r="32" spans="1:10" x14ac:dyDescent="0.2">
      <c r="A32" s="85">
        <v>3.3</v>
      </c>
      <c r="B32" s="86"/>
      <c r="C32" s="38" t="s">
        <v>29</v>
      </c>
      <c r="D32" s="39" t="s">
        <v>31</v>
      </c>
      <c r="E32" s="40">
        <v>1</v>
      </c>
      <c r="F32" s="41">
        <v>4700</v>
      </c>
      <c r="G32" s="41">
        <f t="shared" si="6"/>
        <v>4700</v>
      </c>
      <c r="H32" s="41">
        <v>800</v>
      </c>
      <c r="I32" s="41">
        <f t="shared" si="7"/>
        <v>800</v>
      </c>
      <c r="J32" s="41">
        <f t="shared" si="8"/>
        <v>5500</v>
      </c>
    </row>
    <row r="33" spans="1:10" x14ac:dyDescent="0.2">
      <c r="A33" s="85">
        <v>3.4</v>
      </c>
      <c r="B33" s="86"/>
      <c r="C33" s="38" t="s">
        <v>25</v>
      </c>
      <c r="D33" s="39" t="s">
        <v>31</v>
      </c>
      <c r="E33" s="40">
        <v>70</v>
      </c>
      <c r="F33" s="41">
        <v>6200</v>
      </c>
      <c r="G33" s="41">
        <f t="shared" si="6"/>
        <v>434000</v>
      </c>
      <c r="H33" s="41">
        <v>1000</v>
      </c>
      <c r="I33" s="41">
        <f t="shared" si="7"/>
        <v>70000</v>
      </c>
      <c r="J33" s="41">
        <f t="shared" si="8"/>
        <v>504000</v>
      </c>
    </row>
    <row r="34" spans="1:10" x14ac:dyDescent="0.2">
      <c r="A34" s="89">
        <v>3.5</v>
      </c>
      <c r="B34" s="90"/>
      <c r="C34" s="38" t="s">
        <v>33</v>
      </c>
      <c r="D34" s="39" t="s">
        <v>31</v>
      </c>
      <c r="E34" s="40">
        <v>15</v>
      </c>
      <c r="F34" s="41">
        <v>8950</v>
      </c>
      <c r="G34" s="41">
        <f t="shared" si="6"/>
        <v>134250</v>
      </c>
      <c r="H34" s="41">
        <v>1200</v>
      </c>
      <c r="I34" s="41">
        <f t="shared" si="7"/>
        <v>18000</v>
      </c>
      <c r="J34" s="41">
        <f t="shared" si="8"/>
        <v>152250</v>
      </c>
    </row>
    <row r="35" spans="1:10" ht="105" x14ac:dyDescent="0.2">
      <c r="A35" s="83">
        <v>4</v>
      </c>
      <c r="B35" s="84"/>
      <c r="C35" s="18" t="s">
        <v>34</v>
      </c>
      <c r="D35" s="9"/>
      <c r="E35" s="10"/>
      <c r="F35" s="11"/>
      <c r="G35" s="11"/>
      <c r="H35" s="11"/>
      <c r="I35" s="11"/>
      <c r="J35" s="11"/>
    </row>
    <row r="36" spans="1:10" x14ac:dyDescent="0.2">
      <c r="A36" s="85">
        <v>4.0999999999999996</v>
      </c>
      <c r="B36" s="86"/>
      <c r="C36" s="38" t="s">
        <v>23</v>
      </c>
      <c r="D36" s="39" t="s">
        <v>31</v>
      </c>
      <c r="E36" s="40">
        <v>5</v>
      </c>
      <c r="F36" s="41">
        <v>2550</v>
      </c>
      <c r="G36" s="41">
        <f t="shared" ref="G36:G40" si="9">F36*E36</f>
        <v>12750</v>
      </c>
      <c r="H36" s="41">
        <v>600</v>
      </c>
      <c r="I36" s="41">
        <f t="shared" ref="I36:I40" si="10">H36*E36</f>
        <v>3000</v>
      </c>
      <c r="J36" s="41">
        <f t="shared" ref="J36:J40" si="11">I36+G36</f>
        <v>15750</v>
      </c>
    </row>
    <row r="37" spans="1:10" x14ac:dyDescent="0.2">
      <c r="A37" s="85">
        <v>4.2</v>
      </c>
      <c r="B37" s="86"/>
      <c r="C37" s="38" t="s">
        <v>32</v>
      </c>
      <c r="D37" s="39" t="s">
        <v>31</v>
      </c>
      <c r="E37" s="40">
        <v>1</v>
      </c>
      <c r="F37" s="41">
        <v>2750</v>
      </c>
      <c r="G37" s="41">
        <f t="shared" si="9"/>
        <v>2750</v>
      </c>
      <c r="H37" s="41">
        <v>700</v>
      </c>
      <c r="I37" s="41">
        <f t="shared" si="10"/>
        <v>700</v>
      </c>
      <c r="J37" s="41">
        <f t="shared" si="11"/>
        <v>3450</v>
      </c>
    </row>
    <row r="38" spans="1:10" x14ac:dyDescent="0.2">
      <c r="A38" s="85">
        <v>4.3</v>
      </c>
      <c r="B38" s="86"/>
      <c r="C38" s="38" t="s">
        <v>29</v>
      </c>
      <c r="D38" s="39" t="s">
        <v>31</v>
      </c>
      <c r="E38" s="40">
        <v>1</v>
      </c>
      <c r="F38" s="41">
        <v>2900</v>
      </c>
      <c r="G38" s="41">
        <f t="shared" si="9"/>
        <v>2900</v>
      </c>
      <c r="H38" s="41">
        <v>800</v>
      </c>
      <c r="I38" s="41">
        <f t="shared" si="10"/>
        <v>800</v>
      </c>
      <c r="J38" s="41">
        <f t="shared" si="11"/>
        <v>3700</v>
      </c>
    </row>
    <row r="39" spans="1:10" x14ac:dyDescent="0.2">
      <c r="A39" s="85">
        <v>4.4000000000000004</v>
      </c>
      <c r="B39" s="86"/>
      <c r="C39" s="38" t="s">
        <v>25</v>
      </c>
      <c r="D39" s="39" t="s">
        <v>31</v>
      </c>
      <c r="E39" s="40">
        <v>70</v>
      </c>
      <c r="F39" s="41">
        <v>3650</v>
      </c>
      <c r="G39" s="41">
        <f t="shared" si="9"/>
        <v>255500</v>
      </c>
      <c r="H39" s="41">
        <v>1000</v>
      </c>
      <c r="I39" s="41">
        <f t="shared" si="10"/>
        <v>70000</v>
      </c>
      <c r="J39" s="41">
        <f t="shared" si="11"/>
        <v>325500</v>
      </c>
    </row>
    <row r="40" spans="1:10" x14ac:dyDescent="0.2">
      <c r="A40" s="85">
        <v>4.5</v>
      </c>
      <c r="B40" s="86"/>
      <c r="C40" s="38" t="s">
        <v>35</v>
      </c>
      <c r="D40" s="39" t="s">
        <v>31</v>
      </c>
      <c r="E40" s="40">
        <v>15</v>
      </c>
      <c r="F40" s="41">
        <v>4550</v>
      </c>
      <c r="G40" s="41">
        <f t="shared" si="9"/>
        <v>68250</v>
      </c>
      <c r="H40" s="41">
        <v>1200</v>
      </c>
      <c r="I40" s="41">
        <f t="shared" si="10"/>
        <v>18000</v>
      </c>
      <c r="J40" s="41">
        <f t="shared" si="11"/>
        <v>86250</v>
      </c>
    </row>
    <row r="41" spans="1:10" ht="105" x14ac:dyDescent="0.2">
      <c r="A41" s="83">
        <v>5</v>
      </c>
      <c r="B41" s="84"/>
      <c r="C41" s="18" t="s">
        <v>36</v>
      </c>
      <c r="D41" s="9"/>
      <c r="E41" s="10"/>
      <c r="F41" s="11"/>
      <c r="G41" s="11"/>
      <c r="H41" s="11"/>
      <c r="I41" s="11"/>
      <c r="J41" s="11"/>
    </row>
    <row r="42" spans="1:10" x14ac:dyDescent="0.2">
      <c r="A42" s="85">
        <v>5.0999999999999996</v>
      </c>
      <c r="B42" s="86"/>
      <c r="C42" s="38" t="s">
        <v>23</v>
      </c>
      <c r="D42" s="39" t="s">
        <v>31</v>
      </c>
      <c r="E42" s="40">
        <v>10</v>
      </c>
      <c r="F42" s="41">
        <v>1650</v>
      </c>
      <c r="G42" s="41">
        <f t="shared" ref="G42:G43" si="12">F42*E42</f>
        <v>16500</v>
      </c>
      <c r="H42" s="41">
        <v>300</v>
      </c>
      <c r="I42" s="41">
        <f t="shared" ref="I42:I43" si="13">H42*E42</f>
        <v>3000</v>
      </c>
      <c r="J42" s="41">
        <f t="shared" ref="J42:J43" si="14">I42+G42</f>
        <v>19500</v>
      </c>
    </row>
    <row r="43" spans="1:10" x14ac:dyDescent="0.2">
      <c r="A43" s="89">
        <v>5.2</v>
      </c>
      <c r="B43" s="90"/>
      <c r="C43" s="38" t="s">
        <v>32</v>
      </c>
      <c r="D43" s="39" t="s">
        <v>31</v>
      </c>
      <c r="E43" s="40">
        <v>20</v>
      </c>
      <c r="F43" s="41">
        <v>2400</v>
      </c>
      <c r="G43" s="41">
        <f t="shared" si="12"/>
        <v>48000</v>
      </c>
      <c r="H43" s="41">
        <v>400</v>
      </c>
      <c r="I43" s="41">
        <f t="shared" si="13"/>
        <v>8000</v>
      </c>
      <c r="J43" s="41">
        <f t="shared" si="14"/>
        <v>56000</v>
      </c>
    </row>
    <row r="44" spans="1:10" ht="75" x14ac:dyDescent="0.2">
      <c r="A44" s="83">
        <v>6</v>
      </c>
      <c r="B44" s="84"/>
      <c r="C44" s="18" t="s">
        <v>37</v>
      </c>
      <c r="D44" s="9"/>
      <c r="E44" s="10"/>
      <c r="F44" s="11"/>
      <c r="G44" s="11"/>
      <c r="H44" s="11"/>
      <c r="I44" s="11"/>
      <c r="J44" s="11"/>
    </row>
    <row r="45" spans="1:10" x14ac:dyDescent="0.2">
      <c r="A45" s="85">
        <v>6.1</v>
      </c>
      <c r="B45" s="86"/>
      <c r="C45" s="38" t="s">
        <v>38</v>
      </c>
      <c r="D45" s="39" t="s">
        <v>17</v>
      </c>
      <c r="E45" s="40">
        <v>2</v>
      </c>
      <c r="F45" s="41">
        <v>415000</v>
      </c>
      <c r="G45" s="41">
        <f>F45*E45</f>
        <v>830000</v>
      </c>
      <c r="H45" s="41">
        <v>15000</v>
      </c>
      <c r="I45" s="41">
        <f>H45*E45</f>
        <v>30000</v>
      </c>
      <c r="J45" s="41">
        <f>I45+G45</f>
        <v>860000</v>
      </c>
    </row>
    <row r="46" spans="1:10" ht="144" customHeight="1" x14ac:dyDescent="0.2">
      <c r="A46" s="83">
        <v>7</v>
      </c>
      <c r="B46" s="84"/>
      <c r="C46" s="18" t="s">
        <v>94</v>
      </c>
      <c r="D46" s="9"/>
      <c r="E46" s="10"/>
      <c r="F46" s="11"/>
      <c r="G46" s="11"/>
      <c r="H46" s="11"/>
      <c r="I46" s="11"/>
      <c r="J46" s="11"/>
    </row>
    <row r="47" spans="1:10" x14ac:dyDescent="0.2">
      <c r="A47" s="85">
        <v>7.1</v>
      </c>
      <c r="B47" s="86"/>
      <c r="C47" s="38" t="s">
        <v>39</v>
      </c>
      <c r="D47" s="39" t="s">
        <v>17</v>
      </c>
      <c r="E47" s="40">
        <v>2</v>
      </c>
      <c r="F47" s="41">
        <v>140000</v>
      </c>
      <c r="G47" s="41">
        <f t="shared" ref="G47:G56" si="15">F47*E47</f>
        <v>280000</v>
      </c>
      <c r="H47" s="41">
        <v>5000</v>
      </c>
      <c r="I47" s="41">
        <f t="shared" ref="I47:I56" si="16">H47*E47</f>
        <v>10000</v>
      </c>
      <c r="J47" s="41">
        <f t="shared" ref="J47:J56" si="17">I47+G47</f>
        <v>290000</v>
      </c>
    </row>
    <row r="48" spans="1:10" x14ac:dyDescent="0.2">
      <c r="A48" s="85">
        <v>7.2</v>
      </c>
      <c r="B48" s="86"/>
      <c r="C48" s="38" t="s">
        <v>40</v>
      </c>
      <c r="D48" s="39" t="s">
        <v>19</v>
      </c>
      <c r="E48" s="40">
        <v>1</v>
      </c>
      <c r="F48" s="41">
        <v>140000</v>
      </c>
      <c r="G48" s="41">
        <f t="shared" si="15"/>
        <v>140000</v>
      </c>
      <c r="H48" s="41">
        <v>5000</v>
      </c>
      <c r="I48" s="41">
        <f t="shared" si="16"/>
        <v>5000</v>
      </c>
      <c r="J48" s="41">
        <f t="shared" si="17"/>
        <v>145000</v>
      </c>
    </row>
    <row r="49" spans="1:12" x14ac:dyDescent="0.2">
      <c r="A49" s="85">
        <v>7.3</v>
      </c>
      <c r="B49" s="86"/>
      <c r="C49" s="38" t="s">
        <v>41</v>
      </c>
      <c r="D49" s="39" t="s">
        <v>19</v>
      </c>
      <c r="E49" s="40">
        <v>1</v>
      </c>
      <c r="F49" s="41">
        <v>140000</v>
      </c>
      <c r="G49" s="41">
        <f t="shared" si="15"/>
        <v>140000</v>
      </c>
      <c r="H49" s="41">
        <v>5000</v>
      </c>
      <c r="I49" s="41">
        <f t="shared" si="16"/>
        <v>5000</v>
      </c>
      <c r="J49" s="41">
        <f t="shared" si="17"/>
        <v>145000</v>
      </c>
    </row>
    <row r="50" spans="1:12" x14ac:dyDescent="0.2">
      <c r="A50" s="85">
        <v>7.4</v>
      </c>
      <c r="B50" s="86"/>
      <c r="C50" s="38" t="s">
        <v>42</v>
      </c>
      <c r="D50" s="39" t="s">
        <v>19</v>
      </c>
      <c r="E50" s="40">
        <v>1</v>
      </c>
      <c r="F50" s="41">
        <v>140000</v>
      </c>
      <c r="G50" s="41">
        <f t="shared" si="15"/>
        <v>140000</v>
      </c>
      <c r="H50" s="41">
        <v>5000</v>
      </c>
      <c r="I50" s="41">
        <f t="shared" si="16"/>
        <v>5000</v>
      </c>
      <c r="J50" s="41">
        <f t="shared" si="17"/>
        <v>145000</v>
      </c>
    </row>
    <row r="51" spans="1:12" x14ac:dyDescent="0.2">
      <c r="A51" s="85">
        <v>7.5</v>
      </c>
      <c r="B51" s="86"/>
      <c r="C51" s="38" t="s">
        <v>43</v>
      </c>
      <c r="D51" s="39" t="s">
        <v>19</v>
      </c>
      <c r="E51" s="40">
        <v>1</v>
      </c>
      <c r="F51" s="41">
        <v>140000</v>
      </c>
      <c r="G51" s="41">
        <f t="shared" si="15"/>
        <v>140000</v>
      </c>
      <c r="H51" s="41">
        <v>5000</v>
      </c>
      <c r="I51" s="41">
        <f t="shared" si="16"/>
        <v>5000</v>
      </c>
      <c r="J51" s="41">
        <f t="shared" si="17"/>
        <v>145000</v>
      </c>
    </row>
    <row r="52" spans="1:12" x14ac:dyDescent="0.2">
      <c r="A52" s="77">
        <v>7.6</v>
      </c>
      <c r="B52" s="78"/>
      <c r="C52" s="38" t="s">
        <v>44</v>
      </c>
      <c r="D52" s="39" t="s">
        <v>17</v>
      </c>
      <c r="E52" s="40">
        <v>2</v>
      </c>
      <c r="F52" s="41">
        <v>140000</v>
      </c>
      <c r="G52" s="41">
        <f t="shared" si="15"/>
        <v>280000</v>
      </c>
      <c r="H52" s="41">
        <v>5000</v>
      </c>
      <c r="I52" s="41">
        <f t="shared" si="16"/>
        <v>10000</v>
      </c>
      <c r="J52" s="41">
        <f t="shared" si="17"/>
        <v>290000</v>
      </c>
    </row>
    <row r="53" spans="1:12" x14ac:dyDescent="0.2">
      <c r="A53" s="77">
        <v>7.7</v>
      </c>
      <c r="B53" s="78"/>
      <c r="C53" s="38" t="s">
        <v>45</v>
      </c>
      <c r="D53" s="39" t="s">
        <v>19</v>
      </c>
      <c r="E53" s="40">
        <v>1</v>
      </c>
      <c r="F53" s="41">
        <v>140000</v>
      </c>
      <c r="G53" s="41">
        <f t="shared" si="15"/>
        <v>140000</v>
      </c>
      <c r="H53" s="41">
        <v>5000</v>
      </c>
      <c r="I53" s="41">
        <f t="shared" si="16"/>
        <v>5000</v>
      </c>
      <c r="J53" s="41">
        <f t="shared" si="17"/>
        <v>145000</v>
      </c>
    </row>
    <row r="54" spans="1:12" x14ac:dyDescent="0.2">
      <c r="A54" s="77">
        <v>7.8</v>
      </c>
      <c r="B54" s="78"/>
      <c r="C54" s="38" t="s">
        <v>46</v>
      </c>
      <c r="D54" s="39" t="s">
        <v>19</v>
      </c>
      <c r="E54" s="40">
        <v>1</v>
      </c>
      <c r="F54" s="41">
        <v>140000</v>
      </c>
      <c r="G54" s="41">
        <f t="shared" si="15"/>
        <v>140000</v>
      </c>
      <c r="H54" s="41">
        <v>5000</v>
      </c>
      <c r="I54" s="41">
        <f t="shared" si="16"/>
        <v>5000</v>
      </c>
      <c r="J54" s="41">
        <f t="shared" si="17"/>
        <v>145000</v>
      </c>
    </row>
    <row r="55" spans="1:12" x14ac:dyDescent="0.2">
      <c r="A55" s="77">
        <v>7.9</v>
      </c>
      <c r="B55" s="78"/>
      <c r="C55" s="38" t="s">
        <v>47</v>
      </c>
      <c r="D55" s="39" t="s">
        <v>19</v>
      </c>
      <c r="E55" s="40">
        <v>1</v>
      </c>
      <c r="F55" s="41">
        <v>140000</v>
      </c>
      <c r="G55" s="41">
        <f t="shared" si="15"/>
        <v>140000</v>
      </c>
      <c r="H55" s="41">
        <v>5000</v>
      </c>
      <c r="I55" s="41">
        <f t="shared" si="16"/>
        <v>5000</v>
      </c>
      <c r="J55" s="41">
        <f t="shared" si="17"/>
        <v>145000</v>
      </c>
    </row>
    <row r="56" spans="1:12" x14ac:dyDescent="0.2">
      <c r="A56" s="87">
        <v>7.1</v>
      </c>
      <c r="B56" s="88"/>
      <c r="C56" s="38" t="s">
        <v>48</v>
      </c>
      <c r="D56" s="39" t="s">
        <v>19</v>
      </c>
      <c r="E56" s="40">
        <v>1</v>
      </c>
      <c r="F56" s="41">
        <v>140000</v>
      </c>
      <c r="G56" s="41">
        <f t="shared" si="15"/>
        <v>140000</v>
      </c>
      <c r="H56" s="41">
        <v>5000</v>
      </c>
      <c r="I56" s="41">
        <f t="shared" si="16"/>
        <v>5000</v>
      </c>
      <c r="J56" s="41">
        <f t="shared" si="17"/>
        <v>145000</v>
      </c>
    </row>
    <row r="57" spans="1:12" x14ac:dyDescent="0.2">
      <c r="A57" s="81">
        <v>7.11</v>
      </c>
      <c r="B57" s="82"/>
      <c r="C57" s="38" t="s">
        <v>49</v>
      </c>
      <c r="D57" s="39" t="s">
        <v>19</v>
      </c>
      <c r="E57" s="40">
        <v>1</v>
      </c>
      <c r="F57" s="41">
        <v>140000</v>
      </c>
      <c r="G57" s="41">
        <f>F57*E57</f>
        <v>140000</v>
      </c>
      <c r="H57" s="41">
        <v>5000</v>
      </c>
      <c r="I57" s="41">
        <f>H57*E57</f>
        <v>5000</v>
      </c>
      <c r="J57" s="41">
        <f>I57+G57</f>
        <v>145000</v>
      </c>
    </row>
    <row r="58" spans="1:12" ht="75" x14ac:dyDescent="0.2">
      <c r="A58" s="83">
        <v>8</v>
      </c>
      <c r="B58" s="84"/>
      <c r="C58" s="18" t="s">
        <v>50</v>
      </c>
      <c r="D58" s="9"/>
      <c r="E58" s="10"/>
      <c r="F58" s="11"/>
      <c r="G58" s="11"/>
      <c r="H58" s="11"/>
      <c r="I58" s="11"/>
      <c r="J58" s="11"/>
    </row>
    <row r="59" spans="1:12" x14ac:dyDescent="0.2">
      <c r="A59" s="77">
        <v>8.1</v>
      </c>
      <c r="B59" s="78"/>
      <c r="C59" s="38" t="s">
        <v>51</v>
      </c>
      <c r="D59" s="39" t="s">
        <v>17</v>
      </c>
      <c r="E59" s="40">
        <v>2</v>
      </c>
      <c r="F59" s="41">
        <v>49560</v>
      </c>
      <c r="G59" s="41">
        <f t="shared" ref="G59:G64" si="18">F59*E59</f>
        <v>99120</v>
      </c>
      <c r="H59" s="41">
        <v>2000</v>
      </c>
      <c r="I59" s="41">
        <f t="shared" ref="I59:I64" si="19">H59*E59</f>
        <v>4000</v>
      </c>
      <c r="J59" s="41">
        <f t="shared" ref="J59:J64" si="20">I59+G59</f>
        <v>103120</v>
      </c>
      <c r="K59" s="2">
        <v>41300</v>
      </c>
      <c r="L59" s="2">
        <f>K59*1.2</f>
        <v>49560</v>
      </c>
    </row>
    <row r="60" spans="1:12" x14ac:dyDescent="0.2">
      <c r="A60" s="77">
        <v>8.1999999999999993</v>
      </c>
      <c r="B60" s="78"/>
      <c r="C60" s="38" t="s">
        <v>52</v>
      </c>
      <c r="D60" s="39" t="s">
        <v>17</v>
      </c>
      <c r="E60" s="40">
        <v>6</v>
      </c>
      <c r="F60" s="41">
        <v>56640</v>
      </c>
      <c r="G60" s="41">
        <f t="shared" si="18"/>
        <v>339840</v>
      </c>
      <c r="H60" s="41">
        <v>2000</v>
      </c>
      <c r="I60" s="41">
        <f t="shared" si="19"/>
        <v>12000</v>
      </c>
      <c r="J60" s="41">
        <f t="shared" si="20"/>
        <v>351840</v>
      </c>
      <c r="K60" s="2">
        <v>47200</v>
      </c>
      <c r="L60" s="2">
        <f t="shared" ref="L60:L63" si="21">K60*1.2</f>
        <v>56640</v>
      </c>
    </row>
    <row r="61" spans="1:12" x14ac:dyDescent="0.2">
      <c r="A61" s="77">
        <v>8.3000000000000007</v>
      </c>
      <c r="B61" s="78"/>
      <c r="C61" s="38" t="s">
        <v>53</v>
      </c>
      <c r="D61" s="39" t="s">
        <v>17</v>
      </c>
      <c r="E61" s="40">
        <v>6</v>
      </c>
      <c r="F61" s="41">
        <v>56640</v>
      </c>
      <c r="G61" s="41">
        <f t="shared" si="18"/>
        <v>339840</v>
      </c>
      <c r="H61" s="41">
        <v>2000</v>
      </c>
      <c r="I61" s="41">
        <f t="shared" si="19"/>
        <v>12000</v>
      </c>
      <c r="J61" s="41">
        <f t="shared" si="20"/>
        <v>351840</v>
      </c>
      <c r="K61" s="2">
        <v>47200</v>
      </c>
      <c r="L61" s="2">
        <f t="shared" si="21"/>
        <v>56640</v>
      </c>
    </row>
    <row r="62" spans="1:12" x14ac:dyDescent="0.2">
      <c r="A62" s="77">
        <v>8.4</v>
      </c>
      <c r="B62" s="78"/>
      <c r="C62" s="38" t="s">
        <v>54</v>
      </c>
      <c r="D62" s="39" t="s">
        <v>17</v>
      </c>
      <c r="E62" s="40">
        <v>8</v>
      </c>
      <c r="F62" s="41">
        <v>134520</v>
      </c>
      <c r="G62" s="41">
        <f t="shared" si="18"/>
        <v>1076160</v>
      </c>
      <c r="H62" s="41">
        <v>2000</v>
      </c>
      <c r="I62" s="41">
        <f t="shared" si="19"/>
        <v>16000</v>
      </c>
      <c r="J62" s="41">
        <f t="shared" si="20"/>
        <v>1092160</v>
      </c>
      <c r="K62" s="2">
        <v>112100</v>
      </c>
      <c r="L62" s="2">
        <f t="shared" si="21"/>
        <v>134520</v>
      </c>
    </row>
    <row r="63" spans="1:12" x14ac:dyDescent="0.2">
      <c r="A63" s="77">
        <v>8.5</v>
      </c>
      <c r="B63" s="78"/>
      <c r="C63" s="38" t="s">
        <v>55</v>
      </c>
      <c r="D63" s="39" t="s">
        <v>17</v>
      </c>
      <c r="E63" s="40">
        <v>2</v>
      </c>
      <c r="F63" s="41">
        <v>134520</v>
      </c>
      <c r="G63" s="41">
        <f t="shared" si="18"/>
        <v>269040</v>
      </c>
      <c r="H63" s="41">
        <v>2000</v>
      </c>
      <c r="I63" s="41">
        <f t="shared" si="19"/>
        <v>4000</v>
      </c>
      <c r="J63" s="41">
        <f t="shared" si="20"/>
        <v>273040</v>
      </c>
      <c r="K63" s="2">
        <v>112100</v>
      </c>
      <c r="L63" s="2">
        <f t="shared" si="21"/>
        <v>134520</v>
      </c>
    </row>
    <row r="64" spans="1:12" ht="135" x14ac:dyDescent="0.2">
      <c r="A64" s="79">
        <v>9</v>
      </c>
      <c r="B64" s="80"/>
      <c r="C64" s="38" t="s">
        <v>56</v>
      </c>
      <c r="D64" s="39" t="s">
        <v>57</v>
      </c>
      <c r="E64" s="40">
        <v>750</v>
      </c>
      <c r="F64" s="41">
        <v>4750</v>
      </c>
      <c r="G64" s="41">
        <f t="shared" si="18"/>
        <v>3562500</v>
      </c>
      <c r="H64" s="41">
        <v>800</v>
      </c>
      <c r="I64" s="41">
        <f t="shared" si="19"/>
        <v>600000</v>
      </c>
      <c r="J64" s="41">
        <f t="shared" si="20"/>
        <v>4162500</v>
      </c>
    </row>
    <row r="65" spans="1:10" ht="90" x14ac:dyDescent="0.2">
      <c r="A65" s="58">
        <v>10</v>
      </c>
      <c r="B65" s="59"/>
      <c r="C65" s="44" t="s">
        <v>58</v>
      </c>
      <c r="D65" s="45" t="s">
        <v>57</v>
      </c>
      <c r="E65" s="46">
        <v>725</v>
      </c>
      <c r="F65" s="47">
        <v>6100</v>
      </c>
      <c r="G65" s="47">
        <f>F65*E65</f>
        <v>4422500</v>
      </c>
      <c r="H65" s="47">
        <v>550</v>
      </c>
      <c r="I65" s="47">
        <f>H65*E65</f>
        <v>398750</v>
      </c>
      <c r="J65" s="47">
        <f>I65+G65</f>
        <v>4821250</v>
      </c>
    </row>
    <row r="66" spans="1:10" ht="75" x14ac:dyDescent="0.2">
      <c r="A66" s="58">
        <v>11</v>
      </c>
      <c r="B66" s="59"/>
      <c r="C66" s="43" t="s">
        <v>88</v>
      </c>
      <c r="D66" s="39" t="s">
        <v>57</v>
      </c>
      <c r="E66" s="40">
        <v>50</v>
      </c>
      <c r="F66" s="41">
        <v>5750</v>
      </c>
      <c r="G66" s="41">
        <f>F66*E66</f>
        <v>287500</v>
      </c>
      <c r="H66" s="41">
        <v>500</v>
      </c>
      <c r="I66" s="41">
        <f>H66*E66</f>
        <v>25000</v>
      </c>
      <c r="J66" s="41">
        <f>I66+G66</f>
        <v>312500</v>
      </c>
    </row>
    <row r="67" spans="1:10" ht="111.75" customHeight="1" x14ac:dyDescent="0.2">
      <c r="A67" s="58">
        <v>12</v>
      </c>
      <c r="B67" s="62"/>
      <c r="C67" s="18" t="s">
        <v>95</v>
      </c>
      <c r="D67" s="9"/>
      <c r="E67" s="10"/>
      <c r="F67" s="11"/>
      <c r="G67" s="11"/>
      <c r="H67" s="11"/>
      <c r="I67" s="11"/>
      <c r="J67" s="11"/>
    </row>
    <row r="68" spans="1:10" ht="30" x14ac:dyDescent="0.2">
      <c r="A68" s="70">
        <v>12.1</v>
      </c>
      <c r="B68" s="76"/>
      <c r="C68" s="18" t="s">
        <v>59</v>
      </c>
      <c r="D68" s="9"/>
      <c r="E68" s="10"/>
      <c r="F68" s="11"/>
      <c r="G68" s="11"/>
      <c r="H68" s="11"/>
      <c r="I68" s="11"/>
      <c r="J68" s="11"/>
    </row>
    <row r="69" spans="1:10" x14ac:dyDescent="0.2">
      <c r="A69" s="72" t="s">
        <v>22</v>
      </c>
      <c r="B69" s="73"/>
      <c r="C69" s="38" t="s">
        <v>60</v>
      </c>
      <c r="D69" s="39" t="s">
        <v>17</v>
      </c>
      <c r="E69" s="40">
        <v>7</v>
      </c>
      <c r="F69" s="41">
        <v>1500</v>
      </c>
      <c r="G69" s="41">
        <f t="shared" ref="G69:G70" si="22">F69*E69</f>
        <v>10500</v>
      </c>
      <c r="H69" s="41">
        <v>500</v>
      </c>
      <c r="I69" s="41">
        <f t="shared" ref="I69:I70" si="23">H69*E69</f>
        <v>3500</v>
      </c>
      <c r="J69" s="41">
        <f t="shared" ref="J69:J70" si="24">I69+G69</f>
        <v>14000</v>
      </c>
    </row>
    <row r="70" spans="1:10" x14ac:dyDescent="0.2">
      <c r="A70" s="72" t="s">
        <v>24</v>
      </c>
      <c r="B70" s="73"/>
      <c r="C70" s="38" t="s">
        <v>61</v>
      </c>
      <c r="D70" s="39" t="s">
        <v>17</v>
      </c>
      <c r="E70" s="40">
        <v>15</v>
      </c>
      <c r="F70" s="41">
        <v>4500</v>
      </c>
      <c r="G70" s="41">
        <f t="shared" si="22"/>
        <v>67500</v>
      </c>
      <c r="H70" s="41"/>
      <c r="I70" s="41">
        <f t="shared" si="23"/>
        <v>0</v>
      </c>
      <c r="J70" s="41">
        <f t="shared" si="24"/>
        <v>67500</v>
      </c>
    </row>
    <row r="71" spans="1:10" x14ac:dyDescent="0.2">
      <c r="A71" s="70">
        <v>12.2</v>
      </c>
      <c r="B71" s="76"/>
      <c r="C71" s="18" t="s">
        <v>62</v>
      </c>
      <c r="D71" s="9"/>
      <c r="E71" s="10"/>
      <c r="F71" s="11"/>
      <c r="G71" s="11"/>
      <c r="H71" s="11"/>
      <c r="I71" s="11"/>
      <c r="J71" s="11"/>
    </row>
    <row r="72" spans="1:10" x14ac:dyDescent="0.2">
      <c r="A72" s="72" t="s">
        <v>22</v>
      </c>
      <c r="B72" s="73"/>
      <c r="C72" s="38" t="s">
        <v>63</v>
      </c>
      <c r="D72" s="39" t="s">
        <v>19</v>
      </c>
      <c r="E72" s="40">
        <v>1</v>
      </c>
      <c r="F72" s="41">
        <v>4500</v>
      </c>
      <c r="G72" s="41">
        <f t="shared" ref="G72:G74" si="25">F72*E72</f>
        <v>4500</v>
      </c>
      <c r="H72" s="41">
        <v>500</v>
      </c>
      <c r="I72" s="41">
        <f t="shared" ref="I72:I74" si="26">H72*E72</f>
        <v>500</v>
      </c>
      <c r="J72" s="41">
        <f t="shared" ref="J72:J74" si="27">I72+G72</f>
        <v>5000</v>
      </c>
    </row>
    <row r="73" spans="1:10" x14ac:dyDescent="0.2">
      <c r="A73" s="74" t="s">
        <v>24</v>
      </c>
      <c r="B73" s="75"/>
      <c r="C73" s="38" t="s">
        <v>64</v>
      </c>
      <c r="D73" s="39" t="s">
        <v>19</v>
      </c>
      <c r="E73" s="40">
        <v>1</v>
      </c>
      <c r="F73" s="41">
        <v>5000</v>
      </c>
      <c r="G73" s="41">
        <f t="shared" si="25"/>
        <v>5000</v>
      </c>
      <c r="H73" s="41">
        <v>500</v>
      </c>
      <c r="I73" s="41">
        <f t="shared" si="26"/>
        <v>500</v>
      </c>
      <c r="J73" s="41">
        <f t="shared" si="27"/>
        <v>5500</v>
      </c>
    </row>
    <row r="74" spans="1:10" x14ac:dyDescent="0.2">
      <c r="A74" s="70">
        <v>12.3</v>
      </c>
      <c r="B74" s="71"/>
      <c r="C74" s="44" t="s">
        <v>65</v>
      </c>
      <c r="D74" s="45" t="s">
        <v>57</v>
      </c>
      <c r="E74" s="46">
        <v>3</v>
      </c>
      <c r="F74" s="47">
        <v>3000</v>
      </c>
      <c r="G74" s="47">
        <f t="shared" si="25"/>
        <v>9000</v>
      </c>
      <c r="H74" s="47">
        <v>1000</v>
      </c>
      <c r="I74" s="47">
        <f t="shared" si="26"/>
        <v>3000</v>
      </c>
      <c r="J74" s="47">
        <f t="shared" si="27"/>
        <v>12000</v>
      </c>
    </row>
    <row r="75" spans="1:10" x14ac:dyDescent="0.2">
      <c r="A75" s="70">
        <v>12.3</v>
      </c>
      <c r="B75" s="76"/>
      <c r="C75" s="18" t="s">
        <v>66</v>
      </c>
      <c r="D75" s="9"/>
      <c r="E75" s="10"/>
      <c r="F75" s="11"/>
      <c r="G75" s="11"/>
      <c r="H75" s="11"/>
      <c r="I75" s="11"/>
      <c r="J75" s="11"/>
    </row>
    <row r="76" spans="1:10" x14ac:dyDescent="0.2">
      <c r="A76" s="72" t="s">
        <v>22</v>
      </c>
      <c r="B76" s="73"/>
      <c r="C76" s="38" t="s">
        <v>67</v>
      </c>
      <c r="D76" s="39" t="s">
        <v>31</v>
      </c>
      <c r="E76" s="40">
        <v>100</v>
      </c>
      <c r="F76" s="41">
        <v>5750</v>
      </c>
      <c r="G76" s="41">
        <f t="shared" ref="G76:G77" si="28">F76*E76</f>
        <v>575000</v>
      </c>
      <c r="H76" s="41">
        <v>500</v>
      </c>
      <c r="I76" s="41">
        <f t="shared" ref="I76:I77" si="29">H76*E76</f>
        <v>50000</v>
      </c>
      <c r="J76" s="41">
        <f t="shared" ref="J76:J77" si="30">I76+G76</f>
        <v>625000</v>
      </c>
    </row>
    <row r="77" spans="1:10" x14ac:dyDescent="0.2">
      <c r="A77" s="72" t="s">
        <v>24</v>
      </c>
      <c r="B77" s="73"/>
      <c r="C77" s="38" t="s">
        <v>68</v>
      </c>
      <c r="D77" s="39" t="s">
        <v>31</v>
      </c>
      <c r="E77" s="40">
        <v>15</v>
      </c>
      <c r="F77" s="41">
        <v>6250</v>
      </c>
      <c r="G77" s="41">
        <f t="shared" si="28"/>
        <v>93750</v>
      </c>
      <c r="H77" s="41">
        <v>600</v>
      </c>
      <c r="I77" s="41">
        <f t="shared" si="29"/>
        <v>9000</v>
      </c>
      <c r="J77" s="41">
        <f t="shared" si="30"/>
        <v>102750</v>
      </c>
    </row>
    <row r="78" spans="1:10" ht="60" x14ac:dyDescent="0.2">
      <c r="A78" s="58">
        <v>13</v>
      </c>
      <c r="B78" s="62"/>
      <c r="C78" s="18" t="s">
        <v>69</v>
      </c>
      <c r="D78" s="9"/>
      <c r="E78" s="10"/>
      <c r="F78" s="11"/>
      <c r="G78" s="11"/>
      <c r="H78" s="11"/>
      <c r="I78" s="11"/>
      <c r="J78" s="11"/>
    </row>
    <row r="79" spans="1:10" x14ac:dyDescent="0.2">
      <c r="A79" s="70">
        <v>13.1</v>
      </c>
      <c r="B79" s="71"/>
      <c r="C79" s="38" t="s">
        <v>70</v>
      </c>
      <c r="D79" s="39" t="s">
        <v>31</v>
      </c>
      <c r="E79" s="40">
        <v>110</v>
      </c>
      <c r="F79" s="41">
        <v>450</v>
      </c>
      <c r="G79" s="41">
        <f>F79*E79</f>
        <v>49500</v>
      </c>
      <c r="H79" s="41">
        <v>100</v>
      </c>
      <c r="I79" s="41">
        <f>H79*E79</f>
        <v>11000</v>
      </c>
      <c r="J79" s="41">
        <f>I79+G79</f>
        <v>60500</v>
      </c>
    </row>
    <row r="80" spans="1:10" ht="60" x14ac:dyDescent="0.2">
      <c r="A80" s="58">
        <v>14</v>
      </c>
      <c r="B80" s="62"/>
      <c r="C80" s="18" t="s">
        <v>71</v>
      </c>
      <c r="D80" s="9"/>
      <c r="E80" s="10"/>
      <c r="F80" s="11"/>
      <c r="G80" s="11"/>
      <c r="H80" s="11"/>
      <c r="I80" s="11"/>
      <c r="J80" s="11"/>
    </row>
    <row r="81" spans="1:10" x14ac:dyDescent="0.2">
      <c r="A81" s="70">
        <v>14.1</v>
      </c>
      <c r="B81" s="71"/>
      <c r="C81" s="38" t="s">
        <v>70</v>
      </c>
      <c r="D81" s="39" t="s">
        <v>17</v>
      </c>
      <c r="E81" s="40">
        <v>98</v>
      </c>
      <c r="F81" s="41">
        <v>2450</v>
      </c>
      <c r="G81" s="41">
        <f>F81*E81</f>
        <v>240100</v>
      </c>
      <c r="H81" s="41">
        <v>350</v>
      </c>
      <c r="I81" s="41">
        <f>H81*E81</f>
        <v>34300</v>
      </c>
      <c r="J81" s="41">
        <f>I81+G81</f>
        <v>274400</v>
      </c>
    </row>
    <row r="82" spans="1:10" ht="90" x14ac:dyDescent="0.2">
      <c r="A82" s="58">
        <v>15</v>
      </c>
      <c r="B82" s="59"/>
      <c r="C82" s="43" t="s">
        <v>89</v>
      </c>
      <c r="D82" s="39" t="s">
        <v>57</v>
      </c>
      <c r="E82" s="40">
        <v>3</v>
      </c>
      <c r="F82" s="41">
        <v>5000</v>
      </c>
      <c r="G82" s="41">
        <f>F82*E82</f>
        <v>15000</v>
      </c>
      <c r="H82" s="41">
        <v>1000</v>
      </c>
      <c r="I82" s="41">
        <f>H82*E82</f>
        <v>3000</v>
      </c>
      <c r="J82" s="41">
        <f>I82+G82</f>
        <v>18000</v>
      </c>
    </row>
    <row r="83" spans="1:10" ht="60" x14ac:dyDescent="0.2">
      <c r="A83" s="60">
        <v>16</v>
      </c>
      <c r="B83" s="61"/>
      <c r="C83" s="43" t="s">
        <v>90</v>
      </c>
      <c r="D83" s="39" t="s">
        <v>57</v>
      </c>
      <c r="E83" s="40">
        <v>1</v>
      </c>
      <c r="F83" s="41">
        <v>5500</v>
      </c>
      <c r="G83" s="41">
        <f>F83*E83</f>
        <v>5500</v>
      </c>
      <c r="H83" s="41">
        <v>1000</v>
      </c>
      <c r="I83" s="41">
        <f>H83*E83</f>
        <v>1000</v>
      </c>
      <c r="J83" s="41">
        <f>I83+G83</f>
        <v>6500</v>
      </c>
    </row>
    <row r="84" spans="1:10" ht="138.75" customHeight="1" x14ac:dyDescent="0.2">
      <c r="A84" s="58">
        <v>17</v>
      </c>
      <c r="B84" s="62"/>
      <c r="C84" s="12" t="s">
        <v>72</v>
      </c>
      <c r="D84" s="21" t="s">
        <v>30</v>
      </c>
      <c r="E84" s="13">
        <v>1</v>
      </c>
      <c r="F84" s="14">
        <v>2250000</v>
      </c>
      <c r="G84" s="14">
        <f>F84*E84</f>
        <v>2250000</v>
      </c>
      <c r="H84" s="14">
        <v>150000</v>
      </c>
      <c r="I84" s="14">
        <f>H84*E84</f>
        <v>150000</v>
      </c>
      <c r="J84" s="14">
        <f>I84+G84</f>
        <v>2400000</v>
      </c>
    </row>
    <row r="85" spans="1:10" ht="105" x14ac:dyDescent="0.2">
      <c r="A85" s="63"/>
      <c r="B85" s="64"/>
      <c r="C85" s="22" t="s">
        <v>91</v>
      </c>
      <c r="D85" s="15" t="s">
        <v>30</v>
      </c>
      <c r="E85" s="16">
        <v>1</v>
      </c>
      <c r="F85" s="14">
        <v>650000</v>
      </c>
      <c r="G85" s="14">
        <f t="shared" ref="G85:G89" si="31">F85*E85</f>
        <v>650000</v>
      </c>
      <c r="H85" s="14">
        <v>50000</v>
      </c>
      <c r="I85" s="14">
        <f t="shared" ref="I85:I89" si="32">H85*E85</f>
        <v>50000</v>
      </c>
      <c r="J85" s="14">
        <f t="shared" ref="J85:J89" si="33">I85+G85</f>
        <v>700000</v>
      </c>
    </row>
    <row r="86" spans="1:10" ht="90" x14ac:dyDescent="0.2">
      <c r="A86" s="60">
        <v>18</v>
      </c>
      <c r="B86" s="65"/>
      <c r="C86" s="48" t="s">
        <v>92</v>
      </c>
      <c r="D86" s="49" t="s">
        <v>30</v>
      </c>
      <c r="E86" s="50">
        <v>2</v>
      </c>
      <c r="F86" s="51">
        <v>125000</v>
      </c>
      <c r="G86" s="51">
        <f t="shared" si="31"/>
        <v>250000</v>
      </c>
      <c r="H86" s="51">
        <v>40000</v>
      </c>
      <c r="I86" s="51">
        <f t="shared" si="32"/>
        <v>80000</v>
      </c>
      <c r="J86" s="51">
        <f t="shared" si="33"/>
        <v>330000</v>
      </c>
    </row>
    <row r="87" spans="1:10" ht="105" x14ac:dyDescent="0.2">
      <c r="A87" s="58">
        <v>19</v>
      </c>
      <c r="B87" s="62"/>
      <c r="C87" s="12" t="s">
        <v>97</v>
      </c>
      <c r="D87" s="21" t="s">
        <v>30</v>
      </c>
      <c r="E87" s="13">
        <v>1</v>
      </c>
      <c r="F87" s="14">
        <v>0</v>
      </c>
      <c r="G87" s="14">
        <f t="shared" si="31"/>
        <v>0</v>
      </c>
      <c r="H87" s="14">
        <v>100000</v>
      </c>
      <c r="I87" s="14">
        <f t="shared" si="32"/>
        <v>100000</v>
      </c>
      <c r="J87" s="14">
        <f t="shared" si="33"/>
        <v>100000</v>
      </c>
    </row>
    <row r="88" spans="1:10" ht="75" x14ac:dyDescent="0.2">
      <c r="A88" s="58">
        <v>20</v>
      </c>
      <c r="B88" s="62"/>
      <c r="C88" s="8" t="s">
        <v>93</v>
      </c>
      <c r="D88" s="5" t="s">
        <v>30</v>
      </c>
      <c r="E88" s="6">
        <v>1</v>
      </c>
      <c r="F88" s="14">
        <v>25000</v>
      </c>
      <c r="G88" s="14">
        <f t="shared" si="31"/>
        <v>25000</v>
      </c>
      <c r="H88" s="14">
        <v>25000</v>
      </c>
      <c r="I88" s="14">
        <f t="shared" si="32"/>
        <v>25000</v>
      </c>
      <c r="J88" s="14">
        <f t="shared" si="33"/>
        <v>50000</v>
      </c>
    </row>
    <row r="89" spans="1:10" ht="105" x14ac:dyDescent="0.2">
      <c r="A89" s="66">
        <v>21</v>
      </c>
      <c r="B89" s="67"/>
      <c r="C89" s="12" t="s">
        <v>96</v>
      </c>
      <c r="D89" s="21" t="s">
        <v>30</v>
      </c>
      <c r="E89" s="13">
        <v>1</v>
      </c>
      <c r="F89" s="14">
        <v>10000</v>
      </c>
      <c r="G89" s="14">
        <f t="shared" si="31"/>
        <v>10000</v>
      </c>
      <c r="H89" s="14">
        <v>15000</v>
      </c>
      <c r="I89" s="14">
        <f t="shared" si="32"/>
        <v>15000</v>
      </c>
      <c r="J89" s="14">
        <f t="shared" si="33"/>
        <v>25000</v>
      </c>
    </row>
    <row r="90" spans="1:10" s="29" customFormat="1" ht="28.35" customHeight="1" x14ac:dyDescent="0.2">
      <c r="A90" s="68"/>
      <c r="B90" s="69"/>
      <c r="C90" s="28" t="s">
        <v>73</v>
      </c>
      <c r="D90" s="24"/>
      <c r="E90" s="24"/>
      <c r="F90" s="25"/>
      <c r="G90" s="30">
        <f>SUM(G7:G89)</f>
        <v>20134650</v>
      </c>
      <c r="H90" s="31"/>
      <c r="I90" s="30">
        <f>SUM(I7:I89)</f>
        <v>2117550</v>
      </c>
      <c r="J90" s="30">
        <f>SUM(J7:J89)</f>
        <v>22252200</v>
      </c>
    </row>
    <row r="91" spans="1:10" x14ac:dyDescent="0.2">
      <c r="A91" s="55" t="s">
        <v>74</v>
      </c>
      <c r="B91" s="55"/>
      <c r="C91" s="55"/>
      <c r="D91" s="55"/>
      <c r="E91" s="55"/>
      <c r="F91" s="55"/>
      <c r="G91" s="55"/>
      <c r="H91" s="55"/>
      <c r="I91" s="55"/>
      <c r="J91" s="55"/>
    </row>
    <row r="92" spans="1:10" x14ac:dyDescent="0.2">
      <c r="A92" s="26" t="s">
        <v>75</v>
      </c>
      <c r="B92" s="56" t="s">
        <v>76</v>
      </c>
      <c r="C92" s="56"/>
      <c r="D92" s="56"/>
      <c r="E92" s="56"/>
      <c r="F92" s="56"/>
      <c r="G92" s="56"/>
      <c r="H92" s="56"/>
      <c r="I92" s="56"/>
      <c r="J92" s="56"/>
    </row>
    <row r="93" spans="1:10" x14ac:dyDescent="0.2">
      <c r="A93" s="26" t="s">
        <v>77</v>
      </c>
      <c r="B93" s="56" t="s">
        <v>78</v>
      </c>
      <c r="C93" s="56"/>
      <c r="D93" s="56"/>
      <c r="E93" s="56"/>
      <c r="F93" s="56"/>
      <c r="G93" s="56"/>
      <c r="H93" s="56"/>
      <c r="I93" s="56"/>
      <c r="J93" s="56"/>
    </row>
    <row r="94" spans="1:10" ht="37.5" customHeight="1" x14ac:dyDescent="0.2">
      <c r="A94" s="26" t="s">
        <v>79</v>
      </c>
      <c r="B94" s="56" t="s">
        <v>80</v>
      </c>
      <c r="C94" s="56"/>
      <c r="D94" s="56"/>
      <c r="E94" s="56"/>
      <c r="F94" s="56"/>
      <c r="G94" s="56"/>
      <c r="H94" s="56"/>
      <c r="I94" s="56"/>
      <c r="J94" s="3"/>
    </row>
  </sheetData>
  <mergeCells count="97">
    <mergeCell ref="A10:B10"/>
    <mergeCell ref="A11:B11"/>
    <mergeCell ref="A12:B12"/>
    <mergeCell ref="A13:B13"/>
    <mergeCell ref="A1:J1"/>
    <mergeCell ref="A2:J2"/>
    <mergeCell ref="A3:C3"/>
    <mergeCell ref="A4:C4"/>
    <mergeCell ref="A5:E5"/>
    <mergeCell ref="F5:G5"/>
    <mergeCell ref="H5:I5"/>
    <mergeCell ref="A6:B6"/>
    <mergeCell ref="A7:B7"/>
    <mergeCell ref="A8:B8"/>
    <mergeCell ref="A9:B9"/>
    <mergeCell ref="A17:B17"/>
    <mergeCell ref="A18:B18"/>
    <mergeCell ref="A19:B19"/>
    <mergeCell ref="A14:B14"/>
    <mergeCell ref="A15:B15"/>
    <mergeCell ref="A16:B16"/>
    <mergeCell ref="A29:B29"/>
    <mergeCell ref="A30:B30"/>
    <mergeCell ref="A20:B20"/>
    <mergeCell ref="A21:B21"/>
    <mergeCell ref="A22:B22"/>
    <mergeCell ref="A23:B23"/>
    <mergeCell ref="A24:B24"/>
    <mergeCell ref="A25:B25"/>
    <mergeCell ref="A26:B26"/>
    <mergeCell ref="A27:B27"/>
    <mergeCell ref="A28:B28"/>
    <mergeCell ref="A31:B31"/>
    <mergeCell ref="A32:B32"/>
    <mergeCell ref="A33:B33"/>
    <mergeCell ref="A34:B34"/>
    <mergeCell ref="A35:B35"/>
    <mergeCell ref="A43:B43"/>
    <mergeCell ref="A44:B44"/>
    <mergeCell ref="A45:B45"/>
    <mergeCell ref="A36:B36"/>
    <mergeCell ref="A37:B37"/>
    <mergeCell ref="A38:B38"/>
    <mergeCell ref="A39:B39"/>
    <mergeCell ref="A40:B40"/>
    <mergeCell ref="A41:B41"/>
    <mergeCell ref="A42:B42"/>
    <mergeCell ref="A53:B53"/>
    <mergeCell ref="A54:B54"/>
    <mergeCell ref="A55:B55"/>
    <mergeCell ref="A56:B56"/>
    <mergeCell ref="A46:B46"/>
    <mergeCell ref="A47:B47"/>
    <mergeCell ref="A48:B48"/>
    <mergeCell ref="A49:B49"/>
    <mergeCell ref="A50:B50"/>
    <mergeCell ref="A51:B51"/>
    <mergeCell ref="A52:B52"/>
    <mergeCell ref="A65:B65"/>
    <mergeCell ref="A66:B66"/>
    <mergeCell ref="A67:B67"/>
    <mergeCell ref="A57:B57"/>
    <mergeCell ref="A58:B58"/>
    <mergeCell ref="A59:B59"/>
    <mergeCell ref="A60:B60"/>
    <mergeCell ref="A61:B61"/>
    <mergeCell ref="A62:B62"/>
    <mergeCell ref="A63:B63"/>
    <mergeCell ref="A64:B64"/>
    <mergeCell ref="A71:B71"/>
    <mergeCell ref="A72:B72"/>
    <mergeCell ref="A68:B68"/>
    <mergeCell ref="A69:B69"/>
    <mergeCell ref="A70:B70"/>
    <mergeCell ref="A76:B76"/>
    <mergeCell ref="A77:B77"/>
    <mergeCell ref="A78:B78"/>
    <mergeCell ref="A79:B79"/>
    <mergeCell ref="A73:B73"/>
    <mergeCell ref="A74:B74"/>
    <mergeCell ref="A75:B75"/>
    <mergeCell ref="A91:J91"/>
    <mergeCell ref="B93:J93"/>
    <mergeCell ref="B94:I94"/>
    <mergeCell ref="I4:J4"/>
    <mergeCell ref="B92:J92"/>
    <mergeCell ref="A82:B82"/>
    <mergeCell ref="A83:B83"/>
    <mergeCell ref="A84:B84"/>
    <mergeCell ref="A85:B85"/>
    <mergeCell ref="A86:B86"/>
    <mergeCell ref="A87:B87"/>
    <mergeCell ref="A88:B88"/>
    <mergeCell ref="A89:B89"/>
    <mergeCell ref="A90:B90"/>
    <mergeCell ref="A80:B80"/>
    <mergeCell ref="A81:B81"/>
  </mergeCells>
  <printOptions horizontalCentered="1"/>
  <pageMargins left="0" right="0" top="0.35433070866141736" bottom="0.15748031496062992" header="0.31496062992125984" footer="0.31496062992125984"/>
  <pageSetup paperSize="9" orientation="landscape" r:id="rId1"/>
  <rowBreaks count="6" manualBreakCount="6">
    <brk id="14" max="9" man="1"/>
    <brk id="26" max="9" man="1"/>
    <brk id="34" max="9" man="1"/>
    <brk id="43" max="9" man="1"/>
    <brk id="64" max="9" man="1"/>
    <brk id="73"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B832E-C592-435B-9376-2D844E5E43BC}">
  <dimension ref="A1:J55"/>
  <sheetViews>
    <sheetView zoomScaleNormal="100" workbookViewId="0">
      <selection activeCell="B32" sqref="B32"/>
    </sheetView>
  </sheetViews>
  <sheetFormatPr defaultRowHeight="15" x14ac:dyDescent="0.2"/>
  <cols>
    <col min="1" max="1" width="6.1640625" style="105" customWidth="1"/>
    <col min="2" max="2" width="5.83203125" style="105" customWidth="1"/>
    <col min="3" max="3" width="56.5" style="2" customWidth="1"/>
    <col min="4" max="4" width="6.1640625" style="1" customWidth="1"/>
    <col min="5" max="5" width="7.5" style="1" customWidth="1"/>
    <col min="6" max="6" width="11.6640625" style="27" customWidth="1"/>
    <col min="7" max="7" width="15.6640625" style="27" customWidth="1"/>
    <col min="8" max="8" width="12.5" style="27" customWidth="1"/>
    <col min="9" max="9" width="14.6640625" style="27" customWidth="1"/>
    <col min="10" max="10" width="16.5" style="27" customWidth="1"/>
    <col min="11" max="16384" width="9.33203125" style="2"/>
  </cols>
  <sheetData>
    <row r="1" spans="1:10" s="32" customFormat="1" ht="14.25" customHeight="1" x14ac:dyDescent="0.2">
      <c r="A1" s="95" t="s">
        <v>0</v>
      </c>
      <c r="B1" s="95"/>
      <c r="C1" s="95"/>
      <c r="D1" s="95"/>
      <c r="E1" s="95"/>
      <c r="F1" s="95"/>
      <c r="G1" s="95"/>
      <c r="H1" s="95"/>
      <c r="I1" s="95"/>
      <c r="J1" s="95"/>
    </row>
    <row r="2" spans="1:10" s="32" customFormat="1" ht="17.850000000000001" customHeight="1" x14ac:dyDescent="0.2">
      <c r="A2" s="96" t="s">
        <v>145</v>
      </c>
      <c r="B2" s="96"/>
      <c r="C2" s="96"/>
      <c r="D2" s="96"/>
      <c r="E2" s="96"/>
      <c r="F2" s="96"/>
      <c r="G2" s="96"/>
      <c r="H2" s="96"/>
      <c r="I2" s="96"/>
      <c r="J2" s="96"/>
    </row>
    <row r="3" spans="1:10" s="32" customFormat="1" ht="17.45" customHeight="1" x14ac:dyDescent="0.2">
      <c r="A3" s="95" t="s">
        <v>2</v>
      </c>
      <c r="B3" s="95"/>
      <c r="C3" s="95"/>
      <c r="D3" s="33"/>
      <c r="E3" s="33"/>
      <c r="F3" s="34"/>
      <c r="G3" s="34"/>
      <c r="H3" s="34"/>
      <c r="I3" s="34"/>
      <c r="J3" s="35" t="s">
        <v>3</v>
      </c>
    </row>
    <row r="4" spans="1:10" s="32" customFormat="1" ht="23.85" customHeight="1" x14ac:dyDescent="0.2">
      <c r="A4" s="96" t="s">
        <v>4</v>
      </c>
      <c r="B4" s="96"/>
      <c r="C4" s="96"/>
      <c r="D4" s="33"/>
      <c r="E4" s="33"/>
      <c r="F4" s="36"/>
      <c r="G4" s="36"/>
      <c r="H4" s="36"/>
      <c r="I4" s="57" t="s">
        <v>5</v>
      </c>
      <c r="J4" s="57"/>
    </row>
    <row r="5" spans="1:10" s="1" customFormat="1" ht="22.5" customHeight="1" x14ac:dyDescent="0.2">
      <c r="A5" s="97"/>
      <c r="B5" s="97"/>
      <c r="C5" s="97"/>
      <c r="D5" s="97"/>
      <c r="E5" s="98"/>
      <c r="F5" s="99" t="s">
        <v>6</v>
      </c>
      <c r="G5" s="100"/>
      <c r="H5" s="99" t="s">
        <v>7</v>
      </c>
      <c r="I5" s="100"/>
      <c r="J5" s="37" t="s">
        <v>8</v>
      </c>
    </row>
    <row r="6" spans="1:10" s="1" customFormat="1" ht="26.25" customHeight="1" x14ac:dyDescent="0.2">
      <c r="A6" s="106" t="s">
        <v>9</v>
      </c>
      <c r="B6" s="107"/>
      <c r="C6" s="103" t="s">
        <v>10</v>
      </c>
      <c r="D6" s="103" t="s">
        <v>11</v>
      </c>
      <c r="E6" s="103" t="s">
        <v>12</v>
      </c>
      <c r="F6" s="103" t="s">
        <v>13</v>
      </c>
      <c r="G6" s="103" t="s">
        <v>14</v>
      </c>
      <c r="H6" s="103" t="s">
        <v>13</v>
      </c>
      <c r="I6" s="103" t="s">
        <v>14</v>
      </c>
      <c r="J6" s="103" t="s">
        <v>14</v>
      </c>
    </row>
    <row r="7" spans="1:10" ht="15.95" customHeight="1" x14ac:dyDescent="0.25">
      <c r="A7" s="111"/>
      <c r="B7" s="118"/>
      <c r="C7" s="123" t="s">
        <v>98</v>
      </c>
      <c r="D7" s="154"/>
      <c r="E7" s="155"/>
      <c r="F7" s="134"/>
      <c r="G7" s="146"/>
      <c r="H7" s="134"/>
      <c r="I7" s="146"/>
      <c r="J7" s="134"/>
    </row>
    <row r="8" spans="1:10" ht="14.25" customHeight="1" x14ac:dyDescent="0.25">
      <c r="A8" s="112"/>
      <c r="B8" s="108"/>
      <c r="C8" s="119" t="s">
        <v>99</v>
      </c>
      <c r="D8" s="156"/>
      <c r="E8" s="157"/>
      <c r="F8" s="135"/>
      <c r="G8" s="147"/>
      <c r="H8" s="135"/>
      <c r="I8" s="147"/>
      <c r="J8" s="135"/>
    </row>
    <row r="9" spans="1:10" ht="14.25" customHeight="1" x14ac:dyDescent="0.25">
      <c r="A9" s="112"/>
      <c r="B9" s="108"/>
      <c r="C9" s="119" t="s">
        <v>100</v>
      </c>
      <c r="D9" s="156"/>
      <c r="E9" s="157"/>
      <c r="F9" s="135"/>
      <c r="G9" s="147"/>
      <c r="H9" s="135"/>
      <c r="I9" s="147"/>
      <c r="J9" s="135"/>
    </row>
    <row r="10" spans="1:10" ht="14.25" customHeight="1" x14ac:dyDescent="0.25">
      <c r="A10" s="112"/>
      <c r="B10" s="108"/>
      <c r="C10" s="119" t="s">
        <v>101</v>
      </c>
      <c r="D10" s="156"/>
      <c r="E10" s="157"/>
      <c r="F10" s="135"/>
      <c r="G10" s="147"/>
      <c r="H10" s="135"/>
      <c r="I10" s="147"/>
      <c r="J10" s="135"/>
    </row>
    <row r="11" spans="1:10" ht="14.25" customHeight="1" x14ac:dyDescent="0.25">
      <c r="A11" s="112"/>
      <c r="B11" s="108"/>
      <c r="C11" s="119" t="s">
        <v>102</v>
      </c>
      <c r="D11" s="156"/>
      <c r="E11" s="157"/>
      <c r="F11" s="135"/>
      <c r="G11" s="147"/>
      <c r="H11" s="135"/>
      <c r="I11" s="147"/>
      <c r="J11" s="135"/>
    </row>
    <row r="12" spans="1:10" ht="14.25" customHeight="1" x14ac:dyDescent="0.2">
      <c r="A12" s="113">
        <v>1</v>
      </c>
      <c r="B12" s="109"/>
      <c r="C12" s="119" t="s">
        <v>103</v>
      </c>
      <c r="D12" s="156"/>
      <c r="E12" s="157"/>
      <c r="F12" s="135"/>
      <c r="G12" s="147"/>
      <c r="H12" s="135"/>
      <c r="I12" s="147"/>
      <c r="J12" s="135"/>
    </row>
    <row r="13" spans="1:10" ht="14.25" customHeight="1" x14ac:dyDescent="0.25">
      <c r="A13" s="112"/>
      <c r="B13" s="108"/>
      <c r="C13" s="119" t="s">
        <v>104</v>
      </c>
      <c r="D13" s="156"/>
      <c r="E13" s="157"/>
      <c r="F13" s="135"/>
      <c r="G13" s="147"/>
      <c r="H13" s="135"/>
      <c r="I13" s="147"/>
      <c r="J13" s="135"/>
    </row>
    <row r="14" spans="1:10" ht="14.25" customHeight="1" x14ac:dyDescent="0.25">
      <c r="A14" s="112"/>
      <c r="B14" s="108"/>
      <c r="C14" s="119" t="s">
        <v>105</v>
      </c>
      <c r="D14" s="156"/>
      <c r="E14" s="157"/>
      <c r="F14" s="135"/>
      <c r="G14" s="147"/>
      <c r="H14" s="135"/>
      <c r="I14" s="147"/>
      <c r="J14" s="135"/>
    </row>
    <row r="15" spans="1:10" ht="14.25" customHeight="1" x14ac:dyDescent="0.25">
      <c r="A15" s="112"/>
      <c r="B15" s="108"/>
      <c r="C15" s="119" t="s">
        <v>106</v>
      </c>
      <c r="D15" s="156"/>
      <c r="E15" s="157"/>
      <c r="F15" s="135"/>
      <c r="G15" s="147"/>
      <c r="H15" s="135"/>
      <c r="I15" s="147"/>
      <c r="J15" s="135"/>
    </row>
    <row r="16" spans="1:10" ht="14.25" customHeight="1" x14ac:dyDescent="0.25">
      <c r="A16" s="112"/>
      <c r="B16" s="108"/>
      <c r="C16" s="119" t="s">
        <v>107</v>
      </c>
      <c r="D16" s="156"/>
      <c r="E16" s="157"/>
      <c r="F16" s="135"/>
      <c r="G16" s="147"/>
      <c r="H16" s="135"/>
      <c r="I16" s="147"/>
      <c r="J16" s="135"/>
    </row>
    <row r="17" spans="1:10" ht="14.25" customHeight="1" x14ac:dyDescent="0.25">
      <c r="A17" s="112"/>
      <c r="B17" s="108"/>
      <c r="C17" s="126" t="s">
        <v>108</v>
      </c>
      <c r="D17" s="158"/>
      <c r="E17" s="159"/>
      <c r="F17" s="136"/>
      <c r="G17" s="148"/>
      <c r="H17" s="136"/>
      <c r="I17" s="148"/>
      <c r="J17" s="136"/>
    </row>
    <row r="18" spans="1:10" ht="14.25" customHeight="1" x14ac:dyDescent="0.2">
      <c r="A18" s="115"/>
      <c r="B18" s="116">
        <v>1.1000000000000001</v>
      </c>
      <c r="C18" s="133" t="s">
        <v>109</v>
      </c>
      <c r="D18" s="39" t="s">
        <v>110</v>
      </c>
      <c r="E18" s="150">
        <v>200</v>
      </c>
      <c r="F18" s="41">
        <v>2550</v>
      </c>
      <c r="G18" s="149">
        <f>F18*E18</f>
        <v>510000</v>
      </c>
      <c r="H18" s="41">
        <v>500</v>
      </c>
      <c r="I18" s="149">
        <f>H18*E18</f>
        <v>100000</v>
      </c>
      <c r="J18" s="41">
        <f>I18+G18</f>
        <v>610000</v>
      </c>
    </row>
    <row r="19" spans="1:10" ht="14.45" customHeight="1" x14ac:dyDescent="0.2">
      <c r="A19" s="115"/>
      <c r="B19" s="116">
        <v>1.2</v>
      </c>
      <c r="C19" s="133" t="s">
        <v>111</v>
      </c>
      <c r="D19" s="39" t="s">
        <v>110</v>
      </c>
      <c r="E19" s="150">
        <v>20</v>
      </c>
      <c r="F19" s="41">
        <v>3150</v>
      </c>
      <c r="G19" s="149">
        <f t="shared" ref="G19:G23" si="0">F19*E19</f>
        <v>63000</v>
      </c>
      <c r="H19" s="41">
        <v>600</v>
      </c>
      <c r="I19" s="149">
        <f t="shared" ref="I19:I23" si="1">H19*E19</f>
        <v>12000</v>
      </c>
      <c r="J19" s="41">
        <f t="shared" ref="J19:J23" si="2">I19+G19</f>
        <v>75000</v>
      </c>
    </row>
    <row r="20" spans="1:10" ht="14.45" customHeight="1" x14ac:dyDescent="0.2">
      <c r="A20" s="115"/>
      <c r="B20" s="116">
        <v>1.3</v>
      </c>
      <c r="C20" s="133" t="s">
        <v>112</v>
      </c>
      <c r="D20" s="39" t="s">
        <v>110</v>
      </c>
      <c r="E20" s="150">
        <v>14</v>
      </c>
      <c r="F20" s="41">
        <v>3750</v>
      </c>
      <c r="G20" s="149">
        <f t="shared" si="0"/>
        <v>52500</v>
      </c>
      <c r="H20" s="41">
        <v>700</v>
      </c>
      <c r="I20" s="149">
        <f t="shared" si="1"/>
        <v>9800</v>
      </c>
      <c r="J20" s="41">
        <f t="shared" si="2"/>
        <v>62300</v>
      </c>
    </row>
    <row r="21" spans="1:10" ht="14.45" customHeight="1" x14ac:dyDescent="0.2">
      <c r="A21" s="115"/>
      <c r="B21" s="116">
        <v>1.4</v>
      </c>
      <c r="C21" s="133" t="s">
        <v>113</v>
      </c>
      <c r="D21" s="39" t="s">
        <v>110</v>
      </c>
      <c r="E21" s="150">
        <v>32</v>
      </c>
      <c r="F21" s="41">
        <v>4950</v>
      </c>
      <c r="G21" s="149">
        <f t="shared" si="0"/>
        <v>158400</v>
      </c>
      <c r="H21" s="41">
        <v>850</v>
      </c>
      <c r="I21" s="149">
        <f t="shared" si="1"/>
        <v>27200</v>
      </c>
      <c r="J21" s="41">
        <f t="shared" si="2"/>
        <v>185600</v>
      </c>
    </row>
    <row r="22" spans="1:10" ht="14.45" customHeight="1" x14ac:dyDescent="0.2">
      <c r="A22" s="115"/>
      <c r="B22" s="116">
        <v>1.5</v>
      </c>
      <c r="C22" s="133" t="s">
        <v>114</v>
      </c>
      <c r="D22" s="39" t="s">
        <v>110</v>
      </c>
      <c r="E22" s="150">
        <v>56</v>
      </c>
      <c r="F22" s="41">
        <v>7380</v>
      </c>
      <c r="G22" s="149">
        <f t="shared" si="0"/>
        <v>413280</v>
      </c>
      <c r="H22" s="41">
        <v>1000</v>
      </c>
      <c r="I22" s="149">
        <f t="shared" si="1"/>
        <v>56000</v>
      </c>
      <c r="J22" s="41">
        <f t="shared" si="2"/>
        <v>469280</v>
      </c>
    </row>
    <row r="23" spans="1:10" ht="14.45" customHeight="1" x14ac:dyDescent="0.2">
      <c r="A23" s="115"/>
      <c r="B23" s="116">
        <v>1.6</v>
      </c>
      <c r="C23" s="127" t="s">
        <v>115</v>
      </c>
      <c r="D23" s="160" t="s">
        <v>110</v>
      </c>
      <c r="E23" s="151">
        <v>30</v>
      </c>
      <c r="F23" s="120">
        <v>16500</v>
      </c>
      <c r="G23" s="143">
        <f t="shared" si="0"/>
        <v>495000</v>
      </c>
      <c r="H23" s="120">
        <v>1500</v>
      </c>
      <c r="I23" s="143">
        <f t="shared" si="1"/>
        <v>45000</v>
      </c>
      <c r="J23" s="120">
        <f t="shared" si="2"/>
        <v>540000</v>
      </c>
    </row>
    <row r="24" spans="1:10" ht="17.25" customHeight="1" x14ac:dyDescent="0.2">
      <c r="A24" s="113">
        <v>2</v>
      </c>
      <c r="B24" s="109"/>
      <c r="C24" s="123" t="s">
        <v>116</v>
      </c>
      <c r="D24" s="154"/>
      <c r="E24" s="155"/>
      <c r="F24" s="120"/>
      <c r="G24" s="143"/>
      <c r="H24" s="120"/>
      <c r="I24" s="143"/>
      <c r="J24" s="120"/>
    </row>
    <row r="25" spans="1:10" ht="29.25" customHeight="1" x14ac:dyDescent="0.2">
      <c r="A25" s="115"/>
      <c r="B25" s="110">
        <v>2.1</v>
      </c>
      <c r="C25" s="119" t="s">
        <v>117</v>
      </c>
      <c r="D25" s="156"/>
      <c r="E25" s="157"/>
      <c r="F25" s="139"/>
      <c r="G25" s="121"/>
      <c r="H25" s="139"/>
      <c r="I25" s="121"/>
      <c r="J25" s="139"/>
    </row>
    <row r="26" spans="1:10" ht="14.25" customHeight="1" x14ac:dyDescent="0.25">
      <c r="A26" s="112"/>
      <c r="B26" s="108"/>
      <c r="C26" s="119" t="s">
        <v>118</v>
      </c>
      <c r="D26" s="161" t="s">
        <v>17</v>
      </c>
      <c r="E26" s="152">
        <v>86</v>
      </c>
      <c r="F26" s="139">
        <v>8250</v>
      </c>
      <c r="G26" s="122">
        <f t="shared" ref="G26" si="3">F26*E26</f>
        <v>709500</v>
      </c>
      <c r="H26" s="139">
        <v>750</v>
      </c>
      <c r="I26" s="122">
        <f t="shared" ref="I26" si="4">H26*E26</f>
        <v>64500</v>
      </c>
      <c r="J26" s="137">
        <f t="shared" ref="J26" si="5">I26+G26</f>
        <v>774000</v>
      </c>
    </row>
    <row r="27" spans="1:10" ht="15.95" customHeight="1" x14ac:dyDescent="0.2">
      <c r="A27" s="113">
        <v>3</v>
      </c>
      <c r="B27" s="109"/>
      <c r="C27" s="123" t="s">
        <v>119</v>
      </c>
      <c r="D27" s="154"/>
      <c r="E27" s="155"/>
      <c r="F27" s="138"/>
      <c r="G27" s="124"/>
      <c r="H27" s="138"/>
      <c r="I27" s="124"/>
      <c r="J27" s="138"/>
    </row>
    <row r="28" spans="1:10" ht="16.5" customHeight="1" x14ac:dyDescent="0.2">
      <c r="A28" s="115"/>
      <c r="B28" s="110">
        <v>3.1</v>
      </c>
      <c r="C28" s="145" t="s">
        <v>120</v>
      </c>
      <c r="D28" s="161" t="s">
        <v>17</v>
      </c>
      <c r="E28" s="152">
        <v>2</v>
      </c>
      <c r="F28" s="139">
        <v>27000</v>
      </c>
      <c r="G28" s="122">
        <f t="shared" ref="G28:G30" si="6">F28*E28</f>
        <v>54000</v>
      </c>
      <c r="H28" s="139">
        <v>1000</v>
      </c>
      <c r="I28" s="122">
        <f t="shared" ref="I28:I30" si="7">H28*E28</f>
        <v>2000</v>
      </c>
      <c r="J28" s="137">
        <f t="shared" ref="J28:J30" si="8">I28+G28</f>
        <v>56000</v>
      </c>
    </row>
    <row r="29" spans="1:10" ht="17.25" customHeight="1" x14ac:dyDescent="0.2">
      <c r="A29" s="115"/>
      <c r="B29" s="110">
        <v>3.2</v>
      </c>
      <c r="C29" s="119" t="s">
        <v>121</v>
      </c>
      <c r="D29" s="161" t="s">
        <v>17</v>
      </c>
      <c r="E29" s="152">
        <v>2</v>
      </c>
      <c r="F29" s="137">
        <v>14500</v>
      </c>
      <c r="G29" s="122">
        <f t="shared" si="6"/>
        <v>29000</v>
      </c>
      <c r="H29" s="137">
        <v>1000</v>
      </c>
      <c r="I29" s="122">
        <f t="shared" si="7"/>
        <v>2000</v>
      </c>
      <c r="J29" s="137">
        <f t="shared" si="8"/>
        <v>31000</v>
      </c>
    </row>
    <row r="30" spans="1:10" ht="17.25" customHeight="1" x14ac:dyDescent="0.2">
      <c r="A30" s="142"/>
      <c r="B30" s="144">
        <v>3.3</v>
      </c>
      <c r="C30" s="126" t="s">
        <v>122</v>
      </c>
      <c r="D30" s="45" t="s">
        <v>19</v>
      </c>
      <c r="E30" s="153">
        <v>1</v>
      </c>
      <c r="F30" s="47">
        <v>35000</v>
      </c>
      <c r="G30" s="129">
        <f t="shared" si="6"/>
        <v>35000</v>
      </c>
      <c r="H30" s="47">
        <v>1000</v>
      </c>
      <c r="I30" s="129">
        <f t="shared" si="7"/>
        <v>1000</v>
      </c>
      <c r="J30" s="47">
        <f t="shared" si="8"/>
        <v>36000</v>
      </c>
    </row>
    <row r="31" spans="1:10" ht="14.25" customHeight="1" x14ac:dyDescent="0.2">
      <c r="A31" s="113">
        <v>4</v>
      </c>
      <c r="B31" s="109"/>
      <c r="C31" s="125" t="s">
        <v>123</v>
      </c>
      <c r="D31" s="156"/>
      <c r="E31" s="157"/>
      <c r="F31" s="139"/>
      <c r="G31" s="121"/>
      <c r="H31" s="139"/>
      <c r="I31" s="121"/>
      <c r="J31" s="139"/>
    </row>
    <row r="32" spans="1:10" ht="14.25" customHeight="1" x14ac:dyDescent="0.25">
      <c r="A32" s="112"/>
      <c r="B32" s="108"/>
      <c r="C32" s="125" t="s">
        <v>124</v>
      </c>
      <c r="D32" s="156"/>
      <c r="E32" s="157"/>
      <c r="F32" s="139"/>
      <c r="G32" s="121"/>
      <c r="H32" s="139"/>
      <c r="I32" s="121"/>
      <c r="J32" s="139"/>
    </row>
    <row r="33" spans="1:10" ht="39.75" customHeight="1" x14ac:dyDescent="0.2">
      <c r="A33" s="115"/>
      <c r="B33" s="110">
        <v>4.0999999999999996</v>
      </c>
      <c r="C33" s="119" t="s">
        <v>125</v>
      </c>
      <c r="D33" s="156"/>
      <c r="E33" s="157"/>
      <c r="F33" s="139"/>
      <c r="G33" s="121"/>
      <c r="H33" s="139"/>
      <c r="I33" s="121"/>
      <c r="J33" s="139"/>
    </row>
    <row r="34" spans="1:10" ht="30" customHeight="1" x14ac:dyDescent="0.2">
      <c r="A34" s="115"/>
      <c r="B34" s="110">
        <v>4.2</v>
      </c>
      <c r="C34" s="119" t="s">
        <v>126</v>
      </c>
      <c r="D34" s="161" t="s">
        <v>19</v>
      </c>
      <c r="E34" s="152">
        <v>1</v>
      </c>
      <c r="F34" s="139">
        <v>1072000</v>
      </c>
      <c r="G34" s="122">
        <f t="shared" ref="G34" si="9">F34*E34</f>
        <v>1072000</v>
      </c>
      <c r="H34" s="139">
        <v>10000</v>
      </c>
      <c r="I34" s="122">
        <f t="shared" ref="I34" si="10">H34*E34</f>
        <v>10000</v>
      </c>
      <c r="J34" s="137">
        <f t="shared" ref="J34" si="11">I34+G34</f>
        <v>1082000</v>
      </c>
    </row>
    <row r="35" spans="1:10" ht="14.25" customHeight="1" x14ac:dyDescent="0.2">
      <c r="A35" s="115"/>
      <c r="B35" s="110">
        <v>4.3</v>
      </c>
      <c r="C35" s="119" t="s">
        <v>127</v>
      </c>
      <c r="D35" s="156"/>
      <c r="E35" s="157"/>
      <c r="F35" s="139"/>
      <c r="G35" s="121"/>
      <c r="H35" s="139"/>
      <c r="I35" s="121"/>
      <c r="J35" s="139"/>
    </row>
    <row r="36" spans="1:10" ht="14.25" customHeight="1" x14ac:dyDescent="0.2">
      <c r="A36" s="115"/>
      <c r="B36" s="110">
        <v>4.4000000000000004</v>
      </c>
      <c r="C36" s="119" t="s">
        <v>128</v>
      </c>
      <c r="D36" s="156"/>
      <c r="E36" s="157"/>
      <c r="F36" s="139"/>
      <c r="G36" s="121"/>
      <c r="H36" s="139"/>
      <c r="I36" s="121"/>
      <c r="J36" s="139"/>
    </row>
    <row r="37" spans="1:10" ht="14.25" customHeight="1" x14ac:dyDescent="0.2">
      <c r="A37" s="115"/>
      <c r="B37" s="110">
        <v>4.5</v>
      </c>
      <c r="C37" s="119" t="s">
        <v>129</v>
      </c>
      <c r="D37" s="156"/>
      <c r="E37" s="157"/>
      <c r="F37" s="139"/>
      <c r="G37" s="121"/>
      <c r="H37" s="139"/>
      <c r="I37" s="121"/>
      <c r="J37" s="139"/>
    </row>
    <row r="38" spans="1:10" ht="14.25" customHeight="1" x14ac:dyDescent="0.25">
      <c r="A38" s="112"/>
      <c r="B38" s="108"/>
      <c r="C38" s="119" t="s">
        <v>130</v>
      </c>
      <c r="D38" s="156"/>
      <c r="E38" s="157"/>
      <c r="F38" s="139"/>
      <c r="G38" s="121"/>
      <c r="H38" s="139"/>
      <c r="I38" s="121"/>
      <c r="J38" s="139"/>
    </row>
    <row r="39" spans="1:10" ht="14.25" customHeight="1" x14ac:dyDescent="0.2">
      <c r="A39" s="113">
        <v>5</v>
      </c>
      <c r="B39" s="109"/>
      <c r="C39" s="127" t="s">
        <v>131</v>
      </c>
      <c r="D39" s="154"/>
      <c r="E39" s="155"/>
      <c r="F39" s="140"/>
      <c r="G39" s="128"/>
      <c r="H39" s="140"/>
      <c r="I39" s="128"/>
      <c r="J39" s="140"/>
    </row>
    <row r="40" spans="1:10" ht="14.25" customHeight="1" x14ac:dyDescent="0.25">
      <c r="A40" s="112"/>
      <c r="B40" s="108"/>
      <c r="C40" s="119" t="s">
        <v>132</v>
      </c>
      <c r="D40" s="156"/>
      <c r="E40" s="157"/>
      <c r="F40" s="139"/>
      <c r="G40" s="121"/>
      <c r="H40" s="139"/>
      <c r="I40" s="121"/>
      <c r="J40" s="139"/>
    </row>
    <row r="41" spans="1:10" ht="14.25" customHeight="1" x14ac:dyDescent="0.25">
      <c r="A41" s="112"/>
      <c r="B41" s="108"/>
      <c r="C41" s="119" t="s">
        <v>133</v>
      </c>
      <c r="D41" s="156"/>
      <c r="E41" s="157"/>
      <c r="F41" s="139"/>
      <c r="G41" s="121"/>
      <c r="H41" s="139"/>
      <c r="I41" s="121"/>
      <c r="J41" s="139"/>
    </row>
    <row r="42" spans="1:10" ht="14.25" customHeight="1" x14ac:dyDescent="0.25">
      <c r="A42" s="112"/>
      <c r="B42" s="108"/>
      <c r="C42" s="119" t="s">
        <v>134</v>
      </c>
      <c r="D42" s="156"/>
      <c r="E42" s="157"/>
      <c r="F42" s="139"/>
      <c r="G42" s="121"/>
      <c r="H42" s="139"/>
      <c r="I42" s="121"/>
      <c r="J42" s="139"/>
    </row>
    <row r="43" spans="1:10" ht="14.25" customHeight="1" x14ac:dyDescent="0.25">
      <c r="A43" s="112"/>
      <c r="B43" s="108"/>
      <c r="C43" s="126" t="s">
        <v>135</v>
      </c>
      <c r="D43" s="45" t="s">
        <v>30</v>
      </c>
      <c r="E43" s="153">
        <v>1</v>
      </c>
      <c r="F43" s="141">
        <v>35000</v>
      </c>
      <c r="G43" s="129">
        <f t="shared" ref="G43" si="12">F43*E43</f>
        <v>35000</v>
      </c>
      <c r="H43" s="141">
        <v>15000</v>
      </c>
      <c r="I43" s="129">
        <f t="shared" ref="I43" si="13">H43*E43</f>
        <v>15000</v>
      </c>
      <c r="J43" s="47">
        <f t="shared" ref="J43" si="14">I43+G43</f>
        <v>50000</v>
      </c>
    </row>
    <row r="44" spans="1:10" ht="14.25" customHeight="1" x14ac:dyDescent="0.2">
      <c r="A44" s="113">
        <v>6</v>
      </c>
      <c r="B44" s="109"/>
      <c r="C44" s="127" t="s">
        <v>136</v>
      </c>
      <c r="D44" s="154"/>
      <c r="E44" s="155"/>
      <c r="F44" s="140"/>
      <c r="G44" s="128"/>
      <c r="H44" s="140"/>
      <c r="I44" s="128"/>
      <c r="J44" s="140"/>
    </row>
    <row r="45" spans="1:10" ht="14.25" customHeight="1" x14ac:dyDescent="0.25">
      <c r="A45" s="112"/>
      <c r="B45" s="108"/>
      <c r="C45" s="119" t="s">
        <v>137</v>
      </c>
      <c r="D45" s="156"/>
      <c r="E45" s="157"/>
      <c r="F45" s="139"/>
      <c r="G45" s="121"/>
      <c r="H45" s="139"/>
      <c r="I45" s="121"/>
      <c r="J45" s="139"/>
    </row>
    <row r="46" spans="1:10" ht="14.25" customHeight="1" x14ac:dyDescent="0.25">
      <c r="A46" s="112"/>
      <c r="B46" s="108"/>
      <c r="C46" s="119" t="s">
        <v>138</v>
      </c>
      <c r="D46" s="161" t="s">
        <v>30</v>
      </c>
      <c r="E46" s="152">
        <v>1</v>
      </c>
      <c r="F46" s="139">
        <v>10000</v>
      </c>
      <c r="G46" s="122">
        <f t="shared" ref="G46" si="15">F46*E46</f>
        <v>10000</v>
      </c>
      <c r="H46" s="139">
        <v>10000</v>
      </c>
      <c r="I46" s="122">
        <f t="shared" ref="I46" si="16">H46*E46</f>
        <v>10000</v>
      </c>
      <c r="J46" s="137">
        <f t="shared" ref="J46" si="17">I46+G46</f>
        <v>20000</v>
      </c>
    </row>
    <row r="47" spans="1:10" ht="14.45" customHeight="1" x14ac:dyDescent="0.2">
      <c r="A47" s="113">
        <v>7</v>
      </c>
      <c r="B47" s="109"/>
      <c r="C47" s="127" t="s">
        <v>139</v>
      </c>
      <c r="D47" s="154"/>
      <c r="E47" s="155"/>
      <c r="F47" s="140"/>
      <c r="G47" s="128"/>
      <c r="H47" s="140"/>
      <c r="I47" s="128"/>
      <c r="J47" s="140"/>
    </row>
    <row r="48" spans="1:10" ht="15" customHeight="1" x14ac:dyDescent="0.25">
      <c r="A48" s="112"/>
      <c r="B48" s="108"/>
      <c r="C48" s="126" t="s">
        <v>140</v>
      </c>
      <c r="D48" s="45" t="s">
        <v>30</v>
      </c>
      <c r="E48" s="153">
        <v>1</v>
      </c>
      <c r="F48" s="141">
        <v>40000</v>
      </c>
      <c r="G48" s="129">
        <f t="shared" ref="G48:G49" si="18">F48*E48</f>
        <v>40000</v>
      </c>
      <c r="H48" s="141">
        <v>30000</v>
      </c>
      <c r="I48" s="129">
        <f t="shared" ref="I48:I49" si="19">H48*E48</f>
        <v>30000</v>
      </c>
      <c r="J48" s="47">
        <f t="shared" ref="J48:J49" si="20">I48+G48</f>
        <v>70000</v>
      </c>
    </row>
    <row r="49" spans="1:10" ht="19.350000000000001" customHeight="1" x14ac:dyDescent="0.2">
      <c r="A49" s="113">
        <v>8</v>
      </c>
      <c r="B49" s="114"/>
      <c r="C49" s="127" t="s">
        <v>141</v>
      </c>
      <c r="D49" s="160" t="s">
        <v>30</v>
      </c>
      <c r="E49" s="151">
        <v>1</v>
      </c>
      <c r="F49" s="120">
        <v>0</v>
      </c>
      <c r="G49" s="143">
        <f t="shared" si="18"/>
        <v>0</v>
      </c>
      <c r="H49" s="120">
        <v>30000</v>
      </c>
      <c r="I49" s="143">
        <f t="shared" si="19"/>
        <v>30000</v>
      </c>
      <c r="J49" s="120">
        <f t="shared" si="20"/>
        <v>30000</v>
      </c>
    </row>
    <row r="50" spans="1:10" ht="14.25" customHeight="1" x14ac:dyDescent="0.2">
      <c r="A50" s="113">
        <v>9</v>
      </c>
      <c r="B50" s="109"/>
      <c r="C50" s="127" t="s">
        <v>142</v>
      </c>
      <c r="D50" s="154"/>
      <c r="E50" s="155"/>
      <c r="F50" s="140"/>
      <c r="G50" s="128"/>
      <c r="H50" s="140"/>
      <c r="I50" s="128"/>
      <c r="J50" s="140"/>
    </row>
    <row r="51" spans="1:10" ht="16.5" customHeight="1" x14ac:dyDescent="0.25">
      <c r="A51" s="117"/>
      <c r="B51" s="130"/>
      <c r="C51" s="126" t="s">
        <v>143</v>
      </c>
      <c r="D51" s="45" t="s">
        <v>30</v>
      </c>
      <c r="E51" s="153">
        <v>1</v>
      </c>
      <c r="F51" s="141">
        <v>0</v>
      </c>
      <c r="G51" s="129">
        <f t="shared" ref="G51" si="21">F51*E51</f>
        <v>0</v>
      </c>
      <c r="H51" s="141">
        <v>30000</v>
      </c>
      <c r="I51" s="129">
        <f t="shared" ref="I51" si="22">H51*E51</f>
        <v>30000</v>
      </c>
      <c r="J51" s="47">
        <f t="shared" ref="J51" si="23">I51+G51</f>
        <v>30000</v>
      </c>
    </row>
    <row r="52" spans="1:10" ht="19.350000000000001" customHeight="1" x14ac:dyDescent="0.25">
      <c r="A52" s="104"/>
      <c r="B52" s="104"/>
      <c r="C52" s="131" t="s">
        <v>144</v>
      </c>
      <c r="D52" s="162"/>
      <c r="E52" s="162"/>
      <c r="F52" s="14"/>
      <c r="G52" s="132">
        <f>SUM(G9:G51)</f>
        <v>3676680</v>
      </c>
      <c r="H52" s="14"/>
      <c r="I52" s="132">
        <f>SUM(I9:I51)</f>
        <v>444500</v>
      </c>
      <c r="J52" s="132">
        <f>SUM(J9:J51)</f>
        <v>4121180</v>
      </c>
    </row>
    <row r="53" spans="1:10" x14ac:dyDescent="0.2">
      <c r="A53" s="55" t="s">
        <v>74</v>
      </c>
      <c r="B53" s="55"/>
      <c r="C53" s="55"/>
      <c r="D53" s="55"/>
      <c r="E53" s="55"/>
      <c r="F53" s="55"/>
      <c r="G53" s="55"/>
      <c r="H53" s="55"/>
      <c r="I53" s="55"/>
      <c r="J53" s="55"/>
    </row>
    <row r="54" spans="1:10" x14ac:dyDescent="0.2">
      <c r="A54" s="26" t="s">
        <v>75</v>
      </c>
      <c r="B54" s="56" t="s">
        <v>78</v>
      </c>
      <c r="C54" s="56"/>
      <c r="D54" s="56"/>
      <c r="E54" s="56"/>
      <c r="F54" s="56"/>
      <c r="G54" s="56"/>
      <c r="H54" s="56"/>
      <c r="I54" s="56"/>
      <c r="J54" s="56"/>
    </row>
    <row r="55" spans="1:10" ht="37.5" customHeight="1" x14ac:dyDescent="0.2">
      <c r="A55" s="26" t="s">
        <v>77</v>
      </c>
      <c r="B55" s="56" t="s">
        <v>80</v>
      </c>
      <c r="C55" s="56"/>
      <c r="D55" s="56"/>
      <c r="E55" s="56"/>
      <c r="F55" s="56"/>
      <c r="G55" s="56"/>
      <c r="H55" s="56"/>
      <c r="I55" s="56"/>
      <c r="J55" s="3"/>
    </row>
  </sheetData>
  <mergeCells count="12">
    <mergeCell ref="A53:J53"/>
    <mergeCell ref="B54:J54"/>
    <mergeCell ref="B55:I55"/>
    <mergeCell ref="A6:B6"/>
    <mergeCell ref="A1:J1"/>
    <mergeCell ref="A2:J2"/>
    <mergeCell ref="A3:C3"/>
    <mergeCell ref="A4:C4"/>
    <mergeCell ref="I4:J4"/>
    <mergeCell ref="A5:E5"/>
    <mergeCell ref="F5:G5"/>
    <mergeCell ref="H5:I5"/>
  </mergeCells>
  <printOptions horizontalCentered="1"/>
  <pageMargins left="0" right="0" top="0.35433070866141736" bottom="0.15748031496062992" header="0.31496062992125984" footer="0.31496062992125984"/>
  <pageSetup paperSize="9" orientation="landscape" r:id="rId1"/>
  <rowBreaks count="1" manualBreakCount="1">
    <brk id="30"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2023-12-14T07:48:21Z</cp:lastPrinted>
  <dcterms:created xsi:type="dcterms:W3CDTF">2023-12-14T06:28:44Z</dcterms:created>
  <dcterms:modified xsi:type="dcterms:W3CDTF">2023-12-14T07:48:34Z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