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1967C64B-EE20-4EC7-A8B9-73BEDDCE7D3D}" xr6:coauthVersionLast="36" xr6:coauthVersionMax="47" xr10:uidLastSave="{00000000-0000-0000-0000-000000000000}"/>
  <bookViews>
    <workbookView xWindow="14505" yWindow="5745" windowWidth="15330" windowHeight="10890" xr2:uid="{00000000-000D-0000-FFFF-FFFF00000000}"/>
  </bookViews>
  <sheets>
    <sheet name="Invocice" sheetId="4" r:id="rId1"/>
  </sheets>
  <externalReferences>
    <externalReference r:id="rId2"/>
  </externalReferences>
  <definedNames>
    <definedName name="_xlnm.Print_Area" localSheetId="0">Invocice!$A$1:$D$37</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4" l="1"/>
  <c r="D34" i="4"/>
  <c r="D33" i="4"/>
  <c r="D31" i="4"/>
  <c r="D32" i="4"/>
  <c r="D29" i="4" l="1"/>
  <c r="D28" i="4" l="1"/>
  <c r="H39" i="4"/>
  <c r="H40" i="4" s="1"/>
  <c r="H41" i="4" s="1"/>
  <c r="C39" i="4" l="1"/>
  <c r="C40" i="4"/>
  <c r="D39" i="4"/>
  <c r="D41" i="4" l="1"/>
  <c r="D43" i="4" l="1"/>
</calcChain>
</file>

<file path=xl/sharedStrings.xml><?xml version="1.0" encoding="utf-8"?>
<sst xmlns="http://schemas.openxmlformats.org/spreadsheetml/2006/main" count="24" uniqueCount="24">
  <si>
    <t>S.No</t>
  </si>
  <si>
    <t>Description</t>
  </si>
  <si>
    <t>Total Amount</t>
  </si>
  <si>
    <t>Date</t>
  </si>
  <si>
    <t>NTN #</t>
  </si>
  <si>
    <t>4312149-7</t>
  </si>
  <si>
    <t>Invoice</t>
  </si>
  <si>
    <t>M/S Bank Al-Falah Limited Pakistan</t>
  </si>
  <si>
    <t>Invoice #</t>
  </si>
  <si>
    <t>NTN # 0698202-6</t>
  </si>
  <si>
    <t>for PIONEER SERVICES</t>
  </si>
  <si>
    <t>20%  SRB on Lab</t>
  </si>
  <si>
    <t>Material (Supply) 70%</t>
  </si>
  <si>
    <t>Labour (Services) 30%</t>
  </si>
  <si>
    <t>Tax on material 5.5% &amp; on lab 11%</t>
  </si>
  <si>
    <t>Less 5/118% on material amount due to Unregistered</t>
  </si>
  <si>
    <t>A</t>
  </si>
  <si>
    <t>B</t>
  </si>
  <si>
    <t>C</t>
  </si>
  <si>
    <t>Claimed amount</t>
  </si>
  <si>
    <t>Attn: Mr. Ehtesham ul Haq</t>
  </si>
  <si>
    <t>With due respect, you are kindly requested to make the necessary actions and to accord approval for the release of payment against supplies at Bank Al Falah Fakhri Trade Center 14th Floor</t>
  </si>
  <si>
    <t>Request for release of Payment against supplies at Bank Al Falah FTC 14th Floor</t>
  </si>
  <si>
    <t>03 June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</si>
</sst>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14"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b/>
      <u/>
      <sz val="22"/>
      <name val="Calibri"/>
      <family val="2"/>
      <scheme val="minor"/>
    </font>
    <font>
      <b/>
      <sz val="12"/>
      <name val="MS Sans Serif"/>
    </font>
    <font>
      <sz val="13"/>
      <color theme="1"/>
      <name val="Calibri"/>
      <family val="2"/>
      <scheme val="minor"/>
    </font>
    <font>
      <i/>
      <sz val="12"/>
      <color theme="1"/>
      <name val="Calibri"/>
      <family val="2"/>
      <scheme val="minor"/>
    </font>
    <font>
      <b/>
      <sz val="18"/>
      <color theme="1"/>
      <name val="Calibri"/>
      <family val="2"/>
      <scheme val="minor"/>
    </font>
    <font>
      <sz val="18"/>
      <name val="Calibri"/>
      <family val="2"/>
      <scheme val="minor"/>
    </font>
    <font>
      <b/>
      <u/>
      <sz val="1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44">
    <xf numFmtId="0" fontId="0" fillId="0" borderId="0" xfId="0"/>
    <xf numFmtId="0" fontId="0" fillId="0" borderId="0" xfId="0"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5" fillId="0" borderId="0" xfId="0" applyFont="1" applyAlignment="1">
      <alignment horizontal="right" vertical="center"/>
    </xf>
    <xf numFmtId="0" fontId="1" fillId="0" borderId="1" xfId="0" applyFont="1" applyBorder="1" applyAlignment="1">
      <alignment horizontal="center" vertical="center"/>
    </xf>
    <xf numFmtId="0" fontId="4" fillId="0" borderId="1" xfId="0" applyFont="1" applyBorder="1" applyAlignment="1">
      <alignment horizontal="center" vertical="center"/>
    </xf>
    <xf numFmtId="165" fontId="4" fillId="0" borderId="1" xfId="1" applyNumberFormat="1" applyFont="1" applyBorder="1" applyAlignment="1">
      <alignment horizontal="center" vertical="center"/>
    </xf>
    <xf numFmtId="10" fontId="0" fillId="0" borderId="0" xfId="0" applyNumberFormat="1" applyAlignment="1">
      <alignment horizontal="center" vertical="center"/>
    </xf>
    <xf numFmtId="38" fontId="8" fillId="0" borderId="0" xfId="1" applyNumberFormat="1" applyFont="1" applyAlignment="1">
      <alignment horizontal="center" vertical="center"/>
    </xf>
    <xf numFmtId="0" fontId="4" fillId="0" borderId="0" xfId="0" applyFont="1"/>
    <xf numFmtId="14" fontId="9" fillId="0" borderId="1" xfId="1" quotePrefix="1" applyNumberFormat="1" applyFont="1" applyBorder="1" applyAlignment="1">
      <alignment horizontal="right"/>
    </xf>
    <xf numFmtId="165" fontId="9" fillId="0" borderId="1" xfId="1" quotePrefix="1" applyNumberFormat="1" applyFont="1" applyBorder="1" applyAlignment="1">
      <alignment horizontal="right" vertical="center"/>
    </xf>
    <xf numFmtId="0" fontId="3" fillId="0" borderId="0" xfId="0" applyFont="1" applyAlignment="1">
      <alignment horizontal="left"/>
    </xf>
    <xf numFmtId="0" fontId="9" fillId="0" borderId="1" xfId="0" applyFont="1" applyBorder="1" applyAlignment="1">
      <alignment horizontal="right"/>
    </xf>
    <xf numFmtId="0" fontId="9" fillId="0" borderId="0" xfId="0" applyFont="1" applyAlignment="1">
      <alignment horizontal="right"/>
    </xf>
    <xf numFmtId="0" fontId="9" fillId="0" borderId="1" xfId="0" applyFont="1" applyBorder="1" applyAlignment="1">
      <alignment vertical="center"/>
    </xf>
    <xf numFmtId="164" fontId="0" fillId="0" borderId="0" xfId="0" applyNumberFormat="1" applyAlignment="1">
      <alignment horizontal="center" vertical="center"/>
    </xf>
    <xf numFmtId="165" fontId="0" fillId="0" borderId="0" xfId="1" applyNumberFormat="1" applyFont="1" applyAlignment="1">
      <alignment horizontal="center" vertical="center"/>
    </xf>
    <xf numFmtId="165" fontId="0" fillId="0" borderId="0" xfId="0" applyNumberFormat="1" applyAlignment="1">
      <alignment horizontal="center" vertical="center"/>
    </xf>
    <xf numFmtId="164" fontId="0" fillId="0" borderId="0" xfId="0" applyNumberFormat="1"/>
    <xf numFmtId="0" fontId="11" fillId="0" borderId="0" xfId="0" applyFont="1" applyAlignment="1">
      <alignment horizontal="left" vertical="center"/>
    </xf>
    <xf numFmtId="0" fontId="9" fillId="0" borderId="0" xfId="0" applyFont="1" applyAlignment="1">
      <alignment horizontal="right" vertical="center"/>
    </xf>
    <xf numFmtId="165" fontId="1" fillId="0" borderId="1" xfId="1" applyNumberFormat="1" applyFont="1" applyBorder="1" applyAlignment="1">
      <alignment horizontal="center" vertical="center"/>
    </xf>
    <xf numFmtId="0" fontId="7" fillId="0" borderId="0" xfId="0" applyFont="1" applyAlignment="1">
      <alignment horizontal="center" vertical="center" wrapText="1"/>
    </xf>
    <xf numFmtId="43" fontId="0" fillId="0" borderId="0" xfId="0" applyNumberFormat="1"/>
    <xf numFmtId="43" fontId="4" fillId="0" borderId="1" xfId="1" applyNumberFormat="1" applyFont="1" applyBorder="1" applyAlignment="1">
      <alignment vertical="center"/>
    </xf>
    <xf numFmtId="164" fontId="4" fillId="0" borderId="1" xfId="1" applyNumberFormat="1" applyFont="1" applyBorder="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horizontal="right" vertical="center"/>
    </xf>
    <xf numFmtId="0" fontId="6" fillId="0" borderId="0" xfId="0" applyFont="1" applyAlignment="1">
      <alignment horizontal="left" vertical="center" wrapText="1"/>
    </xf>
    <xf numFmtId="0" fontId="3" fillId="0" borderId="0" xfId="0" applyFont="1" applyAlignment="1">
      <alignment horizontal="left" vertical="center"/>
    </xf>
    <xf numFmtId="0" fontId="10" fillId="0" borderId="0" xfId="0" applyFont="1" applyAlignment="1">
      <alignment horizontal="left"/>
    </xf>
    <xf numFmtId="0" fontId="13" fillId="0" borderId="0" xfId="0" applyFont="1" applyAlignment="1">
      <alignment horizontal="center" vertical="center"/>
    </xf>
    <xf numFmtId="0" fontId="13" fillId="0" borderId="0" xfId="0" applyFont="1" applyAlignment="1">
      <alignment horizontal="center" vertical="center" wrapText="1"/>
    </xf>
    <xf numFmtId="0" fontId="4" fillId="0" borderId="2" xfId="0" applyFont="1" applyBorder="1" applyAlignment="1">
      <alignment horizontal="right" vertical="center"/>
    </xf>
    <xf numFmtId="0" fontId="4" fillId="0" borderId="3" xfId="0" applyFont="1" applyBorder="1" applyAlignment="1">
      <alignment horizontal="right" vertical="center"/>
    </xf>
    <xf numFmtId="0" fontId="11" fillId="0" borderId="0" xfId="0" applyFont="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43" fontId="0" fillId="0" borderId="0" xfId="0" applyNumberForma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314325</xdr:colOff>
      <xdr:row>0</xdr:row>
      <xdr:rowOff>47625</xdr:rowOff>
    </xdr:from>
    <xdr:to>
      <xdr:col>1</xdr:col>
      <xdr:colOff>839788</xdr:colOff>
      <xdr:row>4</xdr:row>
      <xdr:rowOff>15874</xdr:rowOff>
    </xdr:to>
    <xdr:pic>
      <xdr:nvPicPr>
        <xdr:cNvPr id="2" name="Picture 68">
          <a:extLst>
            <a:ext uri="{FF2B5EF4-FFF2-40B4-BE49-F238E27FC236}">
              <a16:creationId xmlns:a16="http://schemas.microsoft.com/office/drawing/2014/main" id="{9D86FD9B-1D27-41EE-9F97-C2F9BA015306}"/>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14325" y="47625"/>
          <a:ext cx="944563" cy="730249"/>
        </a:xfrm>
        <a:prstGeom prst="rect">
          <a:avLst/>
        </a:prstGeom>
        <a:noFill/>
        <a:ln w="9525">
          <a:noFill/>
          <a:miter lim="800000"/>
          <a:headEnd/>
          <a:tailEnd/>
        </a:ln>
      </xdr:spPr>
    </xdr:pic>
    <xdr:clientData/>
  </xdr:twoCellAnchor>
  <xdr:twoCellAnchor>
    <xdr:from>
      <xdr:col>1</xdr:col>
      <xdr:colOff>850126</xdr:colOff>
      <xdr:row>0</xdr:row>
      <xdr:rowOff>149222</xdr:rowOff>
    </xdr:from>
    <xdr:to>
      <xdr:col>3</xdr:col>
      <xdr:colOff>904876</xdr:colOff>
      <xdr:row>4</xdr:row>
      <xdr:rowOff>69187</xdr:rowOff>
    </xdr:to>
    <xdr:sp macro="" textlink="">
      <xdr:nvSpPr>
        <xdr:cNvPr id="3" name="Text Box 69">
          <a:extLst>
            <a:ext uri="{FF2B5EF4-FFF2-40B4-BE49-F238E27FC236}">
              <a16:creationId xmlns:a16="http://schemas.microsoft.com/office/drawing/2014/main" id="{0A34E6AE-9142-43D5-B4FB-CAF46B769FC2}"/>
            </a:ext>
          </a:extLst>
        </xdr:cNvPr>
        <xdr:cNvSpPr txBox="1">
          <a:spLocks noChangeArrowheads="1"/>
        </xdr:cNvSpPr>
      </xdr:nvSpPr>
      <xdr:spPr bwMode="auto">
        <a:xfrm>
          <a:off x="1269226" y="149222"/>
          <a:ext cx="4455300"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0</xdr:col>
      <xdr:colOff>161925</xdr:colOff>
      <xdr:row>33</xdr:row>
      <xdr:rowOff>76200</xdr:rowOff>
    </xdr:from>
    <xdr:to>
      <xdr:col>1</xdr:col>
      <xdr:colOff>470318</xdr:colOff>
      <xdr:row>36</xdr:row>
      <xdr:rowOff>65250</xdr:rowOff>
    </xdr:to>
    <xdr:pic>
      <xdr:nvPicPr>
        <xdr:cNvPr id="4" name="Picture 3">
          <a:extLst>
            <a:ext uri="{FF2B5EF4-FFF2-40B4-BE49-F238E27FC236}">
              <a16:creationId xmlns:a16="http://schemas.microsoft.com/office/drawing/2014/main" id="{7F43A285-CE7B-4BC9-A116-7456876827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1925" y="8086725"/>
          <a:ext cx="727493" cy="560550"/>
        </a:xfrm>
        <a:prstGeom prst="rect">
          <a:avLst/>
        </a:prstGeom>
      </xdr:spPr>
    </xdr:pic>
    <xdr:clientData/>
  </xdr:twoCellAnchor>
  <xdr:twoCellAnchor editAs="oneCell">
    <xdr:from>
      <xdr:col>6</xdr:col>
      <xdr:colOff>609600</xdr:colOff>
      <xdr:row>7</xdr:row>
      <xdr:rowOff>28575</xdr:rowOff>
    </xdr:from>
    <xdr:to>
      <xdr:col>12</xdr:col>
      <xdr:colOff>133899</xdr:colOff>
      <xdr:row>25</xdr:row>
      <xdr:rowOff>95956</xdr:rowOff>
    </xdr:to>
    <xdr:pic>
      <xdr:nvPicPr>
        <xdr:cNvPr id="5" name="Picture 4">
          <a:extLst>
            <a:ext uri="{FF2B5EF4-FFF2-40B4-BE49-F238E27FC236}">
              <a16:creationId xmlns:a16="http://schemas.microsoft.com/office/drawing/2014/main" id="{68A4E05C-D68A-4F07-A034-1D8E395B4F28}"/>
            </a:ext>
          </a:extLst>
        </xdr:cNvPr>
        <xdr:cNvPicPr>
          <a:picLocks noChangeAspect="1"/>
        </xdr:cNvPicPr>
      </xdr:nvPicPr>
      <xdr:blipFill>
        <a:blip xmlns:r="http://schemas.openxmlformats.org/officeDocument/2006/relationships" r:embed="rId3"/>
        <a:stretch>
          <a:fillRect/>
        </a:stretch>
      </xdr:blipFill>
      <xdr:spPr>
        <a:xfrm>
          <a:off x="7972425" y="1362075"/>
          <a:ext cx="3934374" cy="5058481"/>
        </a:xfrm>
        <a:prstGeom prst="rect">
          <a:avLst/>
        </a:prstGeom>
      </xdr:spPr>
    </xdr:pic>
    <xdr:clientData/>
  </xdr:twoCellAnchor>
  <xdr:twoCellAnchor editAs="oneCell">
    <xdr:from>
      <xdr:col>12</xdr:col>
      <xdr:colOff>209550</xdr:colOff>
      <xdr:row>6</xdr:row>
      <xdr:rowOff>133350</xdr:rowOff>
    </xdr:from>
    <xdr:to>
      <xdr:col>22</xdr:col>
      <xdr:colOff>505717</xdr:colOff>
      <xdr:row>21</xdr:row>
      <xdr:rowOff>229174</xdr:rowOff>
    </xdr:to>
    <xdr:pic>
      <xdr:nvPicPr>
        <xdr:cNvPr id="6" name="Picture 5">
          <a:extLst>
            <a:ext uri="{FF2B5EF4-FFF2-40B4-BE49-F238E27FC236}">
              <a16:creationId xmlns:a16="http://schemas.microsoft.com/office/drawing/2014/main" id="{C204FAB9-4886-4BF6-A7BF-801844DAE498}"/>
            </a:ext>
          </a:extLst>
        </xdr:cNvPr>
        <xdr:cNvPicPr>
          <a:picLocks noChangeAspect="1"/>
        </xdr:cNvPicPr>
      </xdr:nvPicPr>
      <xdr:blipFill>
        <a:blip xmlns:r="http://schemas.openxmlformats.org/officeDocument/2006/relationships" r:embed="rId4"/>
        <a:stretch>
          <a:fillRect/>
        </a:stretch>
      </xdr:blipFill>
      <xdr:spPr>
        <a:xfrm>
          <a:off x="11982450" y="1276350"/>
          <a:ext cx="6392167" cy="41153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PES/SRB%20Invoices/1103-%20%20SST%20Tax%20for%20BAF%20FTC%2014th%20Flo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ow r="47">
          <cell r="I47">
            <v>108263.682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7402-0FA0-4D20-97E8-578049FFF70A}">
  <dimension ref="A9:H46"/>
  <sheetViews>
    <sheetView tabSelected="1" workbookViewId="0">
      <selection activeCell="D36" sqref="D36"/>
    </sheetView>
  </sheetViews>
  <sheetFormatPr defaultRowHeight="15" x14ac:dyDescent="0.25"/>
  <cols>
    <col min="1" max="1" width="6.28515625" style="1" customWidth="1"/>
    <col min="2" max="2" width="53" style="1" customWidth="1"/>
    <col min="3" max="3" width="13" style="1" customWidth="1"/>
    <col min="4" max="4" width="19.85546875" style="1" customWidth="1"/>
    <col min="7" max="7" width="13.42578125" bestFit="1" customWidth="1"/>
    <col min="8" max="8" width="13.28515625" bestFit="1" customWidth="1"/>
    <col min="9" max="10" width="10.5703125" bestFit="1" customWidth="1"/>
    <col min="256" max="256" width="6.28515625" customWidth="1"/>
    <col min="257" max="257" width="40.7109375" customWidth="1"/>
    <col min="258" max="258" width="17.42578125" customWidth="1"/>
    <col min="259" max="259" width="15.42578125" customWidth="1"/>
    <col min="260" max="260" width="18.28515625" customWidth="1"/>
    <col min="512" max="512" width="6.28515625" customWidth="1"/>
    <col min="513" max="513" width="40.7109375" customWidth="1"/>
    <col min="514" max="514" width="17.42578125" customWidth="1"/>
    <col min="515" max="515" width="15.42578125" customWidth="1"/>
    <col min="516" max="516" width="18.28515625" customWidth="1"/>
    <col min="768" max="768" width="6.28515625" customWidth="1"/>
    <col min="769" max="769" width="40.7109375" customWidth="1"/>
    <col min="770" max="770" width="17.42578125" customWidth="1"/>
    <col min="771" max="771" width="15.42578125" customWidth="1"/>
    <col min="772" max="772" width="18.28515625" customWidth="1"/>
    <col min="1024" max="1024" width="6.28515625" customWidth="1"/>
    <col min="1025" max="1025" width="40.7109375" customWidth="1"/>
    <col min="1026" max="1026" width="17.42578125" customWidth="1"/>
    <col min="1027" max="1027" width="15.42578125" customWidth="1"/>
    <col min="1028" max="1028" width="18.28515625" customWidth="1"/>
    <col min="1280" max="1280" width="6.28515625" customWidth="1"/>
    <col min="1281" max="1281" width="40.7109375" customWidth="1"/>
    <col min="1282" max="1282" width="17.42578125" customWidth="1"/>
    <col min="1283" max="1283" width="15.42578125" customWidth="1"/>
    <col min="1284" max="1284" width="18.28515625" customWidth="1"/>
    <col min="1536" max="1536" width="6.28515625" customWidth="1"/>
    <col min="1537" max="1537" width="40.7109375" customWidth="1"/>
    <col min="1538" max="1538" width="17.42578125" customWidth="1"/>
    <col min="1539" max="1539" width="15.42578125" customWidth="1"/>
    <col min="1540" max="1540" width="18.28515625" customWidth="1"/>
    <col min="1792" max="1792" width="6.28515625" customWidth="1"/>
    <col min="1793" max="1793" width="40.7109375" customWidth="1"/>
    <col min="1794" max="1794" width="17.42578125" customWidth="1"/>
    <col min="1795" max="1795" width="15.42578125" customWidth="1"/>
    <col min="1796" max="1796" width="18.28515625" customWidth="1"/>
    <col min="2048" max="2048" width="6.28515625" customWidth="1"/>
    <col min="2049" max="2049" width="40.7109375" customWidth="1"/>
    <col min="2050" max="2050" width="17.42578125" customWidth="1"/>
    <col min="2051" max="2051" width="15.42578125" customWidth="1"/>
    <col min="2052" max="2052" width="18.28515625" customWidth="1"/>
    <col min="2304" max="2304" width="6.28515625" customWidth="1"/>
    <col min="2305" max="2305" width="40.7109375" customWidth="1"/>
    <col min="2306" max="2306" width="17.42578125" customWidth="1"/>
    <col min="2307" max="2307" width="15.42578125" customWidth="1"/>
    <col min="2308" max="2308" width="18.28515625" customWidth="1"/>
    <col min="2560" max="2560" width="6.28515625" customWidth="1"/>
    <col min="2561" max="2561" width="40.7109375" customWidth="1"/>
    <col min="2562" max="2562" width="17.42578125" customWidth="1"/>
    <col min="2563" max="2563" width="15.42578125" customWidth="1"/>
    <col min="2564" max="2564" width="18.28515625" customWidth="1"/>
    <col min="2816" max="2816" width="6.28515625" customWidth="1"/>
    <col min="2817" max="2817" width="40.7109375" customWidth="1"/>
    <col min="2818" max="2818" width="17.42578125" customWidth="1"/>
    <col min="2819" max="2819" width="15.42578125" customWidth="1"/>
    <col min="2820" max="2820" width="18.28515625" customWidth="1"/>
    <col min="3072" max="3072" width="6.28515625" customWidth="1"/>
    <col min="3073" max="3073" width="40.7109375" customWidth="1"/>
    <col min="3074" max="3074" width="17.42578125" customWidth="1"/>
    <col min="3075" max="3075" width="15.42578125" customWidth="1"/>
    <col min="3076" max="3076" width="18.28515625" customWidth="1"/>
    <col min="3328" max="3328" width="6.28515625" customWidth="1"/>
    <col min="3329" max="3329" width="40.7109375" customWidth="1"/>
    <col min="3330" max="3330" width="17.42578125" customWidth="1"/>
    <col min="3331" max="3331" width="15.42578125" customWidth="1"/>
    <col min="3332" max="3332" width="18.28515625" customWidth="1"/>
    <col min="3584" max="3584" width="6.28515625" customWidth="1"/>
    <col min="3585" max="3585" width="40.7109375" customWidth="1"/>
    <col min="3586" max="3586" width="17.42578125" customWidth="1"/>
    <col min="3587" max="3587" width="15.42578125" customWidth="1"/>
    <col min="3588" max="3588" width="18.28515625" customWidth="1"/>
    <col min="3840" max="3840" width="6.28515625" customWidth="1"/>
    <col min="3841" max="3841" width="40.7109375" customWidth="1"/>
    <col min="3842" max="3842" width="17.42578125" customWidth="1"/>
    <col min="3843" max="3843" width="15.42578125" customWidth="1"/>
    <col min="3844" max="3844" width="18.28515625" customWidth="1"/>
    <col min="4096" max="4096" width="6.28515625" customWidth="1"/>
    <col min="4097" max="4097" width="40.7109375" customWidth="1"/>
    <col min="4098" max="4098" width="17.42578125" customWidth="1"/>
    <col min="4099" max="4099" width="15.42578125" customWidth="1"/>
    <col min="4100" max="4100" width="18.28515625" customWidth="1"/>
    <col min="4352" max="4352" width="6.28515625" customWidth="1"/>
    <col min="4353" max="4353" width="40.7109375" customWidth="1"/>
    <col min="4354" max="4354" width="17.42578125" customWidth="1"/>
    <col min="4355" max="4355" width="15.42578125" customWidth="1"/>
    <col min="4356" max="4356" width="18.28515625" customWidth="1"/>
    <col min="4608" max="4608" width="6.28515625" customWidth="1"/>
    <col min="4609" max="4609" width="40.7109375" customWidth="1"/>
    <col min="4610" max="4610" width="17.42578125" customWidth="1"/>
    <col min="4611" max="4611" width="15.42578125" customWidth="1"/>
    <col min="4612" max="4612" width="18.28515625" customWidth="1"/>
    <col min="4864" max="4864" width="6.28515625" customWidth="1"/>
    <col min="4865" max="4865" width="40.7109375" customWidth="1"/>
    <col min="4866" max="4866" width="17.42578125" customWidth="1"/>
    <col min="4867" max="4867" width="15.42578125" customWidth="1"/>
    <col min="4868" max="4868" width="18.28515625" customWidth="1"/>
    <col min="5120" max="5120" width="6.28515625" customWidth="1"/>
    <col min="5121" max="5121" width="40.7109375" customWidth="1"/>
    <col min="5122" max="5122" width="17.42578125" customWidth="1"/>
    <col min="5123" max="5123" width="15.42578125" customWidth="1"/>
    <col min="5124" max="5124" width="18.28515625" customWidth="1"/>
    <col min="5376" max="5376" width="6.28515625" customWidth="1"/>
    <col min="5377" max="5377" width="40.7109375" customWidth="1"/>
    <col min="5378" max="5378" width="17.42578125" customWidth="1"/>
    <col min="5379" max="5379" width="15.42578125" customWidth="1"/>
    <col min="5380" max="5380" width="18.28515625" customWidth="1"/>
    <col min="5632" max="5632" width="6.28515625" customWidth="1"/>
    <col min="5633" max="5633" width="40.7109375" customWidth="1"/>
    <col min="5634" max="5634" width="17.42578125" customWidth="1"/>
    <col min="5635" max="5635" width="15.42578125" customWidth="1"/>
    <col min="5636" max="5636" width="18.28515625" customWidth="1"/>
    <col min="5888" max="5888" width="6.28515625" customWidth="1"/>
    <col min="5889" max="5889" width="40.7109375" customWidth="1"/>
    <col min="5890" max="5890" width="17.42578125" customWidth="1"/>
    <col min="5891" max="5891" width="15.42578125" customWidth="1"/>
    <col min="5892" max="5892" width="18.28515625" customWidth="1"/>
    <col min="6144" max="6144" width="6.28515625" customWidth="1"/>
    <col min="6145" max="6145" width="40.7109375" customWidth="1"/>
    <col min="6146" max="6146" width="17.42578125" customWidth="1"/>
    <col min="6147" max="6147" width="15.42578125" customWidth="1"/>
    <col min="6148" max="6148" width="18.28515625" customWidth="1"/>
    <col min="6400" max="6400" width="6.28515625" customWidth="1"/>
    <col min="6401" max="6401" width="40.7109375" customWidth="1"/>
    <col min="6402" max="6402" width="17.42578125" customWidth="1"/>
    <col min="6403" max="6403" width="15.42578125" customWidth="1"/>
    <col min="6404" max="6404" width="18.28515625" customWidth="1"/>
    <col min="6656" max="6656" width="6.28515625" customWidth="1"/>
    <col min="6657" max="6657" width="40.7109375" customWidth="1"/>
    <col min="6658" max="6658" width="17.42578125" customWidth="1"/>
    <col min="6659" max="6659" width="15.42578125" customWidth="1"/>
    <col min="6660" max="6660" width="18.28515625" customWidth="1"/>
    <col min="6912" max="6912" width="6.28515625" customWidth="1"/>
    <col min="6913" max="6913" width="40.7109375" customWidth="1"/>
    <col min="6914" max="6914" width="17.42578125" customWidth="1"/>
    <col min="6915" max="6915" width="15.42578125" customWidth="1"/>
    <col min="6916" max="6916" width="18.28515625" customWidth="1"/>
    <col min="7168" max="7168" width="6.28515625" customWidth="1"/>
    <col min="7169" max="7169" width="40.7109375" customWidth="1"/>
    <col min="7170" max="7170" width="17.42578125" customWidth="1"/>
    <col min="7171" max="7171" width="15.42578125" customWidth="1"/>
    <col min="7172" max="7172" width="18.28515625" customWidth="1"/>
    <col min="7424" max="7424" width="6.28515625" customWidth="1"/>
    <col min="7425" max="7425" width="40.7109375" customWidth="1"/>
    <col min="7426" max="7426" width="17.42578125" customWidth="1"/>
    <col min="7427" max="7427" width="15.42578125" customWidth="1"/>
    <col min="7428" max="7428" width="18.28515625" customWidth="1"/>
    <col min="7680" max="7680" width="6.28515625" customWidth="1"/>
    <col min="7681" max="7681" width="40.7109375" customWidth="1"/>
    <col min="7682" max="7682" width="17.42578125" customWidth="1"/>
    <col min="7683" max="7683" width="15.42578125" customWidth="1"/>
    <col min="7684" max="7684" width="18.28515625" customWidth="1"/>
    <col min="7936" max="7936" width="6.28515625" customWidth="1"/>
    <col min="7937" max="7937" width="40.7109375" customWidth="1"/>
    <col min="7938" max="7938" width="17.42578125" customWidth="1"/>
    <col min="7939" max="7939" width="15.42578125" customWidth="1"/>
    <col min="7940" max="7940" width="18.28515625" customWidth="1"/>
    <col min="8192" max="8192" width="6.28515625" customWidth="1"/>
    <col min="8193" max="8193" width="40.7109375" customWidth="1"/>
    <col min="8194" max="8194" width="17.42578125" customWidth="1"/>
    <col min="8195" max="8195" width="15.42578125" customWidth="1"/>
    <col min="8196" max="8196" width="18.28515625" customWidth="1"/>
    <col min="8448" max="8448" width="6.28515625" customWidth="1"/>
    <col min="8449" max="8449" width="40.7109375" customWidth="1"/>
    <col min="8450" max="8450" width="17.42578125" customWidth="1"/>
    <col min="8451" max="8451" width="15.42578125" customWidth="1"/>
    <col min="8452" max="8452" width="18.28515625" customWidth="1"/>
    <col min="8704" max="8704" width="6.28515625" customWidth="1"/>
    <col min="8705" max="8705" width="40.7109375" customWidth="1"/>
    <col min="8706" max="8706" width="17.42578125" customWidth="1"/>
    <col min="8707" max="8707" width="15.42578125" customWidth="1"/>
    <col min="8708" max="8708" width="18.28515625" customWidth="1"/>
    <col min="8960" max="8960" width="6.28515625" customWidth="1"/>
    <col min="8961" max="8961" width="40.7109375" customWidth="1"/>
    <col min="8962" max="8962" width="17.42578125" customWidth="1"/>
    <col min="8963" max="8963" width="15.42578125" customWidth="1"/>
    <col min="8964" max="8964" width="18.28515625" customWidth="1"/>
    <col min="9216" max="9216" width="6.28515625" customWidth="1"/>
    <col min="9217" max="9217" width="40.7109375" customWidth="1"/>
    <col min="9218" max="9218" width="17.42578125" customWidth="1"/>
    <col min="9219" max="9219" width="15.42578125" customWidth="1"/>
    <col min="9220" max="9220" width="18.28515625" customWidth="1"/>
    <col min="9472" max="9472" width="6.28515625" customWidth="1"/>
    <col min="9473" max="9473" width="40.7109375" customWidth="1"/>
    <col min="9474" max="9474" width="17.42578125" customWidth="1"/>
    <col min="9475" max="9475" width="15.42578125" customWidth="1"/>
    <col min="9476" max="9476" width="18.28515625" customWidth="1"/>
    <col min="9728" max="9728" width="6.28515625" customWidth="1"/>
    <col min="9729" max="9729" width="40.7109375" customWidth="1"/>
    <col min="9730" max="9730" width="17.42578125" customWidth="1"/>
    <col min="9731" max="9731" width="15.42578125" customWidth="1"/>
    <col min="9732" max="9732" width="18.28515625" customWidth="1"/>
    <col min="9984" max="9984" width="6.28515625" customWidth="1"/>
    <col min="9985" max="9985" width="40.7109375" customWidth="1"/>
    <col min="9986" max="9986" width="17.42578125" customWidth="1"/>
    <col min="9987" max="9987" width="15.42578125" customWidth="1"/>
    <col min="9988" max="9988" width="18.28515625" customWidth="1"/>
    <col min="10240" max="10240" width="6.28515625" customWidth="1"/>
    <col min="10241" max="10241" width="40.7109375" customWidth="1"/>
    <col min="10242" max="10242" width="17.42578125" customWidth="1"/>
    <col min="10243" max="10243" width="15.42578125" customWidth="1"/>
    <col min="10244" max="10244" width="18.28515625" customWidth="1"/>
    <col min="10496" max="10496" width="6.28515625" customWidth="1"/>
    <col min="10497" max="10497" width="40.7109375" customWidth="1"/>
    <col min="10498" max="10498" width="17.42578125" customWidth="1"/>
    <col min="10499" max="10499" width="15.42578125" customWidth="1"/>
    <col min="10500" max="10500" width="18.28515625" customWidth="1"/>
    <col min="10752" max="10752" width="6.28515625" customWidth="1"/>
    <col min="10753" max="10753" width="40.7109375" customWidth="1"/>
    <col min="10754" max="10754" width="17.42578125" customWidth="1"/>
    <col min="10755" max="10755" width="15.42578125" customWidth="1"/>
    <col min="10756" max="10756" width="18.28515625" customWidth="1"/>
    <col min="11008" max="11008" width="6.28515625" customWidth="1"/>
    <col min="11009" max="11009" width="40.7109375" customWidth="1"/>
    <col min="11010" max="11010" width="17.42578125" customWidth="1"/>
    <col min="11011" max="11011" width="15.42578125" customWidth="1"/>
    <col min="11012" max="11012" width="18.28515625" customWidth="1"/>
    <col min="11264" max="11264" width="6.28515625" customWidth="1"/>
    <col min="11265" max="11265" width="40.7109375" customWidth="1"/>
    <col min="11266" max="11266" width="17.42578125" customWidth="1"/>
    <col min="11267" max="11267" width="15.42578125" customWidth="1"/>
    <col min="11268" max="11268" width="18.28515625" customWidth="1"/>
    <col min="11520" max="11520" width="6.28515625" customWidth="1"/>
    <col min="11521" max="11521" width="40.7109375" customWidth="1"/>
    <col min="11522" max="11522" width="17.42578125" customWidth="1"/>
    <col min="11523" max="11523" width="15.42578125" customWidth="1"/>
    <col min="11524" max="11524" width="18.28515625" customWidth="1"/>
    <col min="11776" max="11776" width="6.28515625" customWidth="1"/>
    <col min="11777" max="11777" width="40.7109375" customWidth="1"/>
    <col min="11778" max="11778" width="17.42578125" customWidth="1"/>
    <col min="11779" max="11779" width="15.42578125" customWidth="1"/>
    <col min="11780" max="11780" width="18.28515625" customWidth="1"/>
    <col min="12032" max="12032" width="6.28515625" customWidth="1"/>
    <col min="12033" max="12033" width="40.7109375" customWidth="1"/>
    <col min="12034" max="12034" width="17.42578125" customWidth="1"/>
    <col min="12035" max="12035" width="15.42578125" customWidth="1"/>
    <col min="12036" max="12036" width="18.28515625" customWidth="1"/>
    <col min="12288" max="12288" width="6.28515625" customWidth="1"/>
    <col min="12289" max="12289" width="40.7109375" customWidth="1"/>
    <col min="12290" max="12290" width="17.42578125" customWidth="1"/>
    <col min="12291" max="12291" width="15.42578125" customWidth="1"/>
    <col min="12292" max="12292" width="18.28515625" customWidth="1"/>
    <col min="12544" max="12544" width="6.28515625" customWidth="1"/>
    <col min="12545" max="12545" width="40.7109375" customWidth="1"/>
    <col min="12546" max="12546" width="17.42578125" customWidth="1"/>
    <col min="12547" max="12547" width="15.42578125" customWidth="1"/>
    <col min="12548" max="12548" width="18.28515625" customWidth="1"/>
    <col min="12800" max="12800" width="6.28515625" customWidth="1"/>
    <col min="12801" max="12801" width="40.7109375" customWidth="1"/>
    <col min="12802" max="12802" width="17.42578125" customWidth="1"/>
    <col min="12803" max="12803" width="15.42578125" customWidth="1"/>
    <col min="12804" max="12804" width="18.28515625" customWidth="1"/>
    <col min="13056" max="13056" width="6.28515625" customWidth="1"/>
    <col min="13057" max="13057" width="40.7109375" customWidth="1"/>
    <col min="13058" max="13058" width="17.42578125" customWidth="1"/>
    <col min="13059" max="13059" width="15.42578125" customWidth="1"/>
    <col min="13060" max="13060" width="18.28515625" customWidth="1"/>
    <col min="13312" max="13312" width="6.28515625" customWidth="1"/>
    <col min="13313" max="13313" width="40.7109375" customWidth="1"/>
    <col min="13314" max="13314" width="17.42578125" customWidth="1"/>
    <col min="13315" max="13315" width="15.42578125" customWidth="1"/>
    <col min="13316" max="13316" width="18.28515625" customWidth="1"/>
    <col min="13568" max="13568" width="6.28515625" customWidth="1"/>
    <col min="13569" max="13569" width="40.7109375" customWidth="1"/>
    <col min="13570" max="13570" width="17.42578125" customWidth="1"/>
    <col min="13571" max="13571" width="15.42578125" customWidth="1"/>
    <col min="13572" max="13572" width="18.28515625" customWidth="1"/>
    <col min="13824" max="13824" width="6.28515625" customWidth="1"/>
    <col min="13825" max="13825" width="40.7109375" customWidth="1"/>
    <col min="13826" max="13826" width="17.42578125" customWidth="1"/>
    <col min="13827" max="13827" width="15.42578125" customWidth="1"/>
    <col min="13828" max="13828" width="18.28515625" customWidth="1"/>
    <col min="14080" max="14080" width="6.28515625" customWidth="1"/>
    <col min="14081" max="14081" width="40.7109375" customWidth="1"/>
    <col min="14082" max="14082" width="17.42578125" customWidth="1"/>
    <col min="14083" max="14083" width="15.42578125" customWidth="1"/>
    <col min="14084" max="14084" width="18.28515625" customWidth="1"/>
    <col min="14336" max="14336" width="6.28515625" customWidth="1"/>
    <col min="14337" max="14337" width="40.7109375" customWidth="1"/>
    <col min="14338" max="14338" width="17.42578125" customWidth="1"/>
    <col min="14339" max="14339" width="15.42578125" customWidth="1"/>
    <col min="14340" max="14340" width="18.28515625" customWidth="1"/>
    <col min="14592" max="14592" width="6.28515625" customWidth="1"/>
    <col min="14593" max="14593" width="40.7109375" customWidth="1"/>
    <col min="14594" max="14594" width="17.42578125" customWidth="1"/>
    <col min="14595" max="14595" width="15.42578125" customWidth="1"/>
    <col min="14596" max="14596" width="18.28515625" customWidth="1"/>
    <col min="14848" max="14848" width="6.28515625" customWidth="1"/>
    <col min="14849" max="14849" width="40.7109375" customWidth="1"/>
    <col min="14850" max="14850" width="17.42578125" customWidth="1"/>
    <col min="14851" max="14851" width="15.42578125" customWidth="1"/>
    <col min="14852" max="14852" width="18.28515625" customWidth="1"/>
    <col min="15104" max="15104" width="6.28515625" customWidth="1"/>
    <col min="15105" max="15105" width="40.7109375" customWidth="1"/>
    <col min="15106" max="15106" width="17.42578125" customWidth="1"/>
    <col min="15107" max="15107" width="15.42578125" customWidth="1"/>
    <col min="15108" max="15108" width="18.28515625" customWidth="1"/>
    <col min="15360" max="15360" width="6.28515625" customWidth="1"/>
    <col min="15361" max="15361" width="40.7109375" customWidth="1"/>
    <col min="15362" max="15362" width="17.42578125" customWidth="1"/>
    <col min="15363" max="15363" width="15.42578125" customWidth="1"/>
    <col min="15364" max="15364" width="18.28515625" customWidth="1"/>
    <col min="15616" max="15616" width="6.28515625" customWidth="1"/>
    <col min="15617" max="15617" width="40.7109375" customWidth="1"/>
    <col min="15618" max="15618" width="17.42578125" customWidth="1"/>
    <col min="15619" max="15619" width="15.42578125" customWidth="1"/>
    <col min="15620" max="15620" width="18.28515625" customWidth="1"/>
    <col min="15872" max="15872" width="6.28515625" customWidth="1"/>
    <col min="15873" max="15873" width="40.7109375" customWidth="1"/>
    <col min="15874" max="15874" width="17.42578125" customWidth="1"/>
    <col min="15875" max="15875" width="15.42578125" customWidth="1"/>
    <col min="15876" max="15876" width="18.28515625" customWidth="1"/>
    <col min="16128" max="16128" width="6.28515625" customWidth="1"/>
    <col min="16129" max="16129" width="40.7109375" customWidth="1"/>
    <col min="16130" max="16130" width="17.42578125" customWidth="1"/>
    <col min="16131" max="16131" width="15.42578125" customWidth="1"/>
    <col min="16132" max="16132" width="18.28515625" customWidth="1"/>
  </cols>
  <sheetData>
    <row r="9" spans="1:5" s="10" customFormat="1" ht="18.75" x14ac:dyDescent="0.3">
      <c r="A9" s="32"/>
      <c r="B9" s="32"/>
      <c r="C9" s="16" t="s">
        <v>3</v>
      </c>
      <c r="D9" s="11" t="s">
        <v>23</v>
      </c>
    </row>
    <row r="10" spans="1:5" s="10" customFormat="1" ht="18.75" x14ac:dyDescent="0.3">
      <c r="A10" s="33"/>
      <c r="B10" s="33"/>
      <c r="C10" s="16" t="s">
        <v>8</v>
      </c>
      <c r="D10" s="12">
        <v>2</v>
      </c>
    </row>
    <row r="11" spans="1:5" s="10" customFormat="1" ht="18.75" x14ac:dyDescent="0.3">
      <c r="A11" s="13" t="s">
        <v>7</v>
      </c>
      <c r="B11" s="13"/>
      <c r="C11" s="16" t="s">
        <v>4</v>
      </c>
      <c r="D11" s="14" t="s">
        <v>5</v>
      </c>
    </row>
    <row r="12" spans="1:5" s="10" customFormat="1" ht="18.75" x14ac:dyDescent="0.3">
      <c r="A12" s="13" t="s">
        <v>9</v>
      </c>
      <c r="B12" s="13"/>
      <c r="C12" s="13"/>
      <c r="D12" s="22"/>
      <c r="E12" s="15"/>
    </row>
    <row r="13" spans="1:5" s="3" customFormat="1" ht="18.75" x14ac:dyDescent="0.25">
      <c r="A13" s="2"/>
      <c r="D13" s="4"/>
    </row>
    <row r="14" spans="1:5" s="3" customFormat="1" ht="13.5" customHeight="1" x14ac:dyDescent="0.25">
      <c r="A14" s="2"/>
      <c r="D14" s="4"/>
    </row>
    <row r="15" spans="1:5" s="28" customFormat="1" ht="23.25" x14ac:dyDescent="0.25">
      <c r="A15" s="34" t="s">
        <v>20</v>
      </c>
      <c r="B15" s="34"/>
      <c r="C15" s="34"/>
      <c r="D15" s="34"/>
    </row>
    <row r="16" spans="1:5" s="28" customFormat="1" ht="6" customHeight="1" x14ac:dyDescent="0.25">
      <c r="A16" s="29"/>
      <c r="D16" s="30"/>
    </row>
    <row r="17" spans="1:8" s="28" customFormat="1" ht="23.25" x14ac:dyDescent="0.25">
      <c r="A17" s="34" t="s">
        <v>6</v>
      </c>
      <c r="B17" s="34"/>
      <c r="C17" s="34"/>
      <c r="D17" s="34"/>
    </row>
    <row r="18" spans="1:8" s="28" customFormat="1" ht="5.25" customHeight="1" x14ac:dyDescent="0.25">
      <c r="A18" s="29"/>
      <c r="D18" s="30"/>
    </row>
    <row r="19" spans="1:8" s="28" customFormat="1" ht="54.75" customHeight="1" x14ac:dyDescent="0.25">
      <c r="A19" s="35" t="s">
        <v>22</v>
      </c>
      <c r="B19" s="35"/>
      <c r="C19" s="35"/>
      <c r="D19" s="35"/>
    </row>
    <row r="20" spans="1:8" s="3" customFormat="1" ht="12" customHeight="1" x14ac:dyDescent="0.25">
      <c r="A20" s="31" t="s">
        <v>21</v>
      </c>
      <c r="B20" s="31"/>
      <c r="C20" s="31"/>
      <c r="D20" s="31"/>
    </row>
    <row r="21" spans="1:8" s="3" customFormat="1" ht="54.75" customHeight="1" x14ac:dyDescent="0.25">
      <c r="A21" s="31"/>
      <c r="B21" s="31"/>
      <c r="C21" s="31"/>
      <c r="D21" s="31"/>
    </row>
    <row r="22" spans="1:8" s="3" customFormat="1" ht="24.75" customHeight="1" x14ac:dyDescent="0.25">
      <c r="A22" s="31"/>
      <c r="B22" s="31"/>
      <c r="C22" s="31"/>
      <c r="D22" s="31"/>
    </row>
    <row r="23" spans="1:8" s="3" customFormat="1" ht="20.25" customHeight="1" x14ac:dyDescent="0.25">
      <c r="A23" s="24"/>
      <c r="B23" s="24"/>
      <c r="C23" s="24"/>
      <c r="D23" s="24"/>
    </row>
    <row r="24" spans="1:8" ht="23.25" customHeight="1" x14ac:dyDescent="0.25">
      <c r="A24" s="5" t="s">
        <v>0</v>
      </c>
      <c r="B24" s="39" t="s">
        <v>1</v>
      </c>
      <c r="C24" s="40"/>
      <c r="D24" s="5" t="s">
        <v>2</v>
      </c>
    </row>
    <row r="25" spans="1:8" ht="23.25" customHeight="1" x14ac:dyDescent="0.25">
      <c r="A25" s="6"/>
      <c r="B25" s="41"/>
      <c r="C25" s="42"/>
      <c r="D25" s="7"/>
    </row>
    <row r="26" spans="1:8" ht="18.75" x14ac:dyDescent="0.25">
      <c r="A26" s="6" t="s">
        <v>16</v>
      </c>
      <c r="B26" s="36" t="s">
        <v>19</v>
      </c>
      <c r="C26" s="37"/>
      <c r="D26" s="23">
        <v>417726</v>
      </c>
    </row>
    <row r="27" spans="1:8" ht="18.75" x14ac:dyDescent="0.25">
      <c r="A27" s="6"/>
      <c r="B27" s="41"/>
      <c r="C27" s="42"/>
      <c r="D27" s="23"/>
      <c r="H27" s="25"/>
    </row>
    <row r="28" spans="1:8" ht="18.75" x14ac:dyDescent="0.25">
      <c r="A28" s="6" t="s">
        <v>17</v>
      </c>
      <c r="B28" s="36" t="s">
        <v>12</v>
      </c>
      <c r="C28" s="37"/>
      <c r="D28" s="27">
        <f>D26*70%</f>
        <v>292408.19999999995</v>
      </c>
      <c r="G28" s="25"/>
    </row>
    <row r="29" spans="1:8" ht="18.75" hidden="1" x14ac:dyDescent="0.25">
      <c r="A29" s="6" t="s">
        <v>18</v>
      </c>
      <c r="B29" s="36" t="s">
        <v>13</v>
      </c>
      <c r="C29" s="37"/>
      <c r="D29" s="26">
        <f>D26*30%</f>
        <v>125317.79999999999</v>
      </c>
      <c r="G29" s="20"/>
    </row>
    <row r="30" spans="1:8" x14ac:dyDescent="0.25">
      <c r="D30" s="8"/>
    </row>
    <row r="31" spans="1:8" x14ac:dyDescent="0.25">
      <c r="D31" s="18">
        <f>D28*5.5%</f>
        <v>16082.450999999997</v>
      </c>
    </row>
    <row r="32" spans="1:8" ht="15.75" x14ac:dyDescent="0.25">
      <c r="D32" s="9">
        <f>D28-D31</f>
        <v>276325.74899999995</v>
      </c>
    </row>
    <row r="33" spans="1:8" ht="23.25" x14ac:dyDescent="0.25">
      <c r="A33" s="38" t="s">
        <v>10</v>
      </c>
      <c r="B33" s="38"/>
      <c r="C33" s="21"/>
      <c r="D33" s="43">
        <f>D28*5/118</f>
        <v>12390.177966101694</v>
      </c>
      <c r="G33" s="20"/>
    </row>
    <row r="34" spans="1:8" x14ac:dyDescent="0.25">
      <c r="D34" s="43">
        <f>D32-D33</f>
        <v>263935.57103389828</v>
      </c>
      <c r="G34" s="20"/>
    </row>
    <row r="35" spans="1:8" x14ac:dyDescent="0.25">
      <c r="D35" s="43">
        <f>D34+'[1]1'!$I$47</f>
        <v>372199.25303389831</v>
      </c>
      <c r="G35" s="20"/>
    </row>
    <row r="36" spans="1:8" x14ac:dyDescent="0.25">
      <c r="G36" s="20"/>
    </row>
    <row r="37" spans="1:8" x14ac:dyDescent="0.25">
      <c r="G37" s="20"/>
    </row>
    <row r="38" spans="1:8" ht="37.5" customHeight="1" x14ac:dyDescent="0.25">
      <c r="G38" s="20"/>
    </row>
    <row r="39" spans="1:8" x14ac:dyDescent="0.25">
      <c r="B39" s="1" t="s">
        <v>14</v>
      </c>
      <c r="C39" s="18">
        <f>D28*5.5%</f>
        <v>16082.450999999997</v>
      </c>
      <c r="D39" s="18" t="e">
        <f>SUM(D29+#REF!)*11%</f>
        <v>#REF!</v>
      </c>
      <c r="E39" s="1"/>
      <c r="H39" s="20" t="e">
        <f>#REF!/118%</f>
        <v>#REF!</v>
      </c>
    </row>
    <row r="40" spans="1:8" x14ac:dyDescent="0.25">
      <c r="B40" s="1" t="s">
        <v>15</v>
      </c>
      <c r="C40" s="18">
        <f>D28*5/118</f>
        <v>12390.177966101694</v>
      </c>
      <c r="E40" s="1"/>
      <c r="H40" s="20" t="e">
        <f>H39*18%</f>
        <v>#REF!</v>
      </c>
    </row>
    <row r="41" spans="1:8" x14ac:dyDescent="0.25">
      <c r="B41" s="1" t="s">
        <v>11</v>
      </c>
      <c r="D41" s="17" t="e">
        <f>#REF!*20%</f>
        <v>#REF!</v>
      </c>
      <c r="E41" s="1"/>
      <c r="H41" s="20" t="e">
        <f>H40+H39</f>
        <v>#REF!</v>
      </c>
    </row>
    <row r="42" spans="1:8" x14ac:dyDescent="0.25">
      <c r="E42" s="1"/>
      <c r="H42" s="20"/>
    </row>
    <row r="43" spans="1:8" x14ac:dyDescent="0.25">
      <c r="C43" s="19"/>
      <c r="D43" s="19" t="e">
        <f>#REF!-C39-C40-D39-D41</f>
        <v>#REF!</v>
      </c>
      <c r="E43" s="1"/>
    </row>
    <row r="44" spans="1:8" x14ac:dyDescent="0.25">
      <c r="E44" s="1"/>
    </row>
    <row r="45" spans="1:8" x14ac:dyDescent="0.25">
      <c r="D45" s="19"/>
      <c r="E45" s="1"/>
    </row>
    <row r="46" spans="1:8" x14ac:dyDescent="0.25">
      <c r="E46" s="1"/>
    </row>
  </sheetData>
  <mergeCells count="13">
    <mergeCell ref="B29:C29"/>
    <mergeCell ref="A33:B33"/>
    <mergeCell ref="B24:C24"/>
    <mergeCell ref="B26:C26"/>
    <mergeCell ref="B27:C27"/>
    <mergeCell ref="B25:C25"/>
    <mergeCell ref="B28:C28"/>
    <mergeCell ref="A20:D22"/>
    <mergeCell ref="A9:B9"/>
    <mergeCell ref="A10:B10"/>
    <mergeCell ref="A15:D15"/>
    <mergeCell ref="A17:D17"/>
    <mergeCell ref="A19:D19"/>
  </mergeCells>
  <printOptions horizontalCentered="1"/>
  <pageMargins left="0" right="0" top="0" bottom="0.74803149606299213"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Invocice</vt:lpstr>
      <vt:lpstr>Invocice!Print_Area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2025-06-03T08:13:03Z</cp:lastPrinted>
  <dcterms:created xsi:type="dcterms:W3CDTF">2022-09-15T07:28:34Z</dcterms:created>
  <dcterms:modified xsi:type="dcterms:W3CDTF">2025-06-10T06:10:16Z</dcterms:modified>
</cp:coreProperties>
</file>