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D:\Pioneer\Running projects\Bank Al Habib Center Point Karachi\Overhead fill PPRC pipe\"/>
    </mc:Choice>
  </mc:AlternateContent>
  <xr:revisionPtr revIDLastSave="0" documentId="13_ncr:1_{0185F33E-8EE8-4599-A4DC-3C0E53415D62}" xr6:coauthVersionLast="36"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Print_Area" localSheetId="0">'Table 1'!$A$1:$N$21</definedName>
    <definedName name="_xlnm.Print_Titles" localSheetId="0">'Table 1'!$1:$7</definedName>
  </definedNames>
  <calcPr calcId="191029" iterate="1"/>
</workbook>
</file>

<file path=xl/calcChain.xml><?xml version="1.0" encoding="utf-8"?>
<calcChain xmlns="http://schemas.openxmlformats.org/spreadsheetml/2006/main">
  <c r="L15" i="1" l="1"/>
  <c r="M15" i="1"/>
  <c r="N14" i="1"/>
  <c r="L13" i="1" l="1"/>
  <c r="M13" i="1"/>
  <c r="L12" i="1"/>
  <c r="M12" i="1"/>
  <c r="G13" i="1"/>
  <c r="H13" i="1"/>
  <c r="G12" i="1"/>
  <c r="H12" i="1"/>
  <c r="M9" i="1" l="1"/>
  <c r="L9" i="1"/>
  <c r="N9" i="1" l="1"/>
  <c r="H9" i="1" l="1"/>
  <c r="G9" i="1"/>
  <c r="G11" i="1" l="1"/>
  <c r="I9" i="1"/>
  <c r="H11" i="1"/>
  <c r="I11" i="1" l="1"/>
  <c r="I12" i="1" s="1"/>
  <c r="I13" i="1" s="1"/>
  <c r="L11" i="1" l="1"/>
  <c r="M11" i="1" l="1"/>
  <c r="N11" i="1" l="1"/>
  <c r="N12" i="1" s="1"/>
  <c r="N13" i="1" s="1"/>
  <c r="N15" i="1" l="1"/>
</calcChain>
</file>

<file path=xl/sharedStrings.xml><?xml version="1.0" encoding="utf-8"?>
<sst xmlns="http://schemas.openxmlformats.org/spreadsheetml/2006/main" count="36" uniqueCount="33">
  <si>
    <t>Bank Al Habib Limited</t>
  </si>
  <si>
    <t>S.No.</t>
  </si>
  <si>
    <t>Description</t>
  </si>
  <si>
    <t>Unit</t>
  </si>
  <si>
    <t>Qty</t>
  </si>
  <si>
    <t>Material</t>
  </si>
  <si>
    <t>Labour</t>
  </si>
  <si>
    <t>Total</t>
  </si>
  <si>
    <t>Rate</t>
  </si>
  <si>
    <t>Amount</t>
  </si>
  <si>
    <t>Amount Rs.</t>
  </si>
  <si>
    <t>1) 20% advance / Mobilization</t>
  </si>
  <si>
    <t>2) 40% after completion of 50% work.</t>
  </si>
  <si>
    <t>3) 30% after completion of remaining 50% work.</t>
  </si>
  <si>
    <t>4) 10% after successful testing &amp; commissioning.</t>
  </si>
  <si>
    <t>Payment Terms</t>
  </si>
  <si>
    <t>Total Fixed Amount Including Taxes</t>
  </si>
  <si>
    <t>Bill Qty</t>
  </si>
  <si>
    <t>Total Amount of Bill</t>
  </si>
  <si>
    <t>Final Bill</t>
  </si>
  <si>
    <t>Material Amount</t>
  </si>
  <si>
    <t>Labour Amount</t>
  </si>
  <si>
    <t>Total Amount</t>
  </si>
  <si>
    <t>BILL OF QUANTITIES (Contract Amount)</t>
  </si>
  <si>
    <t>Add 15% SST</t>
  </si>
  <si>
    <t>Executed work done</t>
  </si>
  <si>
    <t>Date: 10-06-2025</t>
  </si>
  <si>
    <t>Received amount</t>
  </si>
  <si>
    <t>Payable Amount</t>
  </si>
  <si>
    <t>Replace of overhead fill PPRC pipe</t>
  </si>
  <si>
    <t xml:space="preserve">Supply and installation of Polypropylene Random PP-R pipes PN 20 and fittings with fusion jointing along with all types of unions, tees, bends, sockets, clamps, lindapter supports hangers, sleeves, masking plates, chiseling, making holes making good, excavation, bedding backfilling as required complete in all respect, ready to operate as per instruction of Consultant. Dia.   OD 110 mm </t>
  </si>
  <si>
    <t>Cutting dismantling and shifting of the existing MS pipe 4 inch dia of the mentioned length (140 M - Approx) as per instruction of consultant, including cleaning
the site and shifting the dismantled pipe to
suitable place given by client complete in all respects</t>
  </si>
  <si>
    <t>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</si>
</sst>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3" x14ac:knownFonts="1">
    <font>
      <sz val="10"/>
      <color rgb="FF000000"/>
      <name val="Times New Roman"/>
      <charset val="204"/>
    </font>
    <font>
      <sz val="10"/>
      <color rgb="FF000000"/>
      <name val="Times New Roman"/>
      <family val="1"/>
    </font>
    <font>
      <b/>
      <sz val="11"/>
      <name val="Calibri"/>
      <family val="2"/>
      <scheme val="minor"/>
    </font>
    <font>
      <sz val="10"/>
      <color rgb="FF00000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2"/>
      <name val="Calibri"/>
      <family val="2"/>
      <scheme val="minor"/>
    </font>
    <font>
      <sz val="12"/>
      <name val="Calibri"/>
      <family val="2"/>
      <scheme val="minor"/>
    </font>
    <font>
      <sz val="12"/>
      <color rgb="FF000000"/>
      <name val="Calibri"/>
      <family val="2"/>
      <scheme val="minor"/>
    </font>
    <font>
      <b/>
      <u/>
      <sz val="11"/>
      <color rgb="FF000000"/>
      <name val="Calibri"/>
      <family val="2"/>
      <scheme val="minor"/>
    </font>
    <font>
      <b/>
      <sz val="18"/>
      <name val="Calibri"/>
      <family val="2"/>
      <scheme val="minor"/>
    </font>
    <font>
      <b/>
      <sz val="12"/>
      <color rgb="FF00000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indexed="64"/>
      </bottom>
      <diagonal/>
    </border>
    <border>
      <left style="thin">
        <color rgb="FF000000"/>
      </left>
      <right style="thin">
        <color rgb="FF000000"/>
      </right>
      <top/>
      <bottom style="thin">
        <color indexed="64"/>
      </bottom>
      <diagonal/>
    </border>
  </borders>
  <cellStyleXfs count="2">
    <xf numFmtId="0" fontId="0" fillId="0" borderId="0"/>
    <xf numFmtId="43" fontId="1" fillId="0" borderId="0" applyFont="0" applyFill="0" applyBorder="0" applyAlignment="0" applyProtection="0"/>
  </cellStyleXfs>
  <cellXfs count="52">
    <xf numFmtId="0" fontId="0" fillId="0" borderId="0" xfId="0" applyAlignment="1">
      <alignment horizontal="left" vertical="top"/>
    </xf>
    <xf numFmtId="0" fontId="3" fillId="0" borderId="0" xfId="0" applyFont="1" applyAlignment="1">
      <alignment horizontal="left" vertical="top"/>
    </xf>
    <xf numFmtId="0" fontId="2" fillId="0" borderId="2" xfId="0" applyFont="1" applyBorder="1" applyAlignment="1">
      <alignment horizontal="center" vertical="center" wrapText="1"/>
    </xf>
    <xf numFmtId="0" fontId="3" fillId="0" borderId="0" xfId="0" applyFont="1" applyAlignment="1">
      <alignment horizontal="center" vertical="top"/>
    </xf>
    <xf numFmtId="0" fontId="2" fillId="0" borderId="6" xfId="0" applyFont="1" applyBorder="1" applyAlignment="1">
      <alignment horizontal="left" vertical="top" wrapText="1"/>
    </xf>
    <xf numFmtId="0" fontId="5" fillId="0" borderId="6" xfId="0" applyFont="1" applyBorder="1" applyAlignment="1">
      <alignment horizontal="center" wrapText="1"/>
    </xf>
    <xf numFmtId="1" fontId="4" fillId="0" borderId="6" xfId="0" applyNumberFormat="1" applyFont="1" applyBorder="1" applyAlignment="1">
      <alignment horizontal="center" shrinkToFit="1"/>
    </xf>
    <xf numFmtId="0" fontId="4" fillId="0" borderId="6" xfId="0" applyFont="1" applyBorder="1" applyAlignment="1">
      <alignment vertical="top" wrapText="1"/>
    </xf>
    <xf numFmtId="0" fontId="5" fillId="0" borderId="6" xfId="0" applyFont="1" applyBorder="1" applyAlignment="1">
      <alignment horizontal="center" vertical="center" wrapText="1"/>
    </xf>
    <xf numFmtId="1" fontId="4" fillId="0" borderId="6" xfId="0" applyNumberFormat="1" applyFont="1" applyBorder="1" applyAlignment="1">
      <alignment horizontal="center" vertical="center" shrinkToFit="1"/>
    </xf>
    <xf numFmtId="0" fontId="4" fillId="0" borderId="6" xfId="0" applyFont="1" applyBorder="1" applyAlignment="1">
      <alignment horizontal="center" wrapText="1"/>
    </xf>
    <xf numFmtId="165" fontId="6" fillId="0" borderId="6" xfId="1" applyNumberFormat="1" applyFont="1" applyBorder="1" applyAlignment="1">
      <alignment horizontal="right" vertical="center" wrapText="1"/>
    </xf>
    <xf numFmtId="0" fontId="4" fillId="0" borderId="6" xfId="0" applyFont="1" applyBorder="1" applyAlignment="1">
      <alignment horizontal="center" vertical="top" wrapText="1"/>
    </xf>
    <xf numFmtId="0" fontId="9" fillId="0" borderId="0" xfId="0" applyFont="1" applyAlignment="1">
      <alignment horizontal="center" wrapText="1"/>
    </xf>
    <xf numFmtId="0" fontId="9" fillId="0" borderId="0" xfId="0" applyFont="1" applyAlignment="1">
      <alignment horizontal="left" wrapText="1"/>
    </xf>
    <xf numFmtId="0" fontId="8" fillId="0" borderId="0" xfId="0" applyFont="1" applyAlignment="1">
      <alignment horizontal="left" vertical="top" wrapText="1" indent="5"/>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43" fontId="3" fillId="0" borderId="0" xfId="0" applyNumberFormat="1" applyFont="1" applyAlignment="1">
      <alignment horizontal="left" vertical="top"/>
    </xf>
    <xf numFmtId="165" fontId="3" fillId="0" borderId="0" xfId="0" applyNumberFormat="1" applyFont="1" applyAlignment="1">
      <alignment horizontal="left" vertical="top"/>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165" fontId="4" fillId="0" borderId="6" xfId="1" applyNumberFormat="1" applyFont="1" applyBorder="1" applyAlignment="1">
      <alignment horizontal="center" vertical="center" wrapText="1"/>
    </xf>
    <xf numFmtId="165" fontId="6" fillId="0" borderId="6" xfId="1" applyNumberFormat="1" applyFont="1" applyBorder="1" applyAlignment="1">
      <alignment horizontal="center" vertical="center" wrapText="1"/>
    </xf>
    <xf numFmtId="0" fontId="11" fillId="2" borderId="1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2" borderId="6" xfId="0" applyFont="1" applyFill="1" applyBorder="1" applyAlignment="1">
      <alignment vertical="top" wrapText="1"/>
    </xf>
    <xf numFmtId="165" fontId="6" fillId="2" borderId="6" xfId="1" applyNumberFormat="1" applyFont="1" applyFill="1" applyBorder="1" applyAlignment="1">
      <alignment horizontal="right" vertical="center" wrapText="1"/>
    </xf>
    <xf numFmtId="164" fontId="4" fillId="0" borderId="6" xfId="0" applyNumberFormat="1" applyFont="1" applyBorder="1" applyAlignment="1">
      <alignment horizontal="center" vertical="center" shrinkToFit="1"/>
    </xf>
    <xf numFmtId="0" fontId="5" fillId="0" borderId="6" xfId="0" applyFont="1" applyBorder="1" applyAlignment="1">
      <alignment horizontal="left" vertical="center" wrapText="1"/>
    </xf>
    <xf numFmtId="165" fontId="4" fillId="0" borderId="6" xfId="1" applyNumberFormat="1" applyFont="1" applyBorder="1" applyAlignment="1">
      <alignment vertical="center" wrapText="1"/>
    </xf>
    <xf numFmtId="165" fontId="4" fillId="2" borderId="6" xfId="1" applyNumberFormat="1" applyFont="1" applyFill="1" applyBorder="1" applyAlignment="1">
      <alignment vertical="center" wrapText="1"/>
    </xf>
    <xf numFmtId="0" fontId="3" fillId="0" borderId="0" xfId="0" applyFont="1" applyAlignment="1">
      <alignment horizontal="left" vertical="center"/>
    </xf>
    <xf numFmtId="43" fontId="3" fillId="0" borderId="0" xfId="0" applyNumberFormat="1" applyFont="1" applyAlignment="1">
      <alignment horizontal="left" vertical="center"/>
    </xf>
    <xf numFmtId="0" fontId="11"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0" xfId="0" applyFont="1" applyAlignment="1">
      <alignment horizontal="left" vertical="top" wrapText="1"/>
    </xf>
    <xf numFmtId="0" fontId="8" fillId="0" borderId="0" xfId="0" applyFont="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horizontal="right" vertical="center" wrapText="1"/>
    </xf>
    <xf numFmtId="0" fontId="2" fillId="0" borderId="7" xfId="0" applyFont="1" applyBorder="1" applyAlignment="1">
      <alignment horizontal="right" vertical="top" wrapText="1"/>
    </xf>
    <xf numFmtId="0" fontId="2" fillId="0" borderId="8" xfId="0" applyFont="1" applyBorder="1" applyAlignment="1">
      <alignment horizontal="right" vertical="top" wrapText="1"/>
    </xf>
    <xf numFmtId="0" fontId="2" fillId="0" borderId="9" xfId="0" applyFont="1" applyBorder="1" applyAlignment="1">
      <alignment horizontal="right" vertical="top" wrapText="1"/>
    </xf>
    <xf numFmtId="0" fontId="2" fillId="0" borderId="5" xfId="0" applyFont="1" applyBorder="1" applyAlignment="1">
      <alignment horizontal="center" vertical="center" wrapText="1"/>
    </xf>
    <xf numFmtId="0" fontId="10" fillId="0" borderId="0" xfId="0" applyFont="1" applyAlignment="1">
      <alignment horizontal="left"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4"/>
  <sheetViews>
    <sheetView tabSelected="1" zoomScale="140" zoomScaleNormal="140" workbookViewId="0">
      <selection activeCell="N30" sqref="N30"/>
    </sheetView>
  </sheetViews>
  <sheetFormatPr defaultRowHeight="12.75" x14ac:dyDescent="0.2"/>
  <cols>
    <col min="1" max="1" width="7.33203125" style="3" customWidth="1"/>
    <col min="2" max="2" width="57" style="1" customWidth="1"/>
    <col min="3" max="3" width="8" style="3" customWidth="1"/>
    <col min="4" max="4" width="8.5" style="3" customWidth="1"/>
    <col min="5" max="5" width="12" style="1" customWidth="1"/>
    <col min="6" max="6" width="11.5" style="1" customWidth="1"/>
    <col min="7" max="7" width="13.33203125" style="1" customWidth="1"/>
    <col min="8" max="9" width="13.83203125" style="1" customWidth="1"/>
    <col min="10" max="10" width="0.83203125" style="1" customWidth="1"/>
    <col min="11" max="11" width="9.1640625" style="3" customWidth="1"/>
    <col min="12" max="12" width="13.33203125" style="1" customWidth="1"/>
    <col min="13" max="13" width="13.83203125" style="1" customWidth="1"/>
    <col min="14" max="14" width="16.5" style="1" customWidth="1"/>
    <col min="15" max="15" width="9.33203125" style="1"/>
    <col min="16" max="16" width="15.1640625" style="1" bestFit="1" customWidth="1"/>
    <col min="17" max="17" width="18.5" style="1" customWidth="1"/>
    <col min="18" max="16384" width="9.33203125" style="1"/>
  </cols>
  <sheetData>
    <row r="1" spans="1:17" ht="15.75" customHeight="1" x14ac:dyDescent="0.2">
      <c r="A1" s="43" t="s">
        <v>19</v>
      </c>
      <c r="B1" s="43"/>
      <c r="C1" s="43"/>
      <c r="D1" s="43"/>
      <c r="E1" s="43"/>
      <c r="F1" s="43"/>
      <c r="G1" s="43"/>
      <c r="H1" s="43"/>
      <c r="I1" s="43"/>
      <c r="J1" s="43"/>
      <c r="K1" s="43"/>
      <c r="L1" s="43"/>
      <c r="M1" s="43"/>
      <c r="N1" s="43"/>
    </row>
    <row r="2" spans="1:17" ht="16.5" customHeight="1" x14ac:dyDescent="0.2">
      <c r="A2" s="44"/>
      <c r="B2" s="44"/>
      <c r="C2" s="44"/>
      <c r="D2" s="44"/>
      <c r="E2" s="44"/>
      <c r="F2" s="44"/>
      <c r="G2" s="44"/>
      <c r="H2" s="44"/>
      <c r="I2" s="44"/>
      <c r="J2" s="44"/>
      <c r="K2" s="44"/>
      <c r="L2" s="44"/>
      <c r="M2" s="44"/>
      <c r="N2" s="44"/>
    </row>
    <row r="3" spans="1:17" ht="18" customHeight="1" x14ac:dyDescent="0.25">
      <c r="A3" s="43" t="s">
        <v>0</v>
      </c>
      <c r="B3" s="43"/>
      <c r="C3" s="13"/>
      <c r="D3" s="13"/>
      <c r="E3" s="14"/>
      <c r="F3" s="14"/>
      <c r="G3" s="14"/>
      <c r="H3" s="14"/>
      <c r="I3" s="14"/>
      <c r="J3" s="14"/>
      <c r="K3" s="13"/>
      <c r="L3" s="14"/>
      <c r="M3" s="14"/>
      <c r="N3" s="15"/>
    </row>
    <row r="4" spans="1:17" ht="21" customHeight="1" x14ac:dyDescent="0.2">
      <c r="A4" s="45" t="s">
        <v>29</v>
      </c>
      <c r="B4" s="45"/>
      <c r="C4" s="16"/>
      <c r="D4" s="16"/>
      <c r="E4" s="17"/>
      <c r="F4" s="17"/>
      <c r="G4" s="17"/>
      <c r="H4" s="17"/>
      <c r="I4" s="17"/>
      <c r="J4" s="17"/>
      <c r="K4" s="16"/>
      <c r="L4" s="46" t="s">
        <v>26</v>
      </c>
      <c r="M4" s="46"/>
      <c r="N4" s="46"/>
    </row>
    <row r="5" spans="1:17" ht="21" customHeight="1" x14ac:dyDescent="0.2">
      <c r="A5" s="35" t="s">
        <v>23</v>
      </c>
      <c r="B5" s="35"/>
      <c r="C5" s="35"/>
      <c r="D5" s="35"/>
      <c r="E5" s="35"/>
      <c r="F5" s="35"/>
      <c r="G5" s="35"/>
      <c r="H5" s="35"/>
      <c r="I5" s="35"/>
      <c r="J5" s="24"/>
      <c r="K5" s="36" t="s">
        <v>25</v>
      </c>
      <c r="L5" s="36"/>
      <c r="M5" s="36"/>
      <c r="N5" s="36"/>
    </row>
    <row r="6" spans="1:17" ht="13.35" customHeight="1" x14ac:dyDescent="0.2">
      <c r="A6" s="39" t="s">
        <v>1</v>
      </c>
      <c r="B6" s="39" t="s">
        <v>2</v>
      </c>
      <c r="C6" s="39" t="s">
        <v>3</v>
      </c>
      <c r="D6" s="39" t="s">
        <v>4</v>
      </c>
      <c r="E6" s="41" t="s">
        <v>8</v>
      </c>
      <c r="F6" s="42"/>
      <c r="G6" s="41" t="s">
        <v>9</v>
      </c>
      <c r="H6" s="42"/>
      <c r="I6" s="20" t="s">
        <v>7</v>
      </c>
      <c r="J6" s="25"/>
      <c r="K6" s="39" t="s">
        <v>17</v>
      </c>
      <c r="L6" s="37" t="s">
        <v>20</v>
      </c>
      <c r="M6" s="37" t="s">
        <v>21</v>
      </c>
      <c r="N6" s="39" t="s">
        <v>22</v>
      </c>
    </row>
    <row r="7" spans="1:17" ht="13.35" customHeight="1" x14ac:dyDescent="0.2">
      <c r="A7" s="50"/>
      <c r="B7" s="50"/>
      <c r="C7" s="50"/>
      <c r="D7" s="50"/>
      <c r="E7" s="2" t="s">
        <v>5</v>
      </c>
      <c r="F7" s="2" t="s">
        <v>6</v>
      </c>
      <c r="G7" s="20" t="s">
        <v>5</v>
      </c>
      <c r="H7" s="20" t="s">
        <v>6</v>
      </c>
      <c r="I7" s="21" t="s">
        <v>10</v>
      </c>
      <c r="J7" s="26"/>
      <c r="K7" s="40"/>
      <c r="L7" s="38"/>
      <c r="M7" s="38"/>
      <c r="N7" s="40"/>
    </row>
    <row r="8" spans="1:17" ht="14.85" customHeight="1" x14ac:dyDescent="0.25">
      <c r="A8" s="10"/>
      <c r="B8" s="4" t="s">
        <v>29</v>
      </c>
      <c r="C8" s="5"/>
      <c r="D8" s="6"/>
      <c r="E8" s="7"/>
      <c r="F8" s="7"/>
      <c r="G8" s="7"/>
      <c r="H8" s="7"/>
      <c r="I8" s="7"/>
      <c r="J8" s="27"/>
      <c r="K8" s="12"/>
      <c r="L8" s="7"/>
      <c r="M8" s="7"/>
      <c r="N8" s="7"/>
    </row>
    <row r="9" spans="1:17" s="33" customFormat="1" ht="120" x14ac:dyDescent="0.2">
      <c r="A9" s="29">
        <v>1</v>
      </c>
      <c r="B9" s="30" t="s">
        <v>30</v>
      </c>
      <c r="C9" s="8" t="s">
        <v>32</v>
      </c>
      <c r="D9" s="9">
        <v>140</v>
      </c>
      <c r="E9" s="31">
        <v>15085</v>
      </c>
      <c r="F9" s="31">
        <v>1000</v>
      </c>
      <c r="G9" s="31">
        <f>E9*D9</f>
        <v>2111900</v>
      </c>
      <c r="H9" s="31">
        <f>F9*D9</f>
        <v>140000</v>
      </c>
      <c r="I9" s="31">
        <f>H9+G9</f>
        <v>2251900</v>
      </c>
      <c r="J9" s="32"/>
      <c r="K9" s="22">
        <v>138</v>
      </c>
      <c r="L9" s="31">
        <f t="shared" ref="L9" si="0">K9*E9</f>
        <v>2081730</v>
      </c>
      <c r="M9" s="31">
        <f>K9*F9</f>
        <v>138000</v>
      </c>
      <c r="N9" s="31">
        <f t="shared" ref="N9" si="1">M9+L9</f>
        <v>2219730</v>
      </c>
      <c r="Q9" s="34"/>
    </row>
    <row r="10" spans="1:17" s="33" customFormat="1" ht="105" x14ac:dyDescent="0.2">
      <c r="A10" s="29">
        <v>2</v>
      </c>
      <c r="B10" s="30" t="s">
        <v>31</v>
      </c>
      <c r="C10" s="8"/>
      <c r="D10" s="9"/>
      <c r="E10" s="31"/>
      <c r="F10" s="31"/>
      <c r="G10" s="31"/>
      <c r="H10" s="31"/>
      <c r="I10" s="31"/>
      <c r="J10" s="32"/>
      <c r="K10" s="22"/>
      <c r="L10" s="31"/>
      <c r="M10" s="31"/>
      <c r="N10" s="31"/>
      <c r="Q10" s="34"/>
    </row>
    <row r="11" spans="1:17" ht="17.850000000000001" customHeight="1" x14ac:dyDescent="0.25">
      <c r="A11" s="10"/>
      <c r="B11" s="47" t="s">
        <v>18</v>
      </c>
      <c r="C11" s="48"/>
      <c r="D11" s="48"/>
      <c r="E11" s="49"/>
      <c r="F11" s="11"/>
      <c r="G11" s="11">
        <f>SUM(G9:G10)</f>
        <v>2111900</v>
      </c>
      <c r="H11" s="11">
        <f>SUM(H9:H10)</f>
        <v>140000</v>
      </c>
      <c r="I11" s="11">
        <f>SUM(I9:I10)</f>
        <v>2251900</v>
      </c>
      <c r="J11" s="28"/>
      <c r="K11" s="23"/>
      <c r="L11" s="11">
        <f>SUM(L9:L10)</f>
        <v>2081730</v>
      </c>
      <c r="M11" s="11">
        <f>SUM(M9:M10)</f>
        <v>138000</v>
      </c>
      <c r="N11" s="11">
        <f>SUM(N9:N10)</f>
        <v>2219730</v>
      </c>
      <c r="Q11" s="19"/>
    </row>
    <row r="12" spans="1:17" ht="17.850000000000001" customHeight="1" x14ac:dyDescent="0.25">
      <c r="A12" s="10"/>
      <c r="B12" s="47" t="s">
        <v>24</v>
      </c>
      <c r="C12" s="48"/>
      <c r="D12" s="48"/>
      <c r="E12" s="49"/>
      <c r="F12" s="11"/>
      <c r="G12" s="11">
        <f t="shared" ref="G12:H12" si="2">G11*15%</f>
        <v>316785</v>
      </c>
      <c r="H12" s="11">
        <f t="shared" si="2"/>
        <v>21000</v>
      </c>
      <c r="I12" s="11">
        <f>I11*15%</f>
        <v>337785</v>
      </c>
      <c r="J12" s="28"/>
      <c r="K12" s="23"/>
      <c r="L12" s="11">
        <f t="shared" ref="L12:M12" si="3">L11*15%</f>
        <v>312259.5</v>
      </c>
      <c r="M12" s="11">
        <f t="shared" si="3"/>
        <v>20700</v>
      </c>
      <c r="N12" s="11">
        <f>N11*15%</f>
        <v>332959.5</v>
      </c>
      <c r="P12" s="18"/>
      <c r="Q12" s="18"/>
    </row>
    <row r="13" spans="1:17" ht="17.850000000000001" customHeight="1" x14ac:dyDescent="0.25">
      <c r="A13" s="10"/>
      <c r="B13" s="47" t="s">
        <v>16</v>
      </c>
      <c r="C13" s="48"/>
      <c r="D13" s="48"/>
      <c r="E13" s="49"/>
      <c r="F13" s="11"/>
      <c r="G13" s="11">
        <f t="shared" ref="G13:H13" si="4">G12+G11</f>
        <v>2428685</v>
      </c>
      <c r="H13" s="11">
        <f t="shared" si="4"/>
        <v>161000</v>
      </c>
      <c r="I13" s="11">
        <f>I12+I11</f>
        <v>2589685</v>
      </c>
      <c r="J13" s="28"/>
      <c r="K13" s="23"/>
      <c r="L13" s="11">
        <f t="shared" ref="L13:M13" si="5">L12+L11</f>
        <v>2393989.5</v>
      </c>
      <c r="M13" s="11">
        <f t="shared" si="5"/>
        <v>158700</v>
      </c>
      <c r="N13" s="11">
        <f>N12+N11</f>
        <v>2552689.5</v>
      </c>
    </row>
    <row r="14" spans="1:17" ht="17.850000000000001" customHeight="1" x14ac:dyDescent="0.25">
      <c r="A14" s="10"/>
      <c r="B14" s="47" t="s">
        <v>27</v>
      </c>
      <c r="C14" s="48"/>
      <c r="D14" s="48"/>
      <c r="E14" s="49"/>
      <c r="F14" s="11"/>
      <c r="G14" s="11"/>
      <c r="H14" s="11"/>
      <c r="I14" s="11"/>
      <c r="J14" s="28"/>
      <c r="K14" s="23"/>
      <c r="L14" s="11">
        <v>498408.4</v>
      </c>
      <c r="M14" s="11">
        <v>32200</v>
      </c>
      <c r="N14" s="11">
        <f>M14+L14</f>
        <v>530608.4</v>
      </c>
    </row>
    <row r="15" spans="1:17" ht="17.850000000000001" customHeight="1" x14ac:dyDescent="0.25">
      <c r="A15" s="10"/>
      <c r="B15" s="47" t="s">
        <v>28</v>
      </c>
      <c r="C15" s="48"/>
      <c r="D15" s="48"/>
      <c r="E15" s="49"/>
      <c r="F15" s="11"/>
      <c r="G15" s="11"/>
      <c r="H15" s="11"/>
      <c r="I15" s="11"/>
      <c r="J15" s="28"/>
      <c r="K15" s="23"/>
      <c r="L15" s="11">
        <f t="shared" ref="L15:M15" si="6">L13-L14</f>
        <v>1895581.1</v>
      </c>
      <c r="M15" s="11">
        <f t="shared" si="6"/>
        <v>126500</v>
      </c>
      <c r="N15" s="11">
        <f>N13-N14</f>
        <v>2022081.1</v>
      </c>
    </row>
    <row r="16" spans="1:17" ht="15" hidden="1" x14ac:dyDescent="0.2">
      <c r="A16" s="51" t="s">
        <v>15</v>
      </c>
      <c r="B16" s="51"/>
      <c r="H16" s="18"/>
      <c r="I16" s="18"/>
      <c r="J16" s="18"/>
      <c r="M16" s="18"/>
      <c r="N16" s="18"/>
    </row>
    <row r="17" spans="1:14" hidden="1" x14ac:dyDescent="0.2">
      <c r="A17" s="1" t="s">
        <v>11</v>
      </c>
      <c r="N17" s="18"/>
    </row>
    <row r="18" spans="1:14" hidden="1" x14ac:dyDescent="0.2">
      <c r="A18" s="1" t="s">
        <v>12</v>
      </c>
      <c r="N18" s="18"/>
    </row>
    <row r="19" spans="1:14" hidden="1" x14ac:dyDescent="0.2">
      <c r="A19" s="1" t="s">
        <v>13</v>
      </c>
    </row>
    <row r="20" spans="1:14" hidden="1" x14ac:dyDescent="0.2">
      <c r="A20" s="1" t="s">
        <v>14</v>
      </c>
    </row>
    <row r="21" spans="1:14" hidden="1" x14ac:dyDescent="0.2"/>
    <row r="24" spans="1:14" x14ac:dyDescent="0.2">
      <c r="N24" s="19"/>
    </row>
  </sheetData>
  <mergeCells count="23">
    <mergeCell ref="A16:B16"/>
    <mergeCell ref="B12:E12"/>
    <mergeCell ref="B13:E13"/>
    <mergeCell ref="B15:E15"/>
    <mergeCell ref="B14:E14"/>
    <mergeCell ref="B11:E11"/>
    <mergeCell ref="A6:A7"/>
    <mergeCell ref="B6:B7"/>
    <mergeCell ref="C6:C7"/>
    <mergeCell ref="D6:D7"/>
    <mergeCell ref="E6:F6"/>
    <mergeCell ref="A1:N1"/>
    <mergeCell ref="A2:N2"/>
    <mergeCell ref="A3:B3"/>
    <mergeCell ref="A4:B4"/>
    <mergeCell ref="L4:N4"/>
    <mergeCell ref="A5:I5"/>
    <mergeCell ref="K5:N5"/>
    <mergeCell ref="L6:L7"/>
    <mergeCell ref="M6:M7"/>
    <mergeCell ref="N6:N7"/>
    <mergeCell ref="K6:K7"/>
    <mergeCell ref="G6:H6"/>
  </mergeCells>
  <pageMargins left="0.31496062992125984" right="0.31496062992125984" top="0.35433070866141736" bottom="0.35433070866141736" header="0.31496062992125984" footer="0.31496062992125984"/>
  <pageSetup paperSize="9" scale="79"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vt:lpstr>
      <vt:lpstr>'Table 1'!Print_Area</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KAREEM</dc:title>
  <dc:creator>Zahid H. Subzwari,</dc:creator>
  <cp:lastModifiedBy>Rehan Aslam</cp:lastModifiedBy>
  <cp:lastPrinted>2025-06-10T11:16:27Z</cp:lastPrinted>
  <dcterms:created xsi:type="dcterms:W3CDTF">2024-07-05T07:09:59Z</dcterms:created>
  <dcterms:modified xsi:type="dcterms:W3CDTF">2025-06-10T11:16:37Z</dcterms:modified>
</cp:coreProperties>
</file>