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E6398EDB-044C-45A2-9AC1-82C943F75D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Sheet1!$A$1:$H$41</definedName>
  </definedNames>
  <calcPr calcId="181029"/>
</workbook>
</file>

<file path=xl/calcChain.xml><?xml version="1.0" encoding="utf-8"?>
<calcChain xmlns="http://schemas.openxmlformats.org/spreadsheetml/2006/main">
  <c r="N15" i="2" l="1"/>
  <c r="N9" i="2"/>
  <c r="N10" i="2"/>
  <c r="N11" i="2"/>
  <c r="N12" i="2"/>
  <c r="N13" i="2"/>
  <c r="N14" i="2"/>
  <c r="N8" i="2"/>
  <c r="M9" i="2"/>
  <c r="M10" i="2"/>
  <c r="M11" i="2"/>
  <c r="M12" i="2"/>
  <c r="M13" i="2"/>
  <c r="M14" i="2"/>
  <c r="M8" i="2"/>
  <c r="L9" i="2"/>
  <c r="L10" i="2"/>
  <c r="L11" i="2"/>
  <c r="L12" i="2"/>
  <c r="L13" i="2"/>
  <c r="L14" i="2"/>
  <c r="L8" i="2"/>
  <c r="I15" i="2"/>
  <c r="I8" i="2"/>
  <c r="H14" i="2"/>
  <c r="G14" i="2"/>
  <c r="I14" i="2" s="1"/>
  <c r="H13" i="2"/>
  <c r="G13" i="2"/>
  <c r="H12" i="2"/>
  <c r="G12" i="2"/>
  <c r="H11" i="2"/>
  <c r="G11" i="2"/>
  <c r="I11" i="2" s="1"/>
  <c r="H10" i="2"/>
  <c r="G10" i="2"/>
  <c r="I10" i="2" s="1"/>
  <c r="H9" i="2"/>
  <c r="I9" i="2" s="1"/>
  <c r="G9" i="2"/>
  <c r="H8" i="2"/>
  <c r="G8" i="2"/>
  <c r="I13" i="2" l="1"/>
  <c r="I12" i="2"/>
  <c r="H26" i="1"/>
  <c r="G26" i="1"/>
  <c r="G27" i="1" l="1"/>
  <c r="G28" i="1" s="1"/>
  <c r="H27" i="1"/>
  <c r="G29" i="1" l="1"/>
  <c r="G30" i="1" s="1"/>
</calcChain>
</file>

<file path=xl/sharedStrings.xml><?xml version="1.0" encoding="utf-8"?>
<sst xmlns="http://schemas.openxmlformats.org/spreadsheetml/2006/main" count="63" uniqueCount="44">
  <si>
    <t>S. #</t>
  </si>
  <si>
    <t>Unit</t>
  </si>
  <si>
    <t>Attn: Mr. Farooq Tarmezi.</t>
  </si>
  <si>
    <t>Particulars</t>
  </si>
  <si>
    <t>Best Regards,</t>
  </si>
  <si>
    <t>Material rate</t>
  </si>
  <si>
    <t>Labour rate</t>
  </si>
  <si>
    <t>For Pioneer Services</t>
  </si>
  <si>
    <t>Mr. M. Ali Siddiqui</t>
  </si>
  <si>
    <t>Sqft</t>
  </si>
  <si>
    <t>Sub Total Amount</t>
  </si>
  <si>
    <t>Approx Qty</t>
  </si>
  <si>
    <t>Mateial Amount</t>
  </si>
  <si>
    <t>Labour Amount</t>
  </si>
  <si>
    <t>Date</t>
  </si>
  <si>
    <t>M/S DWP Technologies PVT Ltd</t>
  </si>
  <si>
    <t>NTN #</t>
  </si>
  <si>
    <t>4312149-7</t>
  </si>
  <si>
    <t xml:space="preserve">Suit No. 102, First Floor, Fortune Center, </t>
  </si>
  <si>
    <t>Shahrah-e-Faisal, Karachi.</t>
  </si>
  <si>
    <t>NTN # 1547417-8</t>
  </si>
  <si>
    <t>Quotation #</t>
  </si>
  <si>
    <t>Total Amount</t>
  </si>
  <si>
    <t>SST 13%</t>
  </si>
  <si>
    <t xml:space="preserve"> Grand Total Amount</t>
  </si>
  <si>
    <t>Supply &amp;  installation of Pre-insulated flexible duct 8" Dia.</t>
  </si>
  <si>
    <t>Rft</t>
  </si>
  <si>
    <t>Nos</t>
  </si>
  <si>
    <t>Comparison</t>
  </si>
  <si>
    <t>G.I Duct</t>
  </si>
  <si>
    <t>Insulation</t>
  </si>
  <si>
    <t>Jubilee clamp</t>
  </si>
  <si>
    <t>Round Neck</t>
  </si>
  <si>
    <t>Plenum</t>
  </si>
  <si>
    <t>Plenum insulation</t>
  </si>
  <si>
    <t>NASTP</t>
  </si>
  <si>
    <t>Pioneer</t>
  </si>
  <si>
    <t>073</t>
  </si>
  <si>
    <t>06 May 2023</t>
  </si>
  <si>
    <t xml:space="preserve">Supply and installation of hanging type powder coated pre insulated acces doors 18 x 18 for aceess fire dampers                         </t>
  </si>
  <si>
    <t>Qty</t>
  </si>
  <si>
    <t>Supply and Installation of Access doors - NASTP.</t>
  </si>
  <si>
    <t>Variation Work</t>
  </si>
  <si>
    <t>Note: Access door sample approved by the Y.H Associates.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</si>
</sst>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7" fillId="0" borderId="0" xfId="0" applyFont="1"/>
    <xf numFmtId="0" fontId="10" fillId="0" borderId="0" xfId="0" applyFont="1" applyAlignment="1">
      <alignment horizontal="left" vertical="center"/>
    </xf>
    <xf numFmtId="164" fontId="7" fillId="0" borderId="0" xfId="0" applyNumberFormat="1" applyFont="1"/>
    <xf numFmtId="164" fontId="4" fillId="0" borderId="0" xfId="0" applyNumberFormat="1" applyFont="1"/>
    <xf numFmtId="164" fontId="9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4" fontId="9" fillId="0" borderId="1" xfId="1" quotePrefix="1" applyNumberFormat="1" applyFont="1" applyBorder="1" applyAlignment="1">
      <alignment horizontal="right"/>
    </xf>
    <xf numFmtId="164" fontId="9" fillId="0" borderId="1" xfId="1" quotePrefix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4" fillId="0" borderId="0" xfId="0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164" fontId="15" fillId="0" borderId="2" xfId="1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164" fontId="9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 wrapText="1"/>
    </xf>
    <xf numFmtId="164" fontId="9" fillId="0" borderId="3" xfId="1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1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4" fillId="0" borderId="1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164" fontId="7" fillId="0" borderId="1" xfId="1" applyNumberFormat="1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  <xf numFmtId="164" fontId="18" fillId="0" borderId="1" xfId="1" applyNumberFormat="1" applyFont="1" applyBorder="1" applyAlignment="1">
      <alignment horizontal="center" vertical="center"/>
    </xf>
    <xf numFmtId="0" fontId="16" fillId="2" borderId="0" xfId="0" applyFont="1" applyFill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37</xdr:row>
      <xdr:rowOff>120651</xdr:rowOff>
    </xdr:from>
    <xdr:to>
      <xdr:col>1</xdr:col>
      <xdr:colOff>657225</xdr:colOff>
      <xdr:row>40</xdr:row>
      <xdr:rowOff>92470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" y="9769476"/>
          <a:ext cx="831850" cy="686194"/>
        </a:xfrm>
        <a:prstGeom prst="rect">
          <a:avLst/>
        </a:prstGeom>
      </xdr:spPr>
    </xdr:pic>
    <xdr:clientData/>
  </xdr:twoCellAnchor>
  <xdr:twoCellAnchor>
    <xdr:from>
      <xdr:col>1</xdr:col>
      <xdr:colOff>1038224</xdr:colOff>
      <xdr:row>1</xdr:row>
      <xdr:rowOff>3754</xdr:rowOff>
    </xdr:from>
    <xdr:to>
      <xdr:col>7</xdr:col>
      <xdr:colOff>685800</xdr:colOff>
      <xdr:row>4</xdr:row>
      <xdr:rowOff>66674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14DC85B2-9736-4F05-B597-A65E6BFE0658}"/>
            </a:ext>
          </a:extLst>
        </xdr:cNvPr>
        <xdr:cNvSpPr txBox="1">
          <a:spLocks noChangeArrowheads="1"/>
        </xdr:cNvSpPr>
      </xdr:nvSpPr>
      <xdr:spPr bwMode="auto">
        <a:xfrm>
          <a:off x="1352549" y="241879"/>
          <a:ext cx="5343526" cy="77729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8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8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63727</xdr:colOff>
      <xdr:row>0</xdr:row>
      <xdr:rowOff>28575</xdr:rowOff>
    </xdr:from>
    <xdr:to>
      <xdr:col>1</xdr:col>
      <xdr:colOff>1076325</xdr:colOff>
      <xdr:row>3</xdr:row>
      <xdr:rowOff>219075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2CAD1C60-2707-48DD-90F4-B057C3725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052" y="28575"/>
          <a:ext cx="1012598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1692275</xdr:colOff>
      <xdr:row>19</xdr:row>
      <xdr:rowOff>38100</xdr:rowOff>
    </xdr:from>
    <xdr:to>
      <xdr:col>2</xdr:col>
      <xdr:colOff>371475</xdr:colOff>
      <xdr:row>22</xdr:row>
      <xdr:rowOff>105169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6C-FA0A-4836-9B73-02FDAFEFA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600" y="5334000"/>
          <a:ext cx="698500" cy="781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O39"/>
  <sheetViews>
    <sheetView tabSelected="1" topLeftCell="A2" zoomScaleNormal="100" workbookViewId="0">
      <selection activeCell="G30" sqref="G30:H30"/>
    </sheetView>
  </sheetViews>
  <sheetFormatPr defaultColWidth="8.85546875" defaultRowHeight="18.75" x14ac:dyDescent="0.3"/>
  <cols>
    <col min="1" max="1" width="4.7109375" style="3" customWidth="1"/>
    <col min="2" max="2" width="43" style="2" customWidth="1"/>
    <col min="3" max="3" width="6.140625" style="3" bestFit="1" customWidth="1"/>
    <col min="4" max="4" width="5.42578125" style="3" customWidth="1"/>
    <col min="5" max="5" width="10.5703125" style="4" customWidth="1"/>
    <col min="6" max="6" width="9.28515625" style="4" customWidth="1"/>
    <col min="7" max="7" width="11" style="4" bestFit="1" customWidth="1"/>
    <col min="8" max="8" width="13.140625" style="5" bestFit="1" customWidth="1"/>
    <col min="9" max="9" width="8.85546875" style="2"/>
    <col min="10" max="10" width="16" style="2" bestFit="1" customWidth="1"/>
    <col min="11" max="11" width="18.28515625" style="2" bestFit="1" customWidth="1"/>
    <col min="12" max="12" width="17.7109375" style="2" customWidth="1"/>
    <col min="13" max="16384" width="8.85546875" style="2"/>
  </cols>
  <sheetData>
    <row r="9" spans="1:8" s="49" customFormat="1" ht="15.75" x14ac:dyDescent="0.25">
      <c r="A9" s="48"/>
      <c r="C9" s="48"/>
      <c r="D9" s="48"/>
      <c r="E9" s="50"/>
      <c r="F9" s="56" t="s">
        <v>14</v>
      </c>
      <c r="G9" s="56"/>
      <c r="H9" s="32" t="s">
        <v>38</v>
      </c>
    </row>
    <row r="10" spans="1:8" s="49" customFormat="1" ht="15.75" x14ac:dyDescent="0.25">
      <c r="A10" s="59"/>
      <c r="B10" s="59"/>
      <c r="C10" s="51"/>
      <c r="D10" s="48"/>
      <c r="F10" s="56" t="s">
        <v>21</v>
      </c>
      <c r="G10" s="56"/>
      <c r="H10" s="33" t="s">
        <v>37</v>
      </c>
    </row>
    <row r="11" spans="1:8" s="49" customFormat="1" ht="15.75" x14ac:dyDescent="0.25">
      <c r="A11" s="60"/>
      <c r="B11" s="60"/>
      <c r="C11" s="51"/>
      <c r="D11" s="48"/>
      <c r="F11" s="56" t="s">
        <v>16</v>
      </c>
      <c r="G11" s="56"/>
      <c r="H11" s="34" t="s">
        <v>17</v>
      </c>
    </row>
    <row r="12" spans="1:8" ht="9" customHeight="1" x14ac:dyDescent="0.3">
      <c r="A12" s="31"/>
      <c r="B12" s="31"/>
      <c r="C12" s="26"/>
      <c r="E12" s="2"/>
      <c r="F12" s="37"/>
      <c r="G12" s="37"/>
      <c r="H12" s="38"/>
    </row>
    <row r="13" spans="1:8" x14ac:dyDescent="0.3">
      <c r="A13" s="27" t="s">
        <v>15</v>
      </c>
      <c r="B13" s="27"/>
      <c r="C13" s="26"/>
      <c r="E13" s="2"/>
    </row>
    <row r="14" spans="1:8" x14ac:dyDescent="0.3">
      <c r="A14" s="57" t="s">
        <v>18</v>
      </c>
      <c r="B14" s="57"/>
      <c r="C14" s="57"/>
      <c r="D14" s="40"/>
      <c r="E14" s="29"/>
      <c r="F14" s="30"/>
      <c r="G14" s="2"/>
      <c r="H14" s="2"/>
    </row>
    <row r="15" spans="1:8" x14ac:dyDescent="0.3">
      <c r="A15" s="57" t="s">
        <v>19</v>
      </c>
      <c r="B15" s="57"/>
      <c r="C15" s="28"/>
      <c r="D15" s="40"/>
      <c r="E15" s="29"/>
      <c r="F15" s="30"/>
      <c r="G15" s="2"/>
      <c r="H15" s="2"/>
    </row>
    <row r="16" spans="1:8" x14ac:dyDescent="0.3">
      <c r="A16" s="27" t="s">
        <v>20</v>
      </c>
      <c r="B16" s="27"/>
      <c r="C16" s="26"/>
      <c r="D16" s="58"/>
      <c r="E16" s="58"/>
      <c r="F16" s="30"/>
      <c r="G16" s="2"/>
      <c r="H16" s="2"/>
    </row>
    <row r="17" spans="1:15" ht="8.25" customHeight="1" x14ac:dyDescent="0.3"/>
    <row r="18" spans="1:15" ht="21" x14ac:dyDescent="0.35">
      <c r="A18" s="62" t="s">
        <v>8</v>
      </c>
      <c r="B18" s="62"/>
      <c r="C18" s="62"/>
      <c r="D18" s="62"/>
      <c r="E18" s="62"/>
      <c r="F18" s="62"/>
      <c r="G18" s="62"/>
      <c r="H18" s="62"/>
    </row>
    <row r="19" spans="1:15" hidden="1" x14ac:dyDescent="0.3">
      <c r="A19" s="63" t="s">
        <v>2</v>
      </c>
      <c r="B19" s="63"/>
      <c r="C19" s="63"/>
      <c r="D19" s="63"/>
      <c r="E19" s="63"/>
      <c r="F19" s="63"/>
      <c r="G19" s="63"/>
      <c r="H19" s="63"/>
      <c r="I19" s="6"/>
      <c r="J19" s="6"/>
      <c r="K19" s="6"/>
      <c r="L19" s="6"/>
      <c r="M19" s="6"/>
      <c r="N19" s="4"/>
      <c r="O19" s="5"/>
    </row>
    <row r="20" spans="1:15" ht="6" customHeight="1" x14ac:dyDescent="0.35">
      <c r="A20" s="7"/>
      <c r="B20" s="7"/>
      <c r="C20" s="8"/>
      <c r="D20" s="7"/>
      <c r="E20" s="7"/>
      <c r="F20" s="7"/>
      <c r="G20" s="7"/>
      <c r="H20" s="7"/>
      <c r="I20" s="6"/>
      <c r="J20" s="6"/>
      <c r="K20" s="6"/>
      <c r="L20" s="6"/>
      <c r="M20" s="6"/>
      <c r="N20" s="4"/>
      <c r="O20" s="5"/>
    </row>
    <row r="21" spans="1:15" ht="31.5" x14ac:dyDescent="0.5">
      <c r="A21" s="64" t="s">
        <v>42</v>
      </c>
      <c r="B21" s="64"/>
      <c r="C21" s="64"/>
      <c r="D21" s="64"/>
      <c r="E21" s="64"/>
      <c r="F21" s="64"/>
      <c r="G21" s="64"/>
      <c r="H21" s="64"/>
    </row>
    <row r="22" spans="1:15" ht="6" customHeight="1" x14ac:dyDescent="0.3"/>
    <row r="23" spans="1:15" ht="21" x14ac:dyDescent="0.3">
      <c r="A23" s="65" t="s">
        <v>41</v>
      </c>
      <c r="B23" s="65"/>
      <c r="C23" s="65"/>
      <c r="D23" s="65"/>
      <c r="E23" s="65"/>
      <c r="F23" s="65"/>
      <c r="G23" s="65"/>
      <c r="H23" s="65"/>
    </row>
    <row r="24" spans="1:15" ht="9" customHeight="1" x14ac:dyDescent="0.3"/>
    <row r="25" spans="1:15" ht="54.75" customHeight="1" x14ac:dyDescent="0.3">
      <c r="A25" s="22" t="s">
        <v>0</v>
      </c>
      <c r="B25" s="22" t="s">
        <v>3</v>
      </c>
      <c r="C25" s="22" t="s">
        <v>1</v>
      </c>
      <c r="D25" s="25" t="s">
        <v>40</v>
      </c>
      <c r="E25" s="23" t="s">
        <v>5</v>
      </c>
      <c r="F25" s="23" t="s">
        <v>6</v>
      </c>
      <c r="G25" s="23" t="s">
        <v>12</v>
      </c>
      <c r="H25" s="23" t="s">
        <v>13</v>
      </c>
    </row>
    <row r="26" spans="1:15" s="13" customFormat="1" ht="164.25" customHeight="1" x14ac:dyDescent="0.25">
      <c r="A26" s="15">
        <v>1</v>
      </c>
      <c r="B26" s="14" t="s">
        <v>39</v>
      </c>
      <c r="C26" s="15" t="s">
        <v>27</v>
      </c>
      <c r="D26" s="41">
        <v>28</v>
      </c>
      <c r="E26" s="21">
        <v>10750</v>
      </c>
      <c r="F26" s="21">
        <v>1000</v>
      </c>
      <c r="G26" s="16">
        <f>E26*D26</f>
        <v>301000</v>
      </c>
      <c r="H26" s="21">
        <f>F26*D26</f>
        <v>28000</v>
      </c>
      <c r="K26" s="35"/>
      <c r="L26" s="35"/>
    </row>
    <row r="27" spans="1:15" s="13" customFormat="1" ht="26.25" customHeight="1" x14ac:dyDescent="0.25">
      <c r="A27" s="66" t="s">
        <v>10</v>
      </c>
      <c r="B27" s="66"/>
      <c r="C27" s="66"/>
      <c r="D27" s="66"/>
      <c r="E27" s="66"/>
      <c r="F27" s="66"/>
      <c r="G27" s="39">
        <f>SUM(G26:G26)</f>
        <v>301000</v>
      </c>
      <c r="H27" s="39">
        <f>SUM(H26:H26)</f>
        <v>28000</v>
      </c>
    </row>
    <row r="28" spans="1:15" s="13" customFormat="1" x14ac:dyDescent="0.25">
      <c r="A28" s="66" t="s">
        <v>22</v>
      </c>
      <c r="B28" s="66"/>
      <c r="C28" s="66"/>
      <c r="D28" s="66"/>
      <c r="E28" s="66"/>
      <c r="F28" s="66"/>
      <c r="G28" s="67">
        <f>G27+H27</f>
        <v>329000</v>
      </c>
      <c r="H28" s="67"/>
    </row>
    <row r="29" spans="1:15" s="13" customFormat="1" x14ac:dyDescent="0.25">
      <c r="A29" s="66" t="s">
        <v>23</v>
      </c>
      <c r="B29" s="66"/>
      <c r="C29" s="66"/>
      <c r="D29" s="66"/>
      <c r="E29" s="66"/>
      <c r="F29" s="66"/>
      <c r="G29" s="67">
        <f>G28*13%</f>
        <v>42770</v>
      </c>
      <c r="H29" s="67"/>
      <c r="K29" s="36"/>
      <c r="L29" s="36"/>
    </row>
    <row r="30" spans="1:15" s="13" customFormat="1" x14ac:dyDescent="0.25">
      <c r="A30" s="66" t="s">
        <v>24</v>
      </c>
      <c r="B30" s="66"/>
      <c r="C30" s="66"/>
      <c r="D30" s="66"/>
      <c r="E30" s="66"/>
      <c r="F30" s="66"/>
      <c r="G30" s="67">
        <f>G29+G28</f>
        <v>371770</v>
      </c>
      <c r="H30" s="67"/>
      <c r="K30" s="36"/>
      <c r="L30" s="36"/>
    </row>
    <row r="31" spans="1:15" s="1" customFormat="1" ht="6.75" customHeight="1" x14ac:dyDescent="0.25">
      <c r="A31" s="61"/>
      <c r="B31" s="61"/>
      <c r="C31" s="61"/>
      <c r="D31" s="42"/>
    </row>
    <row r="32" spans="1:15" s="24" customFormat="1" ht="11.45" customHeight="1" x14ac:dyDescent="0.3">
      <c r="A32" s="70" t="s">
        <v>43</v>
      </c>
      <c r="B32" s="70"/>
      <c r="C32" s="70"/>
      <c r="D32" s="70"/>
      <c r="E32" s="70"/>
      <c r="F32" s="70"/>
      <c r="G32" s="70"/>
      <c r="H32" s="70"/>
    </row>
    <row r="33" spans="1:10" s="17" customFormat="1" x14ac:dyDescent="0.3">
      <c r="A33" s="70"/>
      <c r="B33" s="70"/>
      <c r="C33" s="70"/>
      <c r="D33" s="70"/>
      <c r="E33" s="70"/>
      <c r="F33" s="70"/>
      <c r="G33" s="70"/>
      <c r="H33" s="70"/>
      <c r="J33" s="19"/>
    </row>
    <row r="34" spans="1:10" ht="6" customHeight="1" x14ac:dyDescent="0.3">
      <c r="J34" s="20"/>
    </row>
    <row r="35" spans="1:10" x14ac:dyDescent="0.3">
      <c r="A35" s="9" t="s">
        <v>4</v>
      </c>
      <c r="B35" s="10"/>
    </row>
    <row r="36" spans="1:10" ht="10.5" customHeight="1" x14ac:dyDescent="0.3">
      <c r="A36" s="9"/>
      <c r="B36" s="10"/>
    </row>
    <row r="37" spans="1:10" ht="21" x14ac:dyDescent="0.3">
      <c r="A37" s="18" t="s">
        <v>7</v>
      </c>
      <c r="B37" s="10"/>
    </row>
    <row r="38" spans="1:10" x14ac:dyDescent="0.3">
      <c r="A38" s="9"/>
      <c r="B38" s="9"/>
    </row>
    <row r="39" spans="1:10" x14ac:dyDescent="0.3">
      <c r="A39" s="11"/>
      <c r="B39" s="12"/>
    </row>
  </sheetData>
  <mergeCells count="21">
    <mergeCell ref="A32:H33"/>
    <mergeCell ref="A31:C31"/>
    <mergeCell ref="A18:H18"/>
    <mergeCell ref="A19:H19"/>
    <mergeCell ref="A21:H21"/>
    <mergeCell ref="A23:H23"/>
    <mergeCell ref="A27:F27"/>
    <mergeCell ref="A28:F28"/>
    <mergeCell ref="G28:H28"/>
    <mergeCell ref="A29:F29"/>
    <mergeCell ref="G29:H29"/>
    <mergeCell ref="A30:F30"/>
    <mergeCell ref="G30:H30"/>
    <mergeCell ref="F9:G9"/>
    <mergeCell ref="A14:C14"/>
    <mergeCell ref="A15:B15"/>
    <mergeCell ref="D16:E16"/>
    <mergeCell ref="A10:B10"/>
    <mergeCell ref="F10:G10"/>
    <mergeCell ref="A11:B11"/>
    <mergeCell ref="F11:G11"/>
  </mergeCells>
  <printOptions horizontalCentered="1"/>
  <pageMargins left="0" right="0" top="0" bottom="0" header="0.3" footer="0.3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F866-9682-4533-B32B-555226392A35}">
  <dimension ref="A1:O15"/>
  <sheetViews>
    <sheetView topLeftCell="A2" workbookViewId="0">
      <selection activeCell="I22" sqref="I22"/>
    </sheetView>
  </sheetViews>
  <sheetFormatPr defaultColWidth="8.85546875" defaultRowHeight="18.75" x14ac:dyDescent="0.3"/>
  <cols>
    <col min="1" max="1" width="4.7109375" style="3" customWidth="1"/>
    <col min="2" max="2" width="30.28515625" style="2" customWidth="1"/>
    <col min="3" max="3" width="6.140625" style="3" bestFit="1" customWidth="1"/>
    <col min="4" max="4" width="9.5703125" style="3" customWidth="1"/>
    <col min="5" max="5" width="9.85546875" style="4" bestFit="1" customWidth="1"/>
    <col min="6" max="6" width="8.42578125" style="4" bestFit="1" customWidth="1"/>
    <col min="7" max="7" width="12.85546875" style="4" customWidth="1"/>
    <col min="8" max="8" width="12.85546875" style="5" bestFit="1" customWidth="1"/>
    <col min="9" max="9" width="14.5703125" style="2" bestFit="1" customWidth="1"/>
    <col min="10" max="10" width="10.42578125" style="2" bestFit="1" customWidth="1"/>
    <col min="11" max="11" width="9" style="2" bestFit="1" customWidth="1"/>
    <col min="12" max="12" width="12.7109375" style="2" customWidth="1"/>
    <col min="13" max="13" width="17" style="2" customWidth="1"/>
    <col min="14" max="14" width="16.5703125" style="2" customWidth="1"/>
    <col min="15" max="16384" width="8.85546875" style="2"/>
  </cols>
  <sheetData>
    <row r="1" spans="1:15" hidden="1" x14ac:dyDescent="0.3">
      <c r="A1" s="63" t="s">
        <v>2</v>
      </c>
      <c r="B1" s="63"/>
      <c r="C1" s="63"/>
      <c r="D1" s="63"/>
      <c r="E1" s="63"/>
      <c r="F1" s="63"/>
      <c r="G1" s="63"/>
      <c r="H1" s="63"/>
      <c r="I1" s="6"/>
      <c r="J1" s="6"/>
      <c r="K1" s="6"/>
      <c r="L1" s="6"/>
      <c r="M1" s="6"/>
      <c r="N1" s="4"/>
      <c r="O1" s="5"/>
    </row>
    <row r="2" spans="1:15" ht="9" customHeight="1" x14ac:dyDescent="0.35">
      <c r="A2" s="7"/>
      <c r="B2" s="7"/>
      <c r="C2" s="8"/>
      <c r="D2" s="7"/>
      <c r="E2" s="7"/>
      <c r="F2" s="7"/>
      <c r="G2" s="7"/>
      <c r="H2" s="7"/>
      <c r="I2" s="6"/>
      <c r="J2" s="6"/>
      <c r="K2" s="6"/>
      <c r="L2" s="6"/>
      <c r="M2" s="6"/>
      <c r="N2" s="4"/>
      <c r="O2" s="5"/>
    </row>
    <row r="3" spans="1:15" ht="31.5" customHeight="1" x14ac:dyDescent="0.3">
      <c r="A3" s="64" t="s">
        <v>28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1:15" ht="15" customHeight="1" x14ac:dyDescent="0.3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1:15" ht="33.75" customHeight="1" x14ac:dyDescent="0.3">
      <c r="A5" s="65"/>
      <c r="B5" s="65"/>
      <c r="C5" s="65"/>
      <c r="D5" s="65"/>
      <c r="E5" s="65"/>
      <c r="F5" s="65"/>
      <c r="G5" s="65"/>
      <c r="H5" s="65"/>
    </row>
    <row r="6" spans="1:15" ht="19.899999999999999" customHeight="1" x14ac:dyDescent="0.3">
      <c r="A6" s="52"/>
      <c r="B6" s="53"/>
      <c r="C6" s="52"/>
      <c r="D6" s="52"/>
      <c r="E6" s="68" t="s">
        <v>35</v>
      </c>
      <c r="F6" s="68"/>
      <c r="G6" s="68"/>
      <c r="H6" s="68"/>
      <c r="I6" s="68"/>
      <c r="J6" s="69" t="s">
        <v>36</v>
      </c>
      <c r="K6" s="69"/>
      <c r="L6" s="69"/>
      <c r="M6" s="69"/>
      <c r="N6" s="69"/>
    </row>
    <row r="7" spans="1:15" ht="54.75" customHeight="1" x14ac:dyDescent="0.3">
      <c r="A7" s="22" t="s">
        <v>0</v>
      </c>
      <c r="B7" s="22" t="s">
        <v>3</v>
      </c>
      <c r="C7" s="22" t="s">
        <v>1</v>
      </c>
      <c r="D7" s="25" t="s">
        <v>11</v>
      </c>
      <c r="E7" s="23" t="s">
        <v>5</v>
      </c>
      <c r="F7" s="23" t="s">
        <v>6</v>
      </c>
      <c r="G7" s="23" t="s">
        <v>12</v>
      </c>
      <c r="H7" s="23" t="s">
        <v>13</v>
      </c>
      <c r="I7" s="23" t="s">
        <v>22</v>
      </c>
      <c r="J7" s="23" t="s">
        <v>5</v>
      </c>
      <c r="K7" s="23" t="s">
        <v>6</v>
      </c>
      <c r="L7" s="23" t="s">
        <v>12</v>
      </c>
      <c r="M7" s="23" t="s">
        <v>13</v>
      </c>
      <c r="N7" s="23" t="s">
        <v>13</v>
      </c>
    </row>
    <row r="8" spans="1:15" s="13" customFormat="1" x14ac:dyDescent="0.25">
      <c r="A8" s="15">
        <v>1</v>
      </c>
      <c r="B8" s="14" t="s">
        <v>29</v>
      </c>
      <c r="C8" s="15" t="s">
        <v>9</v>
      </c>
      <c r="D8" s="41">
        <v>13000</v>
      </c>
      <c r="E8" s="21">
        <v>310</v>
      </c>
      <c r="F8" s="21">
        <v>80</v>
      </c>
      <c r="G8" s="16">
        <f>E8*D8</f>
        <v>4030000</v>
      </c>
      <c r="H8" s="21">
        <f>F8*D8</f>
        <v>1040000</v>
      </c>
      <c r="I8" s="21">
        <f>H8+G8</f>
        <v>5070000</v>
      </c>
      <c r="J8" s="21">
        <v>350</v>
      </c>
      <c r="K8" s="21">
        <v>80</v>
      </c>
      <c r="L8" s="16">
        <f>J8*D8</f>
        <v>4550000</v>
      </c>
      <c r="M8" s="21">
        <f>K8*D8</f>
        <v>1040000</v>
      </c>
      <c r="N8" s="54">
        <f>M8+L8</f>
        <v>5590000</v>
      </c>
    </row>
    <row r="9" spans="1:15" s="13" customFormat="1" x14ac:dyDescent="0.25">
      <c r="A9" s="15">
        <v>2</v>
      </c>
      <c r="B9" s="14" t="s">
        <v>30</v>
      </c>
      <c r="C9" s="15" t="s">
        <v>9</v>
      </c>
      <c r="D9" s="41">
        <v>13000</v>
      </c>
      <c r="E9" s="21">
        <v>165</v>
      </c>
      <c r="F9" s="21">
        <v>55</v>
      </c>
      <c r="G9" s="16">
        <f>E9*D9</f>
        <v>2145000</v>
      </c>
      <c r="H9" s="21">
        <f>F9*D9</f>
        <v>715000</v>
      </c>
      <c r="I9" s="21">
        <f t="shared" ref="I9:I14" si="0">H9+G9</f>
        <v>2860000</v>
      </c>
      <c r="J9" s="21">
        <v>210</v>
      </c>
      <c r="K9" s="21">
        <v>70</v>
      </c>
      <c r="L9" s="16">
        <f t="shared" ref="L9:L14" si="1">J9*D9</f>
        <v>2730000</v>
      </c>
      <c r="M9" s="21">
        <f t="shared" ref="M9:M14" si="2">K9*D9</f>
        <v>910000</v>
      </c>
      <c r="N9" s="54">
        <f t="shared" ref="N9:N14" si="3">M9+L9</f>
        <v>3640000</v>
      </c>
    </row>
    <row r="10" spans="1:15" s="13" customFormat="1" ht="45.75" customHeight="1" x14ac:dyDescent="0.25">
      <c r="A10" s="15">
        <v>3</v>
      </c>
      <c r="B10" s="14" t="s">
        <v>25</v>
      </c>
      <c r="C10" s="15" t="s">
        <v>26</v>
      </c>
      <c r="D10" s="41">
        <v>300</v>
      </c>
      <c r="E10" s="21">
        <v>650</v>
      </c>
      <c r="F10" s="21">
        <v>220</v>
      </c>
      <c r="G10" s="16">
        <f t="shared" ref="G10:G14" si="4">E10*D10</f>
        <v>195000</v>
      </c>
      <c r="H10" s="21">
        <f t="shared" ref="H10:H14" si="5">F10*D10</f>
        <v>66000</v>
      </c>
      <c r="I10" s="21">
        <f t="shared" si="0"/>
        <v>261000</v>
      </c>
      <c r="J10" s="21">
        <v>350</v>
      </c>
      <c r="K10" s="21">
        <v>100</v>
      </c>
      <c r="L10" s="16">
        <f t="shared" si="1"/>
        <v>105000</v>
      </c>
      <c r="M10" s="21">
        <f t="shared" si="2"/>
        <v>30000</v>
      </c>
      <c r="N10" s="54">
        <f t="shared" si="3"/>
        <v>135000</v>
      </c>
    </row>
    <row r="11" spans="1:15" s="13" customFormat="1" x14ac:dyDescent="0.25">
      <c r="A11" s="15">
        <v>4</v>
      </c>
      <c r="B11" s="14" t="s">
        <v>31</v>
      </c>
      <c r="C11" s="15" t="s">
        <v>27</v>
      </c>
      <c r="D11" s="41">
        <v>120</v>
      </c>
      <c r="E11" s="21">
        <v>850</v>
      </c>
      <c r="F11" s="21">
        <v>100</v>
      </c>
      <c r="G11" s="16">
        <f t="shared" si="4"/>
        <v>102000</v>
      </c>
      <c r="H11" s="21">
        <f t="shared" si="5"/>
        <v>12000</v>
      </c>
      <c r="I11" s="21">
        <f t="shared" si="0"/>
        <v>114000</v>
      </c>
      <c r="J11" s="21">
        <v>300</v>
      </c>
      <c r="K11" s="21">
        <v>25</v>
      </c>
      <c r="L11" s="16">
        <f t="shared" si="1"/>
        <v>36000</v>
      </c>
      <c r="M11" s="21">
        <f t="shared" si="2"/>
        <v>3000</v>
      </c>
      <c r="N11" s="54">
        <f t="shared" si="3"/>
        <v>39000</v>
      </c>
    </row>
    <row r="12" spans="1:15" s="13" customFormat="1" x14ac:dyDescent="0.25">
      <c r="A12" s="15">
        <v>5</v>
      </c>
      <c r="B12" s="14" t="s">
        <v>32</v>
      </c>
      <c r="C12" s="15" t="s">
        <v>27</v>
      </c>
      <c r="D12" s="41">
        <v>120</v>
      </c>
      <c r="E12" s="21">
        <v>1200</v>
      </c>
      <c r="F12" s="21">
        <v>250</v>
      </c>
      <c r="G12" s="16">
        <f t="shared" si="4"/>
        <v>144000</v>
      </c>
      <c r="H12" s="21">
        <f t="shared" si="5"/>
        <v>30000</v>
      </c>
      <c r="I12" s="21">
        <f t="shared" si="0"/>
        <v>174000</v>
      </c>
      <c r="J12" s="21">
        <v>400</v>
      </c>
      <c r="K12" s="21">
        <v>100</v>
      </c>
      <c r="L12" s="16">
        <f t="shared" si="1"/>
        <v>48000</v>
      </c>
      <c r="M12" s="21">
        <f t="shared" si="2"/>
        <v>12000</v>
      </c>
      <c r="N12" s="54">
        <f t="shared" si="3"/>
        <v>60000</v>
      </c>
    </row>
    <row r="13" spans="1:15" s="13" customFormat="1" x14ac:dyDescent="0.25">
      <c r="A13" s="15">
        <v>6</v>
      </c>
      <c r="B13" s="14" t="s">
        <v>33</v>
      </c>
      <c r="C13" s="15" t="s">
        <v>27</v>
      </c>
      <c r="D13" s="41">
        <v>60</v>
      </c>
      <c r="E13" s="21">
        <v>3300</v>
      </c>
      <c r="F13" s="21">
        <v>600</v>
      </c>
      <c r="G13" s="16">
        <f t="shared" si="4"/>
        <v>198000</v>
      </c>
      <c r="H13" s="21">
        <f t="shared" si="5"/>
        <v>36000</v>
      </c>
      <c r="I13" s="21">
        <f t="shared" si="0"/>
        <v>234000</v>
      </c>
      <c r="J13" s="21">
        <v>1600</v>
      </c>
      <c r="K13" s="21">
        <v>300</v>
      </c>
      <c r="L13" s="16">
        <f t="shared" si="1"/>
        <v>96000</v>
      </c>
      <c r="M13" s="21">
        <f t="shared" si="2"/>
        <v>18000</v>
      </c>
      <c r="N13" s="54">
        <f t="shared" si="3"/>
        <v>114000</v>
      </c>
    </row>
    <row r="14" spans="1:15" s="13" customFormat="1" ht="19.5" thickBot="1" x14ac:dyDescent="0.3">
      <c r="A14" s="43">
        <v>7</v>
      </c>
      <c r="B14" s="44" t="s">
        <v>34</v>
      </c>
      <c r="C14" s="43" t="s">
        <v>27</v>
      </c>
      <c r="D14" s="45">
        <v>60</v>
      </c>
      <c r="E14" s="46">
        <v>650</v>
      </c>
      <c r="F14" s="46">
        <v>250</v>
      </c>
      <c r="G14" s="47">
        <f t="shared" si="4"/>
        <v>39000</v>
      </c>
      <c r="H14" s="46">
        <f t="shared" si="5"/>
        <v>15000</v>
      </c>
      <c r="I14" s="46">
        <f t="shared" si="0"/>
        <v>54000</v>
      </c>
      <c r="J14" s="46">
        <v>1400</v>
      </c>
      <c r="K14" s="46">
        <v>200</v>
      </c>
      <c r="L14" s="47">
        <f t="shared" si="1"/>
        <v>84000</v>
      </c>
      <c r="M14" s="46">
        <f t="shared" si="2"/>
        <v>12000</v>
      </c>
      <c r="N14" s="55">
        <f t="shared" si="3"/>
        <v>96000</v>
      </c>
    </row>
    <row r="15" spans="1:15" ht="19.5" thickTop="1" x14ac:dyDescent="0.3">
      <c r="I15" s="19">
        <f>SUM(I8:I14)</f>
        <v>8767000</v>
      </c>
      <c r="N15" s="19">
        <f>SUM(N8:N14)</f>
        <v>9674000</v>
      </c>
    </row>
  </sheetData>
  <mergeCells count="5">
    <mergeCell ref="E6:I6"/>
    <mergeCell ref="J6:N6"/>
    <mergeCell ref="A3:N4"/>
    <mergeCell ref="A1:H1"/>
    <mergeCell ref="A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2023-05-06T06:41:05Z</dcterms:modified>
</cp:coreProperties>
</file>