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2\Deutcshe bank advance work for TER and TR Room\"/>
    </mc:Choice>
  </mc:AlternateContent>
  <bookViews>
    <workbookView minimized="1" xWindow="-105" yWindow="-105" windowWidth="19425" windowHeight="10425" tabRatio="653" activeTab="4"/>
  </bookViews>
  <sheets>
    <sheet name="Grand Summary" sheetId="17" r:id="rId1"/>
    <sheet name="HVAC 15th Floor" sheetId="15" r:id="rId2"/>
    <sheet name="HVAC 16th Floor" sheetId="16" r:id="rId3"/>
    <sheet name="Fire 15th Floor" sheetId="18" r:id="rId4"/>
    <sheet name="Fire 16th Floor" sheetId="20" r:id="rId5"/>
    <sheet name="comparison" sheetId="21" r:id="rId6"/>
    <sheet name="BLANK BOQ" sheetId="11" state="hidden" r:id="rId7"/>
  </sheets>
  <definedNames>
    <definedName name="_xlnm.Print_Area" localSheetId="3">'Fire 15th Floor'!$A$1:$M$63</definedName>
    <definedName name="_xlnm.Print_Area" localSheetId="4">'Fire 16th Floor'!$A$1:$M$24</definedName>
    <definedName name="_xlnm.Print_Area" localSheetId="1">'HVAC 15th Floor'!$A$1:$N$30</definedName>
    <definedName name="_xlnm.Print_Area" localSheetId="2">'HVAC 16th Floor'!$A$1:$N$19</definedName>
    <definedName name="_xlnm.Print_Titles" localSheetId="6">'BLANK BOQ'!$1:$6</definedName>
    <definedName name="_xlnm.Print_Titles" localSheetId="1">'HVAC 15th Floor'!$1:$7</definedName>
    <definedName name="_xlnm.Print_Titles" localSheetId="2">'HVAC 16th Floor'!$1:$7</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7" l="1"/>
  <c r="K50" i="18"/>
  <c r="L50" i="18" s="1"/>
  <c r="I50" i="18"/>
  <c r="P12" i="18" l="1"/>
  <c r="D14" i="17" l="1"/>
  <c r="M24" i="20"/>
  <c r="K22" i="20"/>
  <c r="L22" i="20" s="1"/>
  <c r="I22" i="20"/>
  <c r="K19" i="20"/>
  <c r="L19" i="20" s="1"/>
  <c r="I19" i="20"/>
  <c r="K14" i="20"/>
  <c r="L14" i="20" s="1"/>
  <c r="I14" i="20"/>
  <c r="L13" i="20"/>
  <c r="K13" i="20"/>
  <c r="I13" i="20"/>
  <c r="I24" i="20" s="1"/>
  <c r="C14" i="17" s="1"/>
  <c r="K12" i="20"/>
  <c r="K24" i="20" s="1"/>
  <c r="I12" i="20"/>
  <c r="M59" i="18"/>
  <c r="K57" i="18"/>
  <c r="L57" i="18" s="1"/>
  <c r="I57" i="18"/>
  <c r="K54" i="18"/>
  <c r="I54" i="18"/>
  <c r="L54" i="18" s="1"/>
  <c r="K51" i="18"/>
  <c r="L51" i="18" s="1"/>
  <c r="I51" i="18"/>
  <c r="L49" i="18"/>
  <c r="K49" i="18"/>
  <c r="I49" i="18"/>
  <c r="K44" i="18"/>
  <c r="L44" i="18" s="1"/>
  <c r="I44" i="18"/>
  <c r="K41" i="18"/>
  <c r="I41" i="18"/>
  <c r="L41" i="18" s="1"/>
  <c r="K40" i="18"/>
  <c r="L40" i="18" s="1"/>
  <c r="I40" i="18"/>
  <c r="L39" i="18"/>
  <c r="K39" i="18"/>
  <c r="I39" i="18"/>
  <c r="K38" i="18"/>
  <c r="L38" i="18" s="1"/>
  <c r="I38" i="18"/>
  <c r="K34" i="18"/>
  <c r="I34" i="18"/>
  <c r="L34" i="18" s="1"/>
  <c r="K33" i="18"/>
  <c r="L33" i="18" s="1"/>
  <c r="I33" i="18"/>
  <c r="L32" i="18"/>
  <c r="K32" i="18"/>
  <c r="I32" i="18"/>
  <c r="K31" i="18"/>
  <c r="L31" i="18" s="1"/>
  <c r="I31" i="18"/>
  <c r="K30" i="18"/>
  <c r="L30" i="18" s="1"/>
  <c r="I30" i="18"/>
  <c r="K25" i="18"/>
  <c r="L25" i="18" s="1"/>
  <c r="I25" i="18"/>
  <c r="K24" i="18"/>
  <c r="L24" i="18" s="1"/>
  <c r="I24" i="18"/>
  <c r="K19" i="18"/>
  <c r="L19" i="18" s="1"/>
  <c r="I19" i="18"/>
  <c r="K18" i="18"/>
  <c r="L18" i="18" s="1"/>
  <c r="I18" i="18"/>
  <c r="K17" i="18"/>
  <c r="L17" i="18" s="1"/>
  <c r="I17" i="18"/>
  <c r="L13" i="18"/>
  <c r="K13" i="18"/>
  <c r="I13" i="18"/>
  <c r="I59" i="18" s="1"/>
  <c r="C13" i="17" s="1"/>
  <c r="K12" i="18"/>
  <c r="K59" i="18" s="1"/>
  <c r="D13" i="17" s="1"/>
  <c r="E13" i="17" s="1"/>
  <c r="I12" i="18"/>
  <c r="L12" i="20" l="1"/>
  <c r="L24" i="20" s="1"/>
  <c r="L12" i="18"/>
  <c r="L59" i="18" l="1"/>
  <c r="E15" i="17" l="1"/>
  <c r="E14" i="17" l="1"/>
  <c r="I19" i="15"/>
  <c r="K12" i="16" l="1"/>
  <c r="K15" i="16" s="1"/>
  <c r="D12" i="17" s="1"/>
  <c r="I12" i="16"/>
  <c r="I15" i="16" s="1"/>
  <c r="C12" i="17" s="1"/>
  <c r="K23" i="15"/>
  <c r="I23" i="15"/>
  <c r="K19" i="15"/>
  <c r="K13" i="15"/>
  <c r="I13" i="15"/>
  <c r="E12" i="17" l="1"/>
  <c r="K26" i="15"/>
  <c r="D11" i="17" s="1"/>
  <c r="I26" i="15"/>
  <c r="C11" i="17" s="1"/>
  <c r="C16" i="17" s="1"/>
  <c r="L12" i="16"/>
  <c r="L15" i="16" s="1"/>
  <c r="L23" i="15"/>
  <c r="L13" i="15"/>
  <c r="L19" i="15"/>
  <c r="B1" i="16"/>
  <c r="L26" i="15" l="1"/>
  <c r="D16" i="17"/>
  <c r="E11" i="17"/>
  <c r="E16" i="17" s="1"/>
  <c r="B10" i="16"/>
  <c r="B10" i="15"/>
  <c r="B18" i="15" s="1"/>
  <c r="B21" i="15" s="1"/>
</calcChain>
</file>

<file path=xl/sharedStrings.xml><?xml version="1.0" encoding="utf-8"?>
<sst xmlns="http://schemas.openxmlformats.org/spreadsheetml/2006/main" count="464" uniqueCount="252">
  <si>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</si>
  <si>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</si>
  <si>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</si>
  <si>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</si>
  <si>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</si>
  <si>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</si>
  <si>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</si>
  <si>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</si>
  <si>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</si>
  <si>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</si>
  <si>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</si>
  <si>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</si>
  <si>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</si>
  <si>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</si>
  <si>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</si>
  <si>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</si>
  <si>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</si>
  <si>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</si>
  <si>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</si>
  <si>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</si>
  <si>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</si>
  <si>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</si>
  <si>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</si>
  <si>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</si>
  <si>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</si>
  <si>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</si>
  <si>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</si>
  <si>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</si>
  <si>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</si>
  <si>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</si>
  <si>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</si>
  <si>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</si>
  <si>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</si>
  <si>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</si>
  <si>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</si>
  <si>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</si>
  <si>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</si>
  <si>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</si>
  <si>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</si>
  <si>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</si>
  <si>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</si>
  <si>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</si>
  <si>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</si>
  <si>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</si>
  <si>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</si>
  <si>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</si>
  <si>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</si>
  <si>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</si>
  <si>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</si>
  <si>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</si>
  <si>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</si>
  <si>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</si>
  <si>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</si>
  <si>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</si>
  <si>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</si>
  <si>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</si>
  <si>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</si>
  <si>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</si>
  <si>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</si>
  <si>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</si>
  <si>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</si>
  <si>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</si>
  <si>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</si>
  <si>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</si>
  <si>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</si>
  <si>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</si>
  <si>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</si>
  <si>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</si>
  <si>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</si>
  <si>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</si>
  <si>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</si>
  <si>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</si>
  <si>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</si>
  <si>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</si>
  <si>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</si>
  <si>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</si>
  <si>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</si>
  <si>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</si>
  <si>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</si>
  <si>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</si>
  <si>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</si>
  <si>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</si>
  <si>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</si>
  <si>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</si>
  <si>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</si>
  <si>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</si>
  <si>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</si>
  <si>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</si>
  <si>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</si>
  <si>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</si>
  <si>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</si>
  <si>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</si>
  <si>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</si>
  <si>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</si>
  <si>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</si>
  <si>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</si>
  <si>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</si>
  <si>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</si>
  <si>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</si>
  <si>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</si>
  <si>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</si>
  <si>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</si>
  <si>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</si>
  <si>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</si>
  <si>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</si>
  <si>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</si>
  <si>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</si>
  <si>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</si>
  <si>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</si>
  <si>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</si>
  <si>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</si>
  <si>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</si>
  <si>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</si>
  <si>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</si>
  <si>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</si>
  <si>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Model Make</t>
  </si>
  <si>
    <t>Sqm</t>
  </si>
  <si>
    <t>Deutsche Bank Interiors, Karachi</t>
  </si>
  <si>
    <t>Total Supply Cost</t>
  </si>
  <si>
    <t>Total Labor Cost</t>
  </si>
  <si>
    <t xml:space="preserve">Supply Cost of Material (Unit) </t>
  </si>
  <si>
    <t>Total Cost (Supply + Labor)</t>
  </si>
  <si>
    <t>Material</t>
  </si>
  <si>
    <t>Labor/Installation</t>
  </si>
  <si>
    <t>ACMV WORKS</t>
  </si>
  <si>
    <t>Nos.</t>
  </si>
  <si>
    <t>AIR DEVICES</t>
  </si>
  <si>
    <t>TOTAL COST OF ACMV WORKS</t>
  </si>
  <si>
    <t>i.</t>
  </si>
  <si>
    <t>Labour / Installation Cost (Unit)</t>
  </si>
  <si>
    <t>1150mm  x 300mm</t>
  </si>
  <si>
    <t>MOTORIZED FIRE DAMPER</t>
  </si>
  <si>
    <t>Supply &amp; installation of Motorized Fire Damper with gas kits, nut bolts, including pressure transmeter, controller &amp; control wiring, complete in all respects, ready to operate as per specification, drawings &amp; as per instruction of consultant.</t>
  </si>
  <si>
    <t>450mm  x 250mm</t>
  </si>
  <si>
    <t>Note: Should be able to withstand weight of 2 persons</t>
  </si>
  <si>
    <t>Supply Air Registers</t>
  </si>
  <si>
    <t>600mm  x 600mm</t>
  </si>
  <si>
    <t>Note: Fire damper to shut off in case of fire &amp; also shut off when unit is turned off.</t>
  </si>
  <si>
    <t>FLOOR INSULATION</t>
  </si>
  <si>
    <t>ACMV WORKS (15TH FLOOR) - Advance Package</t>
  </si>
  <si>
    <t>BILL OF QUANTITIES</t>
  </si>
  <si>
    <t>ACMV WORKS (16TH FLOOR) - Advance Package</t>
  </si>
  <si>
    <t>Supply &amp; installation of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</si>
  <si>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Air Registers (Stainless Steel 304)</t>
  </si>
  <si>
    <t>Rate only</t>
  </si>
  <si>
    <t>------</t>
  </si>
  <si>
    <t>Supply &amp; installation of adhesive 25mm thick rubber foam (XLPE) insulation with aluminum foil, complete in all respects ready to operate as per specification, drawings and as per instruction of consultant.</t>
  </si>
  <si>
    <t>UNI-AIR</t>
  </si>
  <si>
    <t>AEROFOAM</t>
  </si>
  <si>
    <r>
      <rPr>
        <b/>
        <sz val="11"/>
        <color theme="1"/>
        <rFont val="Calibri"/>
        <family val="2"/>
        <scheme val="minor"/>
      </rPr>
      <t>Note:</t>
    </r>
    <r>
      <rPr>
        <sz val="11"/>
        <color theme="1"/>
        <rFont val="Calibri"/>
        <family val="2"/>
        <scheme val="minor"/>
      </rPr>
      <t xml:space="preserve">
&gt;   Contractor is instructed to visit the site, understand the nature of work and then fill the rates accordingly and submit the quotation. No argument and discussion will be entertained after awarding of work.
&gt;   Miscellaneous work which was not included in BOQ but necessary to complete the project in all respects and ready to operate as per instructions of Consultant. (Bidder should mentioned the type of works).</t>
    </r>
  </si>
  <si>
    <t>SUMMARY OF BILL OF QUANTITIES</t>
  </si>
  <si>
    <t>ITEM NO.</t>
  </si>
  <si>
    <t>DESCRIPTION</t>
  </si>
  <si>
    <t>HVAC Work 15th Floor</t>
  </si>
  <si>
    <t>HVAC Work 16th Floor</t>
  </si>
  <si>
    <t>Fire Fighting Work 15th Floor</t>
  </si>
  <si>
    <t>Fire Fighting Work 16th Floor</t>
  </si>
  <si>
    <t>HVAC &amp; FIRE FIGHTING WORK</t>
  </si>
  <si>
    <t xml:space="preserve">MATERIAL 
AMOUNT </t>
  </si>
  <si>
    <t>INSTALLATION
AMOUNT</t>
  </si>
  <si>
    <t>TOTAL 
AMOUNT</t>
  </si>
  <si>
    <t>01 Year Cost for operation</t>
  </si>
  <si>
    <t>DATA CENTRE WORKS -  BILL OF QUANTITIES</t>
  </si>
  <si>
    <t>FIRE SUPPRESSION SERVICES (15TH FLOOR) - Advance Package</t>
  </si>
  <si>
    <t>Tenderer Remarks</t>
  </si>
  <si>
    <t>Labour/ Installation Cost (Unit)</t>
  </si>
  <si>
    <t>FIRE SUPPRESSION SERVICES</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</si>
  <si>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</si>
  <si>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</si>
  <si>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Clean Agent (FK-5-1-12, Fluoroketone)</t>
  </si>
  <si>
    <t>KG</t>
  </si>
  <si>
    <t>Firex-UAE</t>
  </si>
  <si>
    <t xml:space="preserve">Engineered cylinder with head valve, top plug adapter, siphon tube, pressure gauge, brackets and all other items, complete in all respect. </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</si>
  <si>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</si>
  <si>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</si>
  <si>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15mm dia</t>
  </si>
  <si>
    <t>Rm</t>
  </si>
  <si>
    <t>40mm dia</t>
  </si>
  <si>
    <t>50mm dia</t>
  </si>
  <si>
    <t>SPRINKLES</t>
  </si>
  <si>
    <t>Supply &amp; installation of nozzles with fixing accessories, complete in all respects ready to operate as per drawings, specification, instruction of consultant.</t>
  </si>
  <si>
    <t xml:space="preserve">Brass Discharge Nozzle - 360 Degrees discharge pattern </t>
  </si>
  <si>
    <t>13mm dia</t>
  </si>
  <si>
    <t>ii.</t>
  </si>
  <si>
    <t>38mm dia</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</si>
  <si>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</si>
  <si>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</si>
  <si>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</si>
  <si>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Zeta - UK</t>
  </si>
  <si>
    <t>Manual Abort / Emergency Cut Off Switch</t>
  </si>
  <si>
    <t>Manual Release Switch - Single Action</t>
  </si>
  <si>
    <t>d</t>
  </si>
  <si>
    <t>Horn / Strobe</t>
  </si>
  <si>
    <t>e</t>
  </si>
  <si>
    <t>Alarm Bell</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</si>
  <si>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</si>
  <si>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</si>
  <si>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</si>
  <si>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</si>
  <si>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</si>
  <si>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</si>
  <si>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</si>
  <si>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</si>
  <si>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Job</t>
  </si>
  <si>
    <t>MISCELLANEOUS WORKS</t>
  </si>
  <si>
    <t>FLUSHING, TESTING &amp; COMMISSIONING</t>
  </si>
  <si>
    <t>Flushing of entire fire pipe work according to (NFPA-13), complete in all respects as per instruction of consultant.</t>
  </si>
  <si>
    <t>Room Integrity Test for TER room as per NFPA 2001 standard with complete testing reports.</t>
  </si>
  <si>
    <t>Testing and commissioning of entire clean agent fire suppression system complete in all respects as per instruction of consultant. Moreover, Testing and Commissioning to be carried out as per the testing and commissioning annexure shared in the RFP.</t>
  </si>
  <si>
    <t>PAINTING &amp; IDENTIFICATION</t>
  </si>
  <si>
    <t>Painting, identification and tagging to the installations and equipments, complete in all respects as per instruction of consultant.</t>
  </si>
  <si>
    <t>ICI</t>
  </si>
  <si>
    <t>MAKING SHOP DRAWINGS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</si>
  <si>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</si>
  <si>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FIRE SUPPRESSION SERVICES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</si>
  <si>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</si>
  <si>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</si>
  <si>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</si>
  <si>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</si>
  <si>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</si>
  <si>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FIRE SUPPRESSION SERVICES (16TH FLOOR) - Advance Package</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</si>
  <si>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</si>
  <si>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</si>
  <si>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</si>
  <si>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</si>
  <si>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</si>
  <si>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TESTING &amp; COMMISSIONING</t>
  </si>
  <si>
    <t xml:space="preserve">Deutcshe bank </t>
  </si>
  <si>
    <t>Advance work for TER and TR Room</t>
  </si>
  <si>
    <t>Local Vender: Secure Vision</t>
  </si>
  <si>
    <t>Labour Cost (Unit)</t>
  </si>
  <si>
    <t>Delivery Time</t>
  </si>
  <si>
    <t>4 to 6 weeks</t>
  </si>
  <si>
    <t>Local</t>
  </si>
  <si>
    <t>2 to 3 weeks</t>
  </si>
  <si>
    <t>Local Market</t>
  </si>
  <si>
    <t>NAFFCO - UAE</t>
  </si>
  <si>
    <t>3 to 4 weeks</t>
  </si>
  <si>
    <t>Local Vender:
M/s Shan Associates</t>
  </si>
  <si>
    <t>Local Vender:
M/s Global Technologies</t>
  </si>
  <si>
    <t>Ready Stock</t>
  </si>
  <si>
    <t>====</t>
  </si>
  <si>
    <t>Des</t>
  </si>
  <si>
    <t>Engineered cylinder with head valve, top plug adapter</t>
  </si>
  <si>
    <t>Testing and commissioning</t>
  </si>
  <si>
    <t>PIONEER Rate</t>
  </si>
  <si>
    <t>SECURE SYSTEM (with GST)</t>
  </si>
  <si>
    <t>Fire Rates Analysis / Comparison</t>
  </si>
  <si>
    <t xml:space="preserve">Discount = </t>
  </si>
  <si>
    <t>Note: GST &amp; SST will be charged seperately.</t>
  </si>
  <si>
    <t xml:space="preserve">Sub Total Amount RS = </t>
  </si>
  <si>
    <t xml:space="preserve"> Discounted Amount RS =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</si>
</sst>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0"/>
    <numFmt numFmtId="165" formatCode="[$-409]d/mmm/yy;@"/>
    <numFmt numFmtId="166" formatCode="_(* #,##0_);_(* \(#,##0\);_(* &quot;-&quot;??_);_(@_)"/>
    <numFmt numFmtId="167" formatCode="_(* #,##0.0_);_(* \(#,##0.0\);_(* &quot;-&quot;?_);_(@_)"/>
  </numFmts>
  <fonts count="38">
    <font>
      <sz val="11"/>
      <color theme="1"/>
      <name val="Calibri"/>
      <family val="2"/>
      <scheme val="minor"/>
    </font>
    <font>
      <sz val="10"/>
      <name val="Geneva"/>
    </font>
    <font>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1"/>
      <color rgb="FFFF0000"/>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sz val="12"/>
      <color rgb="FFFF0000"/>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name val="Calibri"/>
      <family val="2"/>
      <scheme val="minor"/>
    </font>
    <font>
      <b/>
      <sz val="12"/>
      <name val="Calibri"/>
      <family val="2"/>
      <scheme val="minor"/>
    </font>
    <font>
      <sz val="9"/>
      <color indexed="12"/>
      <name val="Arial Black"/>
      <family val="2"/>
    </font>
    <font>
      <sz val="14"/>
      <color rgb="FF0000FF"/>
      <name val="Calibri"/>
      <family val="2"/>
      <scheme val="minor"/>
    </font>
    <font>
      <sz val="11"/>
      <name val="Arial"/>
      <family val="2"/>
    </font>
    <font>
      <b/>
      <u/>
      <sz val="22"/>
      <name val="Calibri"/>
      <family val="2"/>
      <scheme val="minor"/>
    </font>
    <font>
      <b/>
      <sz val="12"/>
      <color theme="1"/>
      <name val="Calibri"/>
      <family val="2"/>
      <scheme val="minor"/>
    </font>
    <font>
      <b/>
      <sz val="16"/>
      <color theme="1"/>
      <name val="Calibri"/>
      <family val="2"/>
      <scheme val="minor"/>
    </font>
    <font>
      <b/>
      <sz val="20"/>
      <color rgb="FF000000"/>
      <name val="Calibri"/>
      <family val="2"/>
      <scheme val="minor"/>
    </font>
    <font>
      <b/>
      <sz val="14"/>
      <color rgb="FF000000"/>
      <name val="Calibri"/>
      <family val="2"/>
      <scheme val="minor"/>
    </font>
    <font>
      <sz val="11"/>
      <color rgb="FF000000"/>
      <name val="Calibri"/>
      <family val="2"/>
      <scheme val="minor"/>
    </font>
    <font>
      <sz val="14"/>
      <color rgb="FF000000"/>
      <name val="Calibri"/>
      <family val="2"/>
      <scheme val="minor"/>
    </font>
    <font>
      <sz val="10"/>
      <color rgb="FF000000"/>
      <name val="Calibri"/>
      <family val="2"/>
      <scheme val="minor"/>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8"/>
      </left>
      <right style="thin">
        <color indexed="64"/>
      </right>
      <top style="medium">
        <color indexed="8"/>
      </top>
      <bottom/>
      <diagonal/>
    </border>
    <border>
      <left style="thin">
        <color indexed="64"/>
      </left>
      <right style="thin">
        <color indexed="64"/>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medium">
        <color indexed="8"/>
      </left>
      <right style="medium">
        <color indexed="8"/>
      </right>
      <top/>
      <bottom style="medium">
        <color indexed="8"/>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27" fillId="0" borderId="0" applyNumberFormat="0">
      <alignment horizontal="center" vertical="center" wrapText="1"/>
    </xf>
    <xf numFmtId="0" fontId="3" fillId="0" borderId="0"/>
    <xf numFmtId="0" fontId="29" fillId="0" borderId="0"/>
  </cellStyleXfs>
  <cellXfs count="418">
    <xf numFmtId="0" fontId="0" fillId="0" borderId="0" xfId="0"/>
    <xf numFmtId="0" fontId="3" fillId="0" borderId="0" xfId="0" applyFont="1"/>
    <xf numFmtId="0" fontId="3" fillId="0" borderId="0" xfId="0" applyFont="1" applyAlignment="1">
      <alignment horizontal="center"/>
    </xf>
    <xf numFmtId="3" fontId="3" fillId="0" borderId="0" xfId="2" applyNumberFormat="1" applyFont="1" applyAlignment="1">
      <alignment horizontal="center"/>
    </xf>
    <xf numFmtId="43" fontId="3" fillId="0" borderId="0" xfId="2" applyFont="1" applyAlignment="1">
      <alignment horizontal="center"/>
    </xf>
    <xf numFmtId="0" fontId="4" fillId="0" borderId="0" xfId="0" applyFont="1"/>
    <xf numFmtId="0" fontId="5" fillId="0" borderId="0" xfId="0" applyFont="1"/>
    <xf numFmtId="0" fontId="5" fillId="0" borderId="0" xfId="0" applyFont="1" applyBorder="1" applyAlignment="1">
      <alignment horizontal="center"/>
    </xf>
    <xf numFmtId="0" fontId="5" fillId="0" borderId="0" xfId="0" applyFont="1" applyBorder="1" applyAlignment="1">
      <alignment horizontal="left"/>
    </xf>
    <xf numFmtId="3" fontId="5" fillId="0" borderId="0" xfId="2" applyNumberFormat="1" applyFont="1" applyBorder="1" applyAlignment="1">
      <alignment horizontal="center"/>
    </xf>
    <xf numFmtId="43" fontId="5" fillId="0" borderId="0" xfId="2" applyFont="1" applyBorder="1" applyAlignment="1">
      <alignment horizontal="right"/>
    </xf>
    <xf numFmtId="0" fontId="6" fillId="0" borderId="0" xfId="0" applyFont="1"/>
    <xf numFmtId="0" fontId="3" fillId="0" borderId="0" xfId="0" applyFont="1" applyBorder="1" applyAlignment="1">
      <alignment horizontal="center"/>
    </xf>
    <xf numFmtId="0" fontId="3" fillId="0" borderId="0" xfId="0" applyFont="1" applyBorder="1" applyAlignment="1">
      <alignment vertical="top" wrapText="1"/>
    </xf>
    <xf numFmtId="3" fontId="3" fillId="0" borderId="0" xfId="2" applyNumberFormat="1" applyFont="1" applyBorder="1" applyAlignment="1">
      <alignment horizontal="center"/>
    </xf>
    <xf numFmtId="0" fontId="5" fillId="0" borderId="0" xfId="0" applyFont="1" applyBorder="1" applyAlignment="1">
      <alignment horizontal="right"/>
    </xf>
    <xf numFmtId="164" fontId="5" fillId="0" borderId="0" xfId="0" applyNumberFormat="1" applyFont="1" applyBorder="1" applyAlignment="1">
      <alignment horizontal="center"/>
    </xf>
    <xf numFmtId="0" fontId="5" fillId="0" borderId="0" xfId="0" applyFont="1" applyBorder="1" applyAlignment="1">
      <alignment vertical="top" wrapText="1"/>
    </xf>
    <xf numFmtId="43" fontId="3" fillId="0" borderId="0" xfId="2" applyFont="1" applyBorder="1" applyAlignment="1">
      <alignment horizontal="center"/>
    </xf>
    <xf numFmtId="0" fontId="3" fillId="0" borderId="1" xfId="0" applyFont="1" applyBorder="1" applyAlignment="1">
      <alignment vertical="top" wrapText="1"/>
    </xf>
    <xf numFmtId="0" fontId="3" fillId="0" borderId="1" xfId="0" applyFont="1" applyBorder="1" applyAlignment="1">
      <alignment horizontal="center"/>
    </xf>
    <xf numFmtId="3" fontId="4" fillId="0" borderId="1" xfId="2" applyNumberFormat="1" applyFont="1" applyBorder="1" applyAlignment="1">
      <alignment horizontal="center"/>
    </xf>
    <xf numFmtId="43" fontId="3" fillId="0" borderId="1" xfId="2" applyFont="1" applyBorder="1" applyAlignment="1">
      <alignment horizontal="center"/>
    </xf>
    <xf numFmtId="3" fontId="3" fillId="0" borderId="1" xfId="2" applyNumberFormat="1" applyFont="1" applyBorder="1" applyAlignment="1">
      <alignment horizontal="center"/>
    </xf>
    <xf numFmtId="3" fontId="4" fillId="0" borderId="0" xfId="2" applyNumberFormat="1" applyFont="1" applyAlignment="1">
      <alignment horizontal="center"/>
    </xf>
    <xf numFmtId="0" fontId="3" fillId="0" borderId="0" xfId="0" applyFont="1" applyAlignment="1">
      <alignment horizontal="left"/>
    </xf>
    <xf numFmtId="0" fontId="3" fillId="0" borderId="2" xfId="0" applyFont="1" applyBorder="1" applyAlignment="1">
      <alignment vertical="top" wrapText="1"/>
    </xf>
    <xf numFmtId="0" fontId="3" fillId="0" borderId="2" xfId="0" applyFont="1" applyBorder="1" applyAlignment="1">
      <alignment horizontal="center"/>
    </xf>
    <xf numFmtId="3" fontId="4" fillId="0" borderId="0" xfId="2" applyNumberFormat="1" applyFont="1" applyBorder="1" applyAlignment="1">
      <alignment horizontal="center"/>
    </xf>
    <xf numFmtId="0" fontId="3" fillId="0" borderId="0" xfId="0" applyFont="1" applyBorder="1" applyAlignment="1">
      <alignment horizontal="center" vertical="top"/>
    </xf>
    <xf numFmtId="3" fontId="3" fillId="2" borderId="1" xfId="0" applyNumberFormat="1" applyFont="1" applyFill="1" applyBorder="1" applyAlignment="1">
      <alignment vertical="top" wrapText="1"/>
    </xf>
    <xf numFmtId="3" fontId="3" fillId="2" borderId="0" xfId="0" applyNumberFormat="1" applyFont="1" applyFill="1" applyBorder="1" applyAlignment="1">
      <alignment horizontal="left" vertical="top" wrapText="1"/>
    </xf>
    <xf numFmtId="0" fontId="5" fillId="0" borderId="0" xfId="0" applyFont="1" applyBorder="1" applyAlignment="1">
      <alignment horizontal="left" vertical="top"/>
    </xf>
    <xf numFmtId="0" fontId="3" fillId="0" borderId="1" xfId="0" applyFont="1" applyBorder="1" applyAlignment="1">
      <alignment horizontal="left" vertical="top" wrapText="1"/>
    </xf>
    <xf numFmtId="0" fontId="5" fillId="0" borderId="1" xfId="0" applyFont="1" applyBorder="1" applyAlignment="1">
      <alignment vertical="top" wrapText="1"/>
    </xf>
    <xf numFmtId="0" fontId="5" fillId="0" borderId="0" xfId="0" applyFont="1" applyBorder="1" applyAlignment="1">
      <alignment wrapText="1"/>
    </xf>
    <xf numFmtId="0" fontId="4" fillId="0" borderId="0" xfId="0" applyFont="1" applyBorder="1" applyAlignment="1">
      <alignment vertical="top" wrapText="1"/>
    </xf>
    <xf numFmtId="0" fontId="3" fillId="0" borderId="1" xfId="0" applyFont="1" applyBorder="1"/>
    <xf numFmtId="0" fontId="3" fillId="0" borderId="0" xfId="0" applyFont="1" applyBorder="1" applyAlignment="1">
      <alignment wrapText="1"/>
    </xf>
    <xf numFmtId="0" fontId="3" fillId="0" borderId="0" xfId="0" applyFont="1" applyBorder="1"/>
    <xf numFmtId="0" fontId="3" fillId="0" borderId="5" xfId="0" applyFont="1" applyBorder="1" applyAlignment="1">
      <alignment vertical="top" wrapText="1"/>
    </xf>
    <xf numFmtId="0" fontId="3" fillId="0" borderId="5" xfId="0" applyFont="1" applyBorder="1" applyAlignment="1">
      <alignment horizontal="center"/>
    </xf>
    <xf numFmtId="0" fontId="3" fillId="3" borderId="0" xfId="0" applyFont="1" applyFill="1" applyAlignment="1">
      <alignment vertical="top" wrapText="1"/>
    </xf>
    <xf numFmtId="0" fontId="3" fillId="0" borderId="0" xfId="0" applyFont="1" applyAlignment="1">
      <alignment horizontal="center" vertical="top"/>
    </xf>
    <xf numFmtId="0" fontId="3" fillId="0" borderId="0" xfId="0" applyFont="1" applyBorder="1" applyAlignment="1">
      <alignment horizontal="left" vertical="top" wrapText="1"/>
    </xf>
    <xf numFmtId="0" fontId="3" fillId="0" borderId="0" xfId="0" applyFont="1" applyBorder="1" applyAlignment="1">
      <alignment horizontal="left" vertical="top"/>
    </xf>
    <xf numFmtId="0" fontId="5" fillId="0" borderId="0" xfId="0" applyFont="1" applyBorder="1" applyAlignment="1">
      <alignment horizontal="left" vertical="top" wrapText="1"/>
    </xf>
    <xf numFmtId="0" fontId="3" fillId="0" borderId="2" xfId="0" applyFont="1" applyBorder="1" applyAlignment="1">
      <alignment horizontal="left" vertical="top" wrapText="1"/>
    </xf>
    <xf numFmtId="3" fontId="4" fillId="0" borderId="2" xfId="2" applyNumberFormat="1" applyFont="1" applyBorder="1" applyAlignment="1">
      <alignment horizontal="center"/>
    </xf>
    <xf numFmtId="43" fontId="3" fillId="0" borderId="2" xfId="2" applyFont="1" applyBorder="1" applyAlignment="1">
      <alignment horizontal="center"/>
    </xf>
    <xf numFmtId="0" fontId="6" fillId="0" borderId="0" xfId="0" applyFont="1" applyFill="1" applyBorder="1" applyAlignment="1">
      <alignment horizontal="left"/>
    </xf>
    <xf numFmtId="0" fontId="3" fillId="0" borderId="0"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xf>
    <xf numFmtId="0" fontId="4" fillId="0" borderId="2" xfId="0" applyFont="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horizontal="center"/>
    </xf>
    <xf numFmtId="3" fontId="5" fillId="0" borderId="4" xfId="2" applyNumberFormat="1" applyFont="1" applyBorder="1" applyAlignment="1">
      <alignment horizontal="center"/>
    </xf>
    <xf numFmtId="43" fontId="5" fillId="0" borderId="4" xfId="2" applyFont="1" applyBorder="1" applyAlignment="1">
      <alignment horizontal="center"/>
    </xf>
    <xf numFmtId="0" fontId="3" fillId="0" borderId="1" xfId="0" applyFont="1" applyBorder="1" applyAlignment="1">
      <alignment horizontal="left" wrapText="1"/>
    </xf>
    <xf numFmtId="0" fontId="3" fillId="0" borderId="1" xfId="0" applyFont="1" applyBorder="1" applyAlignment="1">
      <alignment horizontal="left"/>
    </xf>
    <xf numFmtId="0" fontId="3" fillId="0" borderId="0" xfId="0" applyFont="1" applyBorder="1" applyAlignment="1">
      <alignment horizontal="left"/>
    </xf>
    <xf numFmtId="0" fontId="3" fillId="0" borderId="1" xfId="0" applyFont="1" applyFill="1" applyBorder="1" applyAlignment="1">
      <alignment horizontal="left" vertical="top" wrapText="1"/>
    </xf>
    <xf numFmtId="0" fontId="3" fillId="0" borderId="0" xfId="0" applyFont="1" applyBorder="1" applyAlignment="1">
      <alignment horizontal="left" wrapText="1"/>
    </xf>
    <xf numFmtId="3" fontId="3" fillId="0" borderId="0" xfId="0" applyNumberFormat="1" applyFont="1" applyFill="1" applyBorder="1" applyAlignment="1">
      <alignment vertical="distributed" wrapText="1"/>
    </xf>
    <xf numFmtId="3" fontId="3" fillId="0" borderId="0" xfId="0" applyNumberFormat="1" applyFont="1" applyBorder="1" applyAlignment="1">
      <alignment wrapText="1"/>
    </xf>
    <xf numFmtId="3" fontId="3" fillId="0" borderId="2" xfId="2" applyNumberFormat="1" applyFont="1" applyBorder="1" applyAlignment="1">
      <alignment horizontal="center"/>
    </xf>
    <xf numFmtId="41" fontId="3" fillId="0" borderId="0" xfId="3" applyFont="1" applyBorder="1" applyAlignment="1">
      <alignment horizontal="center"/>
    </xf>
    <xf numFmtId="0" fontId="6" fillId="0" borderId="0" xfId="0" applyFont="1" applyBorder="1" applyAlignment="1">
      <alignment vertical="top" wrapText="1"/>
    </xf>
    <xf numFmtId="0" fontId="5" fillId="0" borderId="3" xfId="0" applyFont="1" applyBorder="1" applyAlignment="1">
      <alignment horizontal="left"/>
    </xf>
    <xf numFmtId="43" fontId="5" fillId="0" borderId="0" xfId="2" applyFont="1" applyBorder="1" applyAlignment="1">
      <alignment horizontal="center"/>
    </xf>
    <xf numFmtId="164" fontId="6" fillId="0" borderId="0" xfId="0" applyNumberFormat="1" applyFont="1" applyAlignment="1">
      <alignment horizontal="center"/>
    </xf>
    <xf numFmtId="0" fontId="6" fillId="0" borderId="0" xfId="0" applyFont="1" applyAlignment="1">
      <alignment horizontal="center"/>
    </xf>
    <xf numFmtId="0" fontId="6" fillId="0" borderId="1" xfId="0" applyFont="1" applyBorder="1"/>
    <xf numFmtId="37" fontId="4" fillId="0" borderId="1" xfId="2" applyNumberFormat="1" applyFont="1" applyBorder="1" applyAlignment="1">
      <alignment horizontal="center"/>
    </xf>
    <xf numFmtId="0" fontId="4" fillId="0" borderId="0" xfId="0" applyFont="1" applyAlignment="1">
      <alignment horizontal="center"/>
    </xf>
    <xf numFmtId="37" fontId="4" fillId="0" borderId="0" xfId="2" applyNumberFormat="1" applyFont="1" applyAlignment="1">
      <alignment horizontal="center"/>
    </xf>
    <xf numFmtId="0" fontId="6" fillId="0" borderId="3" xfId="0" applyFont="1" applyBorder="1"/>
    <xf numFmtId="0" fontId="6" fillId="0" borderId="4" xfId="0" applyFont="1" applyBorder="1"/>
    <xf numFmtId="3" fontId="6" fillId="0" borderId="4" xfId="2" applyNumberFormat="1" applyFont="1" applyBorder="1" applyAlignment="1">
      <alignment horizontal="center"/>
    </xf>
    <xf numFmtId="0" fontId="5" fillId="0" borderId="4" xfId="0" applyFont="1" applyBorder="1" applyAlignment="1">
      <alignment horizontal="right"/>
    </xf>
    <xf numFmtId="43" fontId="5" fillId="0" borderId="4" xfId="2" applyFont="1" applyBorder="1" applyAlignment="1">
      <alignment horizontal="right"/>
    </xf>
    <xf numFmtId="0" fontId="6" fillId="0" borderId="0" xfId="0" applyFont="1" applyBorder="1"/>
    <xf numFmtId="3" fontId="6" fillId="0" borderId="0" xfId="2" applyNumberFormat="1" applyFont="1" applyBorder="1" applyAlignment="1">
      <alignment horizontal="center"/>
    </xf>
    <xf numFmtId="0" fontId="4" fillId="0" borderId="0" xfId="0" applyFont="1" applyAlignment="1"/>
    <xf numFmtId="43" fontId="4" fillId="0" borderId="0" xfId="2" applyFont="1" applyAlignment="1"/>
    <xf numFmtId="37" fontId="6" fillId="0" borderId="4" xfId="2" applyNumberFormat="1" applyFont="1" applyBorder="1" applyAlignment="1">
      <alignment horizontal="center"/>
    </xf>
    <xf numFmtId="0" fontId="6" fillId="0" borderId="4" xfId="0" applyFont="1" applyBorder="1" applyAlignment="1"/>
    <xf numFmtId="43" fontId="6" fillId="0" borderId="4" xfId="2" applyFont="1" applyBorder="1" applyAlignment="1"/>
    <xf numFmtId="0" fontId="0" fillId="0" borderId="0" xfId="0" applyFont="1" applyFill="1"/>
    <xf numFmtId="0" fontId="12" fillId="0" borderId="0" xfId="0" applyFont="1" applyAlignment="1">
      <alignment horizontal="left"/>
    </xf>
    <xf numFmtId="0" fontId="13" fillId="0" borderId="0" xfId="0" applyFont="1"/>
    <xf numFmtId="0" fontId="13" fillId="0" borderId="0" xfId="0" applyFont="1" applyAlignment="1">
      <alignment horizontal="center"/>
    </xf>
    <xf numFmtId="3" fontId="13" fillId="0" borderId="0" xfId="2" applyNumberFormat="1" applyFont="1" applyAlignment="1">
      <alignment horizontal="center"/>
    </xf>
    <xf numFmtId="3" fontId="0" fillId="0" borderId="0" xfId="2" applyNumberFormat="1" applyFont="1" applyAlignment="1">
      <alignment horizontal="center"/>
    </xf>
    <xf numFmtId="3" fontId="14" fillId="0" borderId="0" xfId="0" applyNumberFormat="1" applyFont="1" applyAlignment="1">
      <alignment horizontal="center"/>
    </xf>
    <xf numFmtId="43" fontId="15" fillId="0" borderId="0" xfId="2" applyFont="1" applyAlignment="1">
      <alignment horizontal="right"/>
    </xf>
    <xf numFmtId="0" fontId="16" fillId="0" borderId="0" xfId="0" applyFont="1"/>
    <xf numFmtId="0" fontId="0" fillId="0" borderId="0" xfId="0" applyFont="1"/>
    <xf numFmtId="165" fontId="15" fillId="0" borderId="0" xfId="2" applyNumberFormat="1" applyFont="1" applyAlignment="1">
      <alignment horizontal="right"/>
    </xf>
    <xf numFmtId="0" fontId="11" fillId="0" borderId="0" xfId="0" applyFont="1" applyFill="1"/>
    <xf numFmtId="3" fontId="11" fillId="6" borderId="11" xfId="0" applyNumberFormat="1" applyFont="1" applyFill="1" applyBorder="1" applyAlignment="1">
      <alignment horizontal="center" vertical="center" wrapText="1"/>
    </xf>
    <xf numFmtId="0" fontId="17" fillId="0" borderId="0" xfId="0" applyFont="1"/>
    <xf numFmtId="0" fontId="11" fillId="0" borderId="0" xfId="0" applyFont="1"/>
    <xf numFmtId="0" fontId="17" fillId="0" borderId="9" xfId="0" applyFont="1" applyBorder="1" applyAlignment="1">
      <alignment horizontal="center"/>
    </xf>
    <xf numFmtId="0" fontId="17" fillId="0" borderId="9" xfId="0" applyFont="1" applyBorder="1" applyAlignment="1">
      <alignment horizontal="left"/>
    </xf>
    <xf numFmtId="3" fontId="17" fillId="0" borderId="9" xfId="2" applyNumberFormat="1" applyFont="1" applyBorder="1" applyAlignment="1">
      <alignment horizontal="center"/>
    </xf>
    <xf numFmtId="3" fontId="11" fillId="0" borderId="9" xfId="0" applyNumberFormat="1" applyFont="1" applyBorder="1" applyAlignment="1">
      <alignment horizontal="center"/>
    </xf>
    <xf numFmtId="3" fontId="11" fillId="0" borderId="9" xfId="0" applyNumberFormat="1" applyFont="1" applyBorder="1" applyAlignment="1">
      <alignment horizontal="center" wrapText="1"/>
    </xf>
    <xf numFmtId="43" fontId="11" fillId="0" borderId="9" xfId="2" applyFont="1" applyBorder="1" applyAlignment="1">
      <alignment horizontal="right"/>
    </xf>
    <xf numFmtId="0" fontId="18" fillId="0" borderId="0" xfId="4" applyFont="1" applyFill="1"/>
    <xf numFmtId="0" fontId="18" fillId="4" borderId="9" xfId="4" applyFont="1" applyBorder="1" applyAlignment="1">
      <alignment horizontal="center"/>
    </xf>
    <xf numFmtId="0" fontId="18" fillId="4" borderId="9" xfId="4" applyFont="1" applyBorder="1" applyAlignment="1">
      <alignment horizontal="left" vertical="top"/>
    </xf>
    <xf numFmtId="3" fontId="18" fillId="4" borderId="9" xfId="4" applyNumberFormat="1" applyFont="1" applyBorder="1" applyAlignment="1">
      <alignment horizontal="center"/>
    </xf>
    <xf numFmtId="3" fontId="19" fillId="4" borderId="9" xfId="4" applyNumberFormat="1" applyFont="1" applyBorder="1" applyAlignment="1">
      <alignment horizontal="center"/>
    </xf>
    <xf numFmtId="43" fontId="19" fillId="4" borderId="9" xfId="4" applyNumberFormat="1" applyFont="1" applyBorder="1" applyAlignment="1">
      <alignment horizontal="center"/>
    </xf>
    <xf numFmtId="0" fontId="20" fillId="0" borderId="0" xfId="0" applyFont="1"/>
    <xf numFmtId="0" fontId="19" fillId="0" borderId="0" xfId="0" applyFont="1"/>
    <xf numFmtId="0" fontId="17" fillId="0" borderId="9" xfId="0" applyFont="1" applyBorder="1" applyAlignment="1">
      <alignment vertical="top" wrapText="1"/>
    </xf>
    <xf numFmtId="0" fontId="16" fillId="0" borderId="9" xfId="0" applyFont="1" applyBorder="1" applyAlignment="1">
      <alignment horizontal="center"/>
    </xf>
    <xf numFmtId="3" fontId="16" fillId="0" borderId="9" xfId="2" applyNumberFormat="1" applyFont="1" applyBorder="1" applyAlignment="1">
      <alignment horizontal="center"/>
    </xf>
    <xf numFmtId="3" fontId="0" fillId="0" borderId="9" xfId="0" applyNumberFormat="1" applyFont="1" applyBorder="1" applyAlignment="1">
      <alignment horizontal="center"/>
    </xf>
    <xf numFmtId="43" fontId="0" fillId="0" borderId="9" xfId="2" applyFont="1" applyBorder="1" applyAlignment="1">
      <alignment horizontal="center"/>
    </xf>
    <xf numFmtId="0" fontId="18" fillId="0" borderId="0" xfId="5" applyFont="1" applyFill="1" applyAlignment="1">
      <alignment vertical="center"/>
    </xf>
    <xf numFmtId="164" fontId="18" fillId="5" borderId="9" xfId="5" applyNumberFormat="1" applyFont="1" applyBorder="1" applyAlignment="1">
      <alignment horizontal="center" vertical="center"/>
    </xf>
    <xf numFmtId="0" fontId="18" fillId="5" borderId="9" xfId="5" applyFont="1" applyBorder="1" applyAlignment="1">
      <alignment horizontal="left" vertical="center" wrapText="1"/>
    </xf>
    <xf numFmtId="0" fontId="18" fillId="5" borderId="9" xfId="5" applyFont="1" applyBorder="1" applyAlignment="1">
      <alignment horizontal="center" vertical="center"/>
    </xf>
    <xf numFmtId="3" fontId="18" fillId="5" borderId="9" xfId="5" applyNumberFormat="1" applyFont="1" applyBorder="1" applyAlignment="1">
      <alignment horizontal="center" vertical="center"/>
    </xf>
    <xf numFmtId="3" fontId="21" fillId="5" borderId="9" xfId="5" applyNumberFormat="1" applyFont="1" applyBorder="1" applyAlignment="1">
      <alignment horizontal="center" vertical="center"/>
    </xf>
    <xf numFmtId="3" fontId="19" fillId="5" borderId="9" xfId="5" applyNumberFormat="1" applyFont="1" applyBorder="1" applyAlignment="1">
      <alignment horizontal="right" vertical="center"/>
    </xf>
    <xf numFmtId="166" fontId="19" fillId="5" borderId="9" xfId="5" applyNumberFormat="1" applyFont="1" applyBorder="1" applyAlignment="1">
      <alignment horizontal="right" vertical="center"/>
    </xf>
    <xf numFmtId="43" fontId="19" fillId="5" borderId="9" xfId="5" applyNumberFormat="1" applyFont="1" applyBorder="1" applyAlignment="1">
      <alignment horizontal="right" vertical="center"/>
    </xf>
    <xf numFmtId="0" fontId="20" fillId="0" borderId="0" xfId="0" applyFont="1" applyAlignment="1">
      <alignment vertical="center"/>
    </xf>
    <xf numFmtId="0" fontId="19" fillId="0" borderId="0" xfId="0" applyFont="1" applyAlignment="1">
      <alignment vertical="center"/>
    </xf>
    <xf numFmtId="0" fontId="19" fillId="0" borderId="0" xfId="0" applyFont="1" applyFill="1"/>
    <xf numFmtId="0" fontId="20" fillId="0" borderId="9" xfId="0" applyFont="1" applyFill="1" applyBorder="1" applyAlignment="1">
      <alignment horizontal="center" vertical="top"/>
    </xf>
    <xf numFmtId="0" fontId="20" fillId="0" borderId="9" xfId="0" applyFont="1" applyBorder="1" applyAlignment="1">
      <alignment horizontal="justify" wrapText="1"/>
    </xf>
    <xf numFmtId="0" fontId="20" fillId="0" borderId="9" xfId="0" applyFont="1" applyBorder="1" applyAlignment="1">
      <alignment horizontal="center"/>
    </xf>
    <xf numFmtId="3" fontId="19" fillId="0" borderId="9" xfId="2" applyNumberFormat="1" applyFont="1" applyBorder="1" applyAlignment="1">
      <alignment horizontal="center"/>
    </xf>
    <xf numFmtId="3" fontId="19" fillId="0" borderId="9" xfId="2" applyNumberFormat="1" applyFont="1" applyBorder="1" applyAlignment="1">
      <alignment horizontal="center" wrapText="1"/>
    </xf>
    <xf numFmtId="3" fontId="21" fillId="0" borderId="9" xfId="0" applyNumberFormat="1" applyFont="1" applyBorder="1" applyAlignment="1">
      <alignment horizontal="center"/>
    </xf>
    <xf numFmtId="3" fontId="19" fillId="0" borderId="9" xfId="0" applyNumberFormat="1" applyFont="1" applyBorder="1" applyAlignment="1">
      <alignment horizontal="right"/>
    </xf>
    <xf numFmtId="166" fontId="19" fillId="0" borderId="9" xfId="0" applyNumberFormat="1" applyFont="1" applyBorder="1" applyAlignment="1">
      <alignment horizontal="right"/>
    </xf>
    <xf numFmtId="43" fontId="19" fillId="0" borderId="9" xfId="4" applyNumberFormat="1" applyFont="1" applyFill="1" applyBorder="1" applyAlignment="1">
      <alignment horizontal="right"/>
    </xf>
    <xf numFmtId="0" fontId="19" fillId="0" borderId="0" xfId="0" applyFont="1" applyFill="1" applyAlignment="1"/>
    <xf numFmtId="0" fontId="20" fillId="0" borderId="9" xfId="0" applyFont="1" applyBorder="1" applyAlignment="1">
      <alignment wrapText="1"/>
    </xf>
    <xf numFmtId="4" fontId="19" fillId="0" borderId="9" xfId="2" applyNumberFormat="1" applyFont="1" applyBorder="1" applyAlignment="1">
      <alignment horizontal="center"/>
    </xf>
    <xf numFmtId="0" fontId="20" fillId="0" borderId="0" xfId="0" applyFont="1" applyAlignment="1"/>
    <xf numFmtId="0" fontId="19" fillId="0" borderId="0" xfId="0" applyFont="1" applyAlignment="1"/>
    <xf numFmtId="0" fontId="20" fillId="0" borderId="9" xfId="0" applyFont="1" applyBorder="1" applyAlignment="1">
      <alignment horizontal="center" vertical="center"/>
    </xf>
    <xf numFmtId="3" fontId="19" fillId="0" borderId="9" xfId="2" applyNumberFormat="1" applyFont="1" applyBorder="1" applyAlignment="1">
      <alignment horizontal="center" vertical="center"/>
    </xf>
    <xf numFmtId="4" fontId="19" fillId="0" borderId="9" xfId="2" applyNumberFormat="1" applyFont="1" applyBorder="1" applyAlignment="1">
      <alignment horizontal="center" vertical="center"/>
    </xf>
    <xf numFmtId="3" fontId="21" fillId="0" borderId="9" xfId="0" applyNumberFormat="1" applyFont="1" applyBorder="1" applyAlignment="1">
      <alignment horizontal="center" vertical="center"/>
    </xf>
    <xf numFmtId="3" fontId="19" fillId="0" borderId="9" xfId="0" applyNumberFormat="1" applyFont="1" applyBorder="1" applyAlignment="1">
      <alignment horizontal="right" vertical="center"/>
    </xf>
    <xf numFmtId="166" fontId="19" fillId="0" borderId="9" xfId="4" applyNumberFormat="1" applyFont="1" applyFill="1" applyBorder="1" applyAlignment="1">
      <alignment horizontal="right" vertical="center"/>
    </xf>
    <xf numFmtId="166" fontId="19" fillId="0" borderId="9" xfId="0" applyNumberFormat="1" applyFont="1" applyBorder="1" applyAlignment="1">
      <alignment horizontal="right" vertical="center"/>
    </xf>
    <xf numFmtId="43" fontId="19" fillId="0" borderId="9" xfId="4" applyNumberFormat="1" applyFont="1" applyFill="1" applyBorder="1" applyAlignment="1">
      <alignment horizontal="right" vertical="center"/>
    </xf>
    <xf numFmtId="166" fontId="19" fillId="0" borderId="9" xfId="2" applyNumberFormat="1" applyFont="1" applyBorder="1" applyAlignment="1">
      <alignment vertical="center"/>
    </xf>
    <xf numFmtId="0" fontId="19" fillId="0" borderId="9" xfId="0" applyFont="1" applyBorder="1" applyAlignment="1">
      <alignment vertical="center"/>
    </xf>
    <xf numFmtId="166" fontId="19" fillId="0" borderId="9" xfId="4" quotePrefix="1" applyNumberFormat="1" applyFont="1" applyFill="1" applyBorder="1" applyAlignment="1">
      <alignment horizontal="right" vertical="center"/>
    </xf>
    <xf numFmtId="0" fontId="20" fillId="0" borderId="9" xfId="0" applyFont="1" applyBorder="1" applyAlignment="1">
      <alignment vertical="top" wrapText="1"/>
    </xf>
    <xf numFmtId="3" fontId="19" fillId="0" borderId="9" xfId="0" applyNumberFormat="1" applyFont="1" applyBorder="1" applyAlignment="1">
      <alignment horizontal="center" vertical="center"/>
    </xf>
    <xf numFmtId="43" fontId="19" fillId="0" borderId="9" xfId="2" applyFont="1" applyBorder="1" applyAlignment="1">
      <alignment horizontal="center" vertical="center"/>
    </xf>
    <xf numFmtId="3" fontId="20" fillId="0" borderId="0" xfId="0" applyNumberFormat="1" applyFont="1"/>
    <xf numFmtId="0" fontId="18" fillId="5" borderId="9" xfId="5" applyFont="1" applyBorder="1" applyAlignment="1">
      <alignment vertical="center" wrapText="1"/>
    </xf>
    <xf numFmtId="3" fontId="19" fillId="5" borderId="9" xfId="5" applyNumberFormat="1" applyFont="1" applyBorder="1" applyAlignment="1">
      <alignment horizontal="center" vertical="center"/>
    </xf>
    <xf numFmtId="43" fontId="19" fillId="5" borderId="9" xfId="5" applyNumberFormat="1" applyFont="1" applyBorder="1" applyAlignment="1">
      <alignment horizontal="center" vertical="center"/>
    </xf>
    <xf numFmtId="3" fontId="20" fillId="0" borderId="0" xfId="0" applyNumberFormat="1" applyFont="1" applyAlignment="1">
      <alignment vertical="center"/>
    </xf>
    <xf numFmtId="0" fontId="20" fillId="0" borderId="9" xfId="0" applyFont="1" applyBorder="1" applyAlignment="1">
      <alignment horizontal="justify" vertical="top" wrapText="1"/>
    </xf>
    <xf numFmtId="3" fontId="19" fillId="0" borderId="9" xfId="2" applyNumberFormat="1" applyFont="1" applyBorder="1" applyAlignment="1">
      <alignment horizontal="center" vertical="center" wrapText="1"/>
    </xf>
    <xf numFmtId="3" fontId="20" fillId="0" borderId="9" xfId="0" applyNumberFormat="1" applyFont="1" applyFill="1" applyBorder="1" applyAlignment="1">
      <alignment vertical="top" wrapText="1"/>
    </xf>
    <xf numFmtId="0" fontId="18" fillId="0" borderId="0" xfId="5" applyFont="1" applyFill="1"/>
    <xf numFmtId="164" fontId="18" fillId="5" borderId="9" xfId="5" applyNumberFormat="1" applyFont="1" applyBorder="1" applyAlignment="1">
      <alignment horizontal="center"/>
    </xf>
    <xf numFmtId="0" fontId="18" fillId="5" borderId="9" xfId="5" applyFont="1" applyBorder="1" applyAlignment="1">
      <alignment vertical="top" wrapText="1"/>
    </xf>
    <xf numFmtId="3" fontId="20" fillId="0" borderId="9" xfId="0" applyNumberFormat="1" applyFont="1" applyBorder="1" applyAlignment="1">
      <alignment horizontal="right" vertical="center"/>
    </xf>
    <xf numFmtId="166" fontId="20" fillId="0" borderId="9" xfId="0" applyNumberFormat="1" applyFont="1" applyBorder="1" applyAlignment="1">
      <alignment horizontal="right" vertical="center"/>
    </xf>
    <xf numFmtId="0" fontId="22" fillId="0" borderId="0" xfId="5" applyFont="1" applyFill="1" applyBorder="1" applyAlignment="1"/>
    <xf numFmtId="0" fontId="23" fillId="0" borderId="9" xfId="5" applyFont="1" applyFill="1" applyBorder="1" applyAlignment="1">
      <alignment horizontal="center"/>
    </xf>
    <xf numFmtId="3" fontId="24" fillId="0" borderId="9" xfId="5" applyNumberFormat="1" applyFont="1" applyFill="1" applyBorder="1" applyAlignment="1">
      <alignment horizontal="center"/>
    </xf>
    <xf numFmtId="4" fontId="24" fillId="0" borderId="9" xfId="5" applyNumberFormat="1" applyFont="1" applyFill="1" applyBorder="1" applyAlignment="1">
      <alignment horizontal="center"/>
    </xf>
    <xf numFmtId="3" fontId="24" fillId="0" borderId="9" xfId="5" applyNumberFormat="1" applyFont="1" applyFill="1" applyBorder="1" applyAlignment="1">
      <alignment horizontal="right"/>
    </xf>
    <xf numFmtId="166" fontId="25" fillId="0" borderId="9" xfId="5" applyNumberFormat="1" applyFont="1" applyFill="1" applyBorder="1" applyAlignment="1">
      <alignment horizontal="right" vertical="center"/>
    </xf>
    <xf numFmtId="166" fontId="13" fillId="0" borderId="0" xfId="0" applyNumberFormat="1" applyFont="1"/>
    <xf numFmtId="0" fontId="14" fillId="0" borderId="0" xfId="0" applyFont="1"/>
    <xf numFmtId="0" fontId="0" fillId="0" borderId="0" xfId="0" applyFont="1" applyBorder="1" applyAlignment="1">
      <alignment horizontal="center"/>
    </xf>
    <xf numFmtId="0" fontId="0" fillId="0" borderId="0" xfId="0" applyFont="1" applyBorder="1"/>
    <xf numFmtId="3" fontId="0" fillId="0" borderId="0" xfId="2" applyNumberFormat="1" applyFont="1" applyBorder="1" applyAlignment="1">
      <alignment horizontal="center"/>
    </xf>
    <xf numFmtId="3" fontId="0" fillId="0" borderId="0" xfId="0" applyNumberFormat="1" applyFont="1" applyBorder="1" applyAlignment="1">
      <alignment horizontal="center"/>
    </xf>
    <xf numFmtId="43" fontId="0" fillId="0" borderId="0" xfId="2" applyFont="1" applyBorder="1" applyAlignment="1"/>
    <xf numFmtId="0" fontId="10" fillId="0" borderId="0" xfId="0" applyFont="1" applyAlignment="1">
      <alignment horizontal="left"/>
    </xf>
    <xf numFmtId="3" fontId="0" fillId="0" borderId="0" xfId="0" applyNumberFormat="1" applyFont="1" applyAlignment="1">
      <alignment horizontal="center"/>
    </xf>
    <xf numFmtId="43" fontId="0" fillId="0" borderId="0" xfId="2" applyFont="1" applyAlignment="1"/>
    <xf numFmtId="0" fontId="0" fillId="0" borderId="0" xfId="0" applyFont="1" applyAlignment="1">
      <alignment horizontal="center"/>
    </xf>
    <xf numFmtId="3" fontId="11" fillId="6" borderId="9" xfId="0" applyNumberFormat="1" applyFont="1" applyFill="1" applyBorder="1" applyAlignment="1">
      <alignment horizontal="center" vertical="center" wrapText="1"/>
    </xf>
    <xf numFmtId="0" fontId="26" fillId="0" borderId="9" xfId="0" applyFont="1" applyBorder="1" applyAlignment="1">
      <alignment horizontal="center"/>
    </xf>
    <xf numFmtId="0" fontId="20" fillId="0" borderId="9" xfId="0" applyFont="1" applyBorder="1"/>
    <xf numFmtId="3" fontId="19" fillId="0" borderId="9" xfId="0" applyNumberFormat="1" applyFont="1" applyBorder="1" applyAlignment="1">
      <alignment horizontal="center"/>
    </xf>
    <xf numFmtId="43" fontId="19" fillId="0" borderId="9" xfId="2" applyFont="1" applyBorder="1" applyAlignment="1">
      <alignment horizontal="center"/>
    </xf>
    <xf numFmtId="0" fontId="18" fillId="5" borderId="9" xfId="5" applyFont="1" applyBorder="1" applyAlignment="1">
      <alignment horizontal="center"/>
    </xf>
    <xf numFmtId="3" fontId="18" fillId="5" borderId="9" xfId="5" applyNumberFormat="1" applyFont="1" applyBorder="1" applyAlignment="1">
      <alignment horizontal="center"/>
    </xf>
    <xf numFmtId="3" fontId="21" fillId="5" borderId="9" xfId="5" applyNumberFormat="1" applyFont="1" applyBorder="1" applyAlignment="1">
      <alignment horizontal="center"/>
    </xf>
    <xf numFmtId="3" fontId="19" fillId="5" borderId="9" xfId="5" applyNumberFormat="1" applyFont="1" applyBorder="1" applyAlignment="1">
      <alignment horizontal="right"/>
    </xf>
    <xf numFmtId="166" fontId="19" fillId="5" borderId="9" xfId="5" applyNumberFormat="1" applyFont="1" applyBorder="1" applyAlignment="1">
      <alignment horizontal="right"/>
    </xf>
    <xf numFmtId="43" fontId="19" fillId="5" borderId="9" xfId="5" applyNumberFormat="1" applyFont="1" applyBorder="1" applyAlignment="1">
      <alignment horizontal="right"/>
    </xf>
    <xf numFmtId="3" fontId="20" fillId="0" borderId="9" xfId="0" applyNumberFormat="1" applyFont="1" applyBorder="1" applyAlignment="1">
      <alignment horizontal="right"/>
    </xf>
    <xf numFmtId="166" fontId="20" fillId="0" borderId="9" xfId="0" applyNumberFormat="1" applyFont="1" applyBorder="1" applyAlignment="1">
      <alignment horizontal="right"/>
    </xf>
    <xf numFmtId="166" fontId="19" fillId="0" borderId="9" xfId="4" applyNumberFormat="1" applyFont="1" applyFill="1" applyBorder="1" applyAlignment="1">
      <alignment horizontal="right"/>
    </xf>
    <xf numFmtId="0" fontId="19" fillId="0" borderId="9" xfId="0" applyFont="1" applyBorder="1" applyAlignment="1">
      <alignment horizontal="center" vertical="center"/>
    </xf>
    <xf numFmtId="0" fontId="19" fillId="0" borderId="9" xfId="0" applyFont="1" applyBorder="1"/>
    <xf numFmtId="4" fontId="19" fillId="0" borderId="9" xfId="0" applyNumberFormat="1" applyFont="1" applyBorder="1" applyAlignment="1">
      <alignment horizontal="center"/>
    </xf>
    <xf numFmtId="0" fontId="19" fillId="0" borderId="9" xfId="0" applyFont="1" applyBorder="1" applyAlignment="1">
      <alignment horizontal="right"/>
    </xf>
    <xf numFmtId="0" fontId="13" fillId="0" borderId="0" xfId="0" applyFont="1" applyBorder="1" applyAlignment="1">
      <alignment vertical="center"/>
    </xf>
    <xf numFmtId="0" fontId="13" fillId="0" borderId="0" xfId="0" applyFont="1" applyAlignment="1">
      <alignment horizontal="right" vertical="center"/>
    </xf>
    <xf numFmtId="0" fontId="13" fillId="0" borderId="0" xfId="0" applyFont="1" applyAlignment="1">
      <alignment vertical="center"/>
    </xf>
    <xf numFmtId="0" fontId="13" fillId="0" borderId="0" xfId="0" applyFont="1" applyFill="1" applyBorder="1" applyAlignment="1">
      <alignment vertical="center"/>
    </xf>
    <xf numFmtId="0" fontId="13" fillId="0" borderId="0" xfId="0" applyFont="1" applyFill="1" applyAlignment="1">
      <alignment horizontal="right" vertical="center"/>
    </xf>
    <xf numFmtId="0" fontId="13" fillId="0" borderId="0" xfId="0" applyFont="1" applyAlignment="1">
      <alignment horizontal="center" vertical="center"/>
    </xf>
    <xf numFmtId="0" fontId="13" fillId="0" borderId="0" xfId="0" applyFont="1" applyBorder="1" applyAlignment="1">
      <alignment horizontal="center" vertical="center"/>
    </xf>
    <xf numFmtId="0" fontId="28" fillId="0" borderId="0" xfId="7" applyFont="1" applyBorder="1" applyAlignment="1">
      <alignment vertical="center"/>
    </xf>
    <xf numFmtId="0" fontId="13" fillId="0" borderId="9" xfId="0" applyFont="1" applyBorder="1" applyAlignment="1">
      <alignment vertical="center" wrapText="1"/>
    </xf>
    <xf numFmtId="0" fontId="12" fillId="0" borderId="0" xfId="0" applyFont="1" applyBorder="1" applyAlignment="1">
      <alignment vertical="center"/>
    </xf>
    <xf numFmtId="0" fontId="12" fillId="0" borderId="0" xfId="0" applyFont="1" applyFill="1" applyBorder="1" applyAlignment="1">
      <alignment horizontal="left" vertical="center"/>
    </xf>
    <xf numFmtId="0" fontId="26" fillId="0" borderId="13" xfId="6" applyFont="1" applyFill="1" applyBorder="1" applyAlignment="1">
      <alignment horizontal="center" vertical="center" wrapText="1"/>
    </xf>
    <xf numFmtId="43" fontId="26" fillId="0" borderId="14" xfId="2" applyFont="1" applyFill="1" applyBorder="1" applyAlignment="1">
      <alignment horizontal="center" vertical="center" wrapText="1"/>
    </xf>
    <xf numFmtId="43" fontId="26" fillId="0" borderId="15" xfId="2" applyFont="1" applyFill="1" applyBorder="1" applyAlignment="1">
      <alignment horizontal="center" vertical="center" wrapText="1"/>
    </xf>
    <xf numFmtId="0" fontId="26" fillId="0" borderId="16" xfId="6" applyFont="1" applyFill="1" applyBorder="1" applyAlignment="1">
      <alignment horizontal="center" vertical="center" wrapText="1"/>
    </xf>
    <xf numFmtId="38" fontId="13" fillId="0" borderId="9" xfId="0" applyNumberFormat="1" applyFont="1" applyBorder="1" applyAlignment="1">
      <alignment horizontal="center" vertical="center"/>
    </xf>
    <xf numFmtId="38" fontId="13" fillId="0" borderId="9" xfId="2" applyNumberFormat="1" applyFont="1" applyFill="1" applyBorder="1" applyAlignment="1">
      <alignment horizontal="right" vertical="center"/>
    </xf>
    <xf numFmtId="38" fontId="13" fillId="0" borderId="9" xfId="2" quotePrefix="1" applyNumberFormat="1" applyFont="1" applyFill="1" applyBorder="1" applyAlignment="1">
      <alignment horizontal="right" vertical="center"/>
    </xf>
    <xf numFmtId="38" fontId="12" fillId="0" borderId="17" xfId="0" applyNumberFormat="1" applyFont="1" applyBorder="1" applyAlignment="1">
      <alignment horizontal="center" vertical="center"/>
    </xf>
    <xf numFmtId="0" fontId="12" fillId="0" borderId="18" xfId="0" applyFont="1" applyBorder="1" applyAlignment="1">
      <alignment horizontal="right" vertical="center"/>
    </xf>
    <xf numFmtId="38" fontId="12" fillId="0" borderId="19" xfId="0" applyNumberFormat="1" applyFont="1" applyBorder="1" applyAlignment="1">
      <alignment vertical="center"/>
    </xf>
    <xf numFmtId="38" fontId="12" fillId="0" borderId="0" xfId="2" applyNumberFormat="1" applyFont="1" applyAlignment="1">
      <alignment vertical="center"/>
    </xf>
    <xf numFmtId="38" fontId="12" fillId="0" borderId="0" xfId="0" applyNumberFormat="1" applyFont="1" applyAlignment="1">
      <alignment vertical="center"/>
    </xf>
    <xf numFmtId="0" fontId="12" fillId="0" borderId="0" xfId="0" applyFont="1" applyAlignment="1">
      <alignment vertical="center"/>
    </xf>
    <xf numFmtId="0" fontId="18" fillId="4" borderId="9" xfId="4" applyFont="1" applyBorder="1" applyAlignment="1">
      <alignment horizontal="left"/>
    </xf>
    <xf numFmtId="0" fontId="18" fillId="5" borderId="9" xfId="5" applyFont="1" applyBorder="1" applyAlignment="1">
      <alignment horizontal="left"/>
    </xf>
    <xf numFmtId="3" fontId="19" fillId="5" borderId="9" xfId="5" applyNumberFormat="1" applyFont="1" applyBorder="1" applyAlignment="1">
      <alignment horizontal="center"/>
    </xf>
    <xf numFmtId="43" fontId="19" fillId="5" borderId="9" xfId="5" applyNumberFormat="1" applyFont="1" applyBorder="1" applyAlignment="1">
      <alignment horizontal="center"/>
    </xf>
    <xf numFmtId="2" fontId="20" fillId="0" borderId="9" xfId="0" applyNumberFormat="1" applyFont="1" applyFill="1" applyBorder="1" applyAlignment="1">
      <alignment horizontal="center" vertical="top"/>
    </xf>
    <xf numFmtId="3" fontId="19" fillId="0" borderId="9" xfId="2" applyNumberFormat="1" applyFont="1" applyFill="1" applyBorder="1" applyAlignment="1">
      <alignment horizontal="center"/>
    </xf>
    <xf numFmtId="3" fontId="19" fillId="0" borderId="9" xfId="0" applyNumberFormat="1" applyFont="1" applyFill="1" applyBorder="1" applyAlignment="1">
      <alignment horizontal="center"/>
    </xf>
    <xf numFmtId="43" fontId="19" fillId="0" borderId="9" xfId="4" applyNumberFormat="1" applyFont="1" applyFill="1" applyBorder="1" applyAlignment="1">
      <alignment horizontal="center"/>
    </xf>
    <xf numFmtId="0" fontId="20" fillId="0" borderId="0" xfId="0" applyFont="1" applyFill="1"/>
    <xf numFmtId="0" fontId="19" fillId="0" borderId="0" xfId="0" applyFont="1" applyFill="1" applyAlignment="1">
      <alignment vertical="center"/>
    </xf>
    <xf numFmtId="0" fontId="20" fillId="0" borderId="9" xfId="0" applyFont="1" applyBorder="1" applyAlignment="1">
      <alignment horizontal="left" vertical="center" wrapText="1"/>
    </xf>
    <xf numFmtId="166" fontId="19" fillId="0" borderId="9" xfId="2" applyNumberFormat="1" applyFont="1" applyBorder="1" applyAlignment="1">
      <alignment horizontal="center" vertical="center" wrapText="1"/>
    </xf>
    <xf numFmtId="166" fontId="19" fillId="0" borderId="9" xfId="2" applyNumberFormat="1" applyFont="1" applyBorder="1" applyAlignment="1">
      <alignment horizontal="center" vertical="center"/>
    </xf>
    <xf numFmtId="166" fontId="19" fillId="0" borderId="9" xfId="2" applyNumberFormat="1" applyFont="1" applyFill="1" applyBorder="1" applyAlignment="1">
      <alignment horizontal="center" vertical="center"/>
    </xf>
    <xf numFmtId="0" fontId="20" fillId="0" borderId="9" xfId="0" applyFont="1" applyBorder="1" applyAlignment="1">
      <alignment horizontal="center" vertical="top"/>
    </xf>
    <xf numFmtId="166" fontId="20" fillId="0" borderId="0" xfId="0" applyNumberFormat="1" applyFont="1"/>
    <xf numFmtId="0" fontId="20" fillId="0" borderId="9" xfId="0" applyFont="1" applyBorder="1" applyAlignment="1">
      <alignment horizontal="right"/>
    </xf>
    <xf numFmtId="0" fontId="20" fillId="0" borderId="9" xfId="0" applyFont="1" applyBorder="1" applyAlignment="1">
      <alignment horizontal="left" wrapText="1"/>
    </xf>
    <xf numFmtId="0" fontId="19" fillId="0" borderId="0" xfId="0" applyFont="1" applyFill="1" applyBorder="1"/>
    <xf numFmtId="0" fontId="20" fillId="0" borderId="0" xfId="0" applyFont="1" applyFill="1" applyBorder="1"/>
    <xf numFmtId="166" fontId="20" fillId="0" borderId="0" xfId="0" applyNumberFormat="1" applyFont="1" applyFill="1" applyBorder="1"/>
    <xf numFmtId="0" fontId="20" fillId="0" borderId="9" xfId="0" applyFont="1" applyFill="1" applyBorder="1" applyAlignment="1">
      <alignment horizontal="center"/>
    </xf>
    <xf numFmtId="0" fontId="20" fillId="0" borderId="9" xfId="0" applyFont="1" applyFill="1" applyBorder="1" applyAlignment="1">
      <alignment horizontal="left" wrapText="1"/>
    </xf>
    <xf numFmtId="166" fontId="20" fillId="0" borderId="0" xfId="0" applyNumberFormat="1" applyFont="1" applyFill="1"/>
    <xf numFmtId="164" fontId="18" fillId="0" borderId="9" xfId="5" applyNumberFormat="1" applyFont="1" applyFill="1" applyBorder="1" applyAlignment="1">
      <alignment horizontal="center"/>
    </xf>
    <xf numFmtId="0" fontId="18" fillId="0" borderId="9" xfId="5" applyFont="1" applyFill="1" applyBorder="1" applyAlignment="1">
      <alignment horizontal="left"/>
    </xf>
    <xf numFmtId="0" fontId="18" fillId="0" borderId="9" xfId="5" applyFont="1" applyFill="1" applyBorder="1" applyAlignment="1">
      <alignment horizontal="center"/>
    </xf>
    <xf numFmtId="3" fontId="18" fillId="0" borderId="9" xfId="5" applyNumberFormat="1" applyFont="1" applyFill="1" applyBorder="1" applyAlignment="1">
      <alignment horizontal="center"/>
    </xf>
    <xf numFmtId="3" fontId="19" fillId="0" borderId="9" xfId="5" applyNumberFormat="1" applyFont="1" applyFill="1" applyBorder="1" applyAlignment="1">
      <alignment horizontal="center"/>
    </xf>
    <xf numFmtId="43" fontId="19" fillId="0" borderId="9" xfId="5" applyNumberFormat="1" applyFont="1" applyFill="1" applyBorder="1" applyAlignment="1">
      <alignment horizontal="center"/>
    </xf>
    <xf numFmtId="0" fontId="0" fillId="0" borderId="9" xfId="0" applyFont="1" applyBorder="1" applyAlignment="1">
      <alignment horizontal="center"/>
    </xf>
    <xf numFmtId="0" fontId="0" fillId="0" borderId="9" xfId="0" applyFont="1" applyBorder="1"/>
    <xf numFmtId="3" fontId="0" fillId="0" borderId="9" xfId="2" applyNumberFormat="1" applyFont="1" applyBorder="1" applyAlignment="1">
      <alignment horizontal="center"/>
    </xf>
    <xf numFmtId="43" fontId="0" fillId="0" borderId="9" xfId="2" applyFont="1" applyBorder="1" applyAlignment="1"/>
    <xf numFmtId="3" fontId="19" fillId="0" borderId="9" xfId="2" applyNumberFormat="1" applyFont="1" applyFill="1" applyBorder="1" applyAlignment="1">
      <alignment horizontal="center" vertical="center"/>
    </xf>
    <xf numFmtId="2" fontId="20" fillId="0" borderId="9" xfId="0" applyNumberFormat="1" applyFont="1" applyBorder="1" applyAlignment="1">
      <alignment horizontal="center"/>
    </xf>
    <xf numFmtId="0" fontId="19" fillId="0" borderId="9" xfId="0" applyFont="1" applyBorder="1" applyAlignment="1">
      <alignment vertical="top" wrapText="1"/>
    </xf>
    <xf numFmtId="3" fontId="20" fillId="0" borderId="9" xfId="2" applyNumberFormat="1" applyFont="1" applyBorder="1" applyAlignment="1">
      <alignment horizontal="center"/>
    </xf>
    <xf numFmtId="0" fontId="26" fillId="0" borderId="0" xfId="0" applyFont="1"/>
    <xf numFmtId="0" fontId="20" fillId="0" borderId="9" xfId="0" applyFont="1" applyFill="1" applyBorder="1" applyAlignment="1">
      <alignment vertical="top" wrapText="1"/>
    </xf>
    <xf numFmtId="3" fontId="20" fillId="0" borderId="9" xfId="2" applyNumberFormat="1" applyFont="1" applyFill="1" applyBorder="1" applyAlignment="1">
      <alignment horizontal="center"/>
    </xf>
    <xf numFmtId="0" fontId="18" fillId="4" borderId="9" xfId="4" applyFont="1" applyBorder="1" applyAlignment="1">
      <alignment wrapText="1"/>
    </xf>
    <xf numFmtId="3" fontId="19" fillId="0" borderId="9" xfId="0" applyNumberFormat="1" applyFont="1" applyFill="1" applyBorder="1" applyAlignment="1">
      <alignment horizontal="left" vertical="top" wrapText="1"/>
    </xf>
    <xf numFmtId="164" fontId="20" fillId="0" borderId="9" xfId="0" applyNumberFormat="1" applyFont="1" applyBorder="1" applyAlignment="1">
      <alignment horizontal="center" vertical="center"/>
    </xf>
    <xf numFmtId="164" fontId="20" fillId="0" borderId="9" xfId="0" applyNumberFormat="1" applyFont="1" applyBorder="1" applyAlignment="1">
      <alignment horizontal="center" vertical="top"/>
    </xf>
    <xf numFmtId="0" fontId="0" fillId="0" borderId="9" xfId="0" applyFont="1" applyFill="1" applyBorder="1" applyAlignment="1">
      <alignment horizontal="center"/>
    </xf>
    <xf numFmtId="0" fontId="0" fillId="0" borderId="9" xfId="0" applyFont="1" applyFill="1" applyBorder="1" applyAlignment="1">
      <alignment vertical="top" wrapText="1"/>
    </xf>
    <xf numFmtId="3" fontId="0" fillId="0" borderId="9" xfId="2" applyNumberFormat="1" applyFont="1" applyFill="1" applyBorder="1" applyAlignment="1">
      <alignment horizontal="center"/>
    </xf>
    <xf numFmtId="3" fontId="0" fillId="0" borderId="9" xfId="0" applyNumberFormat="1" applyFont="1" applyFill="1" applyBorder="1" applyAlignment="1">
      <alignment horizontal="center"/>
    </xf>
    <xf numFmtId="43" fontId="0" fillId="0" borderId="9" xfId="2" applyFont="1" applyFill="1" applyBorder="1" applyAlignment="1">
      <alignment horizontal="center"/>
    </xf>
    <xf numFmtId="0" fontId="16" fillId="0" borderId="0" xfId="0" applyFont="1" applyFill="1"/>
    <xf numFmtId="0" fontId="22" fillId="0" borderId="0" xfId="5" applyFont="1" applyFill="1" applyBorder="1" applyAlignment="1">
      <alignment vertical="center"/>
    </xf>
    <xf numFmtId="0" fontId="23" fillId="0" borderId="9" xfId="5" applyFont="1" applyFill="1" applyBorder="1" applyAlignment="1">
      <alignment horizontal="center" vertical="center"/>
    </xf>
    <xf numFmtId="3" fontId="24" fillId="0" borderId="9" xfId="5" applyNumberFormat="1" applyFont="1" applyFill="1" applyBorder="1" applyAlignment="1">
      <alignment horizontal="center" vertical="center"/>
    </xf>
    <xf numFmtId="4" fontId="24" fillId="0" borderId="9" xfId="5" applyNumberFormat="1" applyFont="1" applyFill="1" applyBorder="1" applyAlignment="1">
      <alignment horizontal="center" vertical="center"/>
    </xf>
    <xf numFmtId="166" fontId="24" fillId="0" borderId="9" xfId="5" applyNumberFormat="1" applyFont="1" applyFill="1" applyBorder="1" applyAlignment="1">
      <alignment horizontal="center" vertical="center"/>
    </xf>
    <xf numFmtId="166" fontId="25" fillId="0" borderId="9" xfId="2" applyNumberFormat="1" applyFont="1" applyFill="1" applyBorder="1" applyAlignment="1">
      <alignment horizontal="center" vertical="center"/>
    </xf>
    <xf numFmtId="0" fontId="14" fillId="0" borderId="0" xfId="0" applyFont="1" applyAlignment="1">
      <alignment vertical="center"/>
    </xf>
    <xf numFmtId="0" fontId="0" fillId="0" borderId="0" xfId="0" applyFont="1" applyFill="1" applyBorder="1"/>
    <xf numFmtId="0" fontId="0" fillId="0" borderId="0" xfId="0" applyFont="1" applyFill="1" applyBorder="1" applyAlignment="1">
      <alignment horizontal="center"/>
    </xf>
    <xf numFmtId="0" fontId="0" fillId="0" borderId="0" xfId="8" applyFont="1" applyFill="1" applyAlignment="1">
      <alignment horizontal="center" vertical="top"/>
    </xf>
    <xf numFmtId="3" fontId="17" fillId="6" borderId="9" xfId="0" applyNumberFormat="1" applyFont="1" applyFill="1" applyBorder="1" applyAlignment="1">
      <alignment horizontal="center" vertical="center" wrapText="1"/>
    </xf>
    <xf numFmtId="3" fontId="17" fillId="0" borderId="9" xfId="0" applyNumberFormat="1" applyFont="1" applyBorder="1" applyAlignment="1">
      <alignment horizontal="center"/>
    </xf>
    <xf numFmtId="3" fontId="17" fillId="0" borderId="9" xfId="0" applyNumberFormat="1" applyFont="1" applyBorder="1" applyAlignment="1">
      <alignment horizontal="center" wrapText="1"/>
    </xf>
    <xf numFmtId="43" fontId="17" fillId="0" borderId="9" xfId="2" applyFont="1" applyBorder="1" applyAlignment="1">
      <alignment horizontal="right"/>
    </xf>
    <xf numFmtId="0" fontId="20" fillId="4" borderId="9" xfId="4" applyFont="1" applyBorder="1" applyAlignment="1">
      <alignment horizontal="center"/>
    </xf>
    <xf numFmtId="0" fontId="20" fillId="4" borderId="9" xfId="4" applyFont="1" applyBorder="1" applyAlignment="1">
      <alignment horizontal="left"/>
    </xf>
    <xf numFmtId="3" fontId="20" fillId="4" borderId="9" xfId="4" applyNumberFormat="1" applyFont="1" applyBorder="1" applyAlignment="1">
      <alignment horizontal="center"/>
    </xf>
    <xf numFmtId="43" fontId="20" fillId="4" borderId="9" xfId="4" applyNumberFormat="1" applyFont="1" applyBorder="1" applyAlignment="1">
      <alignment horizontal="center"/>
    </xf>
    <xf numFmtId="3" fontId="16" fillId="0" borderId="9" xfId="0" applyNumberFormat="1" applyFont="1" applyBorder="1" applyAlignment="1">
      <alignment horizontal="center"/>
    </xf>
    <xf numFmtId="43" fontId="16" fillId="0" borderId="9" xfId="2" applyFont="1" applyBorder="1" applyAlignment="1">
      <alignment horizontal="center"/>
    </xf>
    <xf numFmtId="164" fontId="20" fillId="5" borderId="9" xfId="5" applyNumberFormat="1" applyFont="1" applyBorder="1" applyAlignment="1">
      <alignment horizontal="center"/>
    </xf>
    <xf numFmtId="0" fontId="20" fillId="5" borderId="9" xfId="5" applyFont="1" applyBorder="1" applyAlignment="1">
      <alignment horizontal="left"/>
    </xf>
    <xf numFmtId="0" fontId="20" fillId="5" borderId="9" xfId="5" applyFont="1" applyBorder="1" applyAlignment="1">
      <alignment horizontal="center"/>
    </xf>
    <xf numFmtId="3" fontId="20" fillId="5" borderId="9" xfId="5" applyNumberFormat="1" applyFont="1" applyBorder="1" applyAlignment="1">
      <alignment horizontal="center"/>
    </xf>
    <xf numFmtId="43" fontId="20" fillId="5" borderId="9" xfId="5" applyNumberFormat="1" applyFont="1" applyBorder="1" applyAlignment="1">
      <alignment horizontal="center"/>
    </xf>
    <xf numFmtId="3" fontId="20" fillId="0" borderId="9" xfId="2" applyNumberFormat="1" applyFont="1" applyFill="1" applyBorder="1" applyAlignment="1">
      <alignment horizontal="center" vertical="center"/>
    </xf>
    <xf numFmtId="3" fontId="20" fillId="0" borderId="9" xfId="0" applyNumberFormat="1" applyFont="1" applyFill="1" applyBorder="1" applyAlignment="1">
      <alignment horizontal="center"/>
    </xf>
    <xf numFmtId="43" fontId="20" fillId="0" borderId="9" xfId="4" applyNumberFormat="1" applyFont="1" applyFill="1" applyBorder="1" applyAlignment="1">
      <alignment horizontal="center"/>
    </xf>
    <xf numFmtId="3" fontId="20" fillId="0" borderId="9" xfId="2" applyNumberFormat="1" applyFont="1" applyBorder="1" applyAlignment="1">
      <alignment horizontal="center" vertical="center"/>
    </xf>
    <xf numFmtId="166" fontId="20" fillId="0" borderId="9" xfId="2" applyNumberFormat="1" applyFont="1" applyBorder="1" applyAlignment="1">
      <alignment horizontal="center" vertical="center" wrapText="1"/>
    </xf>
    <xf numFmtId="166" fontId="20" fillId="0" borderId="9" xfId="2" applyNumberFormat="1" applyFont="1" applyBorder="1" applyAlignment="1">
      <alignment horizontal="center" vertical="center"/>
    </xf>
    <xf numFmtId="166" fontId="20" fillId="0" borderId="9" xfId="2" applyNumberFormat="1" applyFont="1" applyFill="1" applyBorder="1" applyAlignment="1">
      <alignment horizontal="center" vertical="center"/>
    </xf>
    <xf numFmtId="0" fontId="20" fillId="0" borderId="9" xfId="0" applyFont="1" applyFill="1" applyBorder="1" applyAlignment="1">
      <alignment horizontal="center" vertical="center"/>
    </xf>
    <xf numFmtId="0" fontId="20" fillId="4" borderId="9" xfId="4" applyFont="1" applyBorder="1" applyAlignment="1">
      <alignment wrapText="1"/>
    </xf>
    <xf numFmtId="0" fontId="20" fillId="4" borderId="9" xfId="4" applyFont="1" applyBorder="1" applyAlignment="1">
      <alignment horizontal="center" vertical="center"/>
    </xf>
    <xf numFmtId="3" fontId="20" fillId="4" borderId="9" xfId="4" applyNumberFormat="1" applyFont="1" applyBorder="1" applyAlignment="1">
      <alignment horizontal="center" vertical="center"/>
    </xf>
    <xf numFmtId="0" fontId="20" fillId="5" borderId="9" xfId="5" applyFont="1" applyBorder="1" applyAlignment="1">
      <alignment vertical="top" wrapText="1"/>
    </xf>
    <xf numFmtId="0" fontId="20" fillId="5" borderId="9" xfId="5" applyFont="1" applyBorder="1" applyAlignment="1">
      <alignment horizontal="center" vertical="center"/>
    </xf>
    <xf numFmtId="3" fontId="20" fillId="5" borderId="9" xfId="5" applyNumberFormat="1" applyFont="1" applyBorder="1" applyAlignment="1">
      <alignment horizontal="center" vertical="center"/>
    </xf>
    <xf numFmtId="3" fontId="20" fillId="0" borderId="9" xfId="0" applyNumberFormat="1" applyFont="1" applyFill="1" applyBorder="1" applyAlignment="1">
      <alignment horizontal="left" vertical="top" wrapText="1"/>
    </xf>
    <xf numFmtId="3" fontId="20" fillId="0" borderId="9" xfId="2" applyNumberFormat="1" applyFont="1" applyBorder="1" applyAlignment="1">
      <alignment horizontal="center" wrapText="1"/>
    </xf>
    <xf numFmtId="3" fontId="20" fillId="0" borderId="9" xfId="0" applyNumberFormat="1" applyFont="1" applyBorder="1" applyAlignment="1">
      <alignment horizontal="center"/>
    </xf>
    <xf numFmtId="0" fontId="16" fillId="0" borderId="9" xfId="0" applyFont="1" applyFill="1" applyBorder="1" applyAlignment="1">
      <alignment horizontal="center"/>
    </xf>
    <xf numFmtId="0" fontId="16" fillId="0" borderId="9" xfId="0" applyFont="1" applyFill="1" applyBorder="1" applyAlignment="1">
      <alignment vertical="top" wrapText="1"/>
    </xf>
    <xf numFmtId="3" fontId="16" fillId="0" borderId="9" xfId="2" applyNumberFormat="1" applyFont="1" applyFill="1" applyBorder="1" applyAlignment="1">
      <alignment horizontal="center"/>
    </xf>
    <xf numFmtId="3" fontId="16" fillId="0" borderId="9" xfId="0" applyNumberFormat="1" applyFont="1" applyFill="1" applyBorder="1" applyAlignment="1">
      <alignment horizontal="center"/>
    </xf>
    <xf numFmtId="43" fontId="16" fillId="0" borderId="9" xfId="2" applyFont="1" applyFill="1" applyBorder="1" applyAlignment="1">
      <alignment horizontal="center"/>
    </xf>
    <xf numFmtId="0" fontId="13" fillId="0" borderId="9" xfId="5" applyFont="1" applyFill="1" applyBorder="1" applyAlignment="1">
      <alignment horizontal="center"/>
    </xf>
    <xf numFmtId="3" fontId="12" fillId="0" borderId="9" xfId="5" applyNumberFormat="1" applyFont="1" applyFill="1" applyBorder="1" applyAlignment="1">
      <alignment horizontal="center"/>
    </xf>
    <xf numFmtId="4" fontId="12" fillId="0" borderId="9" xfId="5" applyNumberFormat="1" applyFont="1" applyFill="1" applyBorder="1" applyAlignment="1">
      <alignment horizontal="center"/>
    </xf>
    <xf numFmtId="166" fontId="25" fillId="0" borderId="9" xfId="5" applyNumberFormat="1" applyFont="1" applyFill="1" applyBorder="1" applyAlignment="1">
      <alignment horizontal="center" vertical="center"/>
    </xf>
    <xf numFmtId="166" fontId="31" fillId="0" borderId="9" xfId="2" applyNumberFormat="1" applyFont="1" applyBorder="1" applyAlignment="1">
      <alignment horizontal="center" vertical="center" wrapText="1"/>
    </xf>
    <xf numFmtId="166" fontId="31" fillId="0" borderId="9" xfId="2" applyNumberFormat="1" applyFont="1" applyFill="1" applyBorder="1" applyAlignment="1">
      <alignment horizontal="center" vertical="center" wrapText="1"/>
    </xf>
    <xf numFmtId="166" fontId="31" fillId="0" borderId="9" xfId="2" applyNumberFormat="1" applyFont="1" applyFill="1" applyBorder="1" applyAlignment="1">
      <alignment horizontal="center" vertical="center"/>
    </xf>
    <xf numFmtId="0" fontId="20" fillId="0" borderId="9" xfId="0" applyFont="1" applyBorder="1" applyAlignment="1">
      <alignment horizontal="justify" vertical="center" wrapText="1"/>
    </xf>
    <xf numFmtId="0" fontId="20" fillId="0" borderId="0" xfId="0" applyFont="1" applyFill="1" applyAlignment="1">
      <alignment vertical="center"/>
    </xf>
    <xf numFmtId="166" fontId="15" fillId="0" borderId="9" xfId="2" applyNumberFormat="1" applyFont="1" applyBorder="1" applyAlignment="1">
      <alignment horizontal="center" vertical="center" wrapText="1"/>
    </xf>
    <xf numFmtId="166" fontId="20" fillId="0" borderId="0" xfId="0" applyNumberFormat="1" applyFont="1" applyAlignment="1">
      <alignment vertical="center"/>
    </xf>
    <xf numFmtId="0" fontId="20" fillId="0" borderId="9" xfId="0" applyFont="1" applyFill="1" applyBorder="1" applyAlignment="1">
      <alignment horizontal="left" vertical="center" wrapText="1"/>
    </xf>
    <xf numFmtId="3" fontId="19" fillId="0" borderId="9" xfId="2" applyNumberFormat="1" applyFont="1" applyFill="1" applyBorder="1" applyAlignment="1">
      <alignment horizontal="center" vertical="center" wrapText="1"/>
    </xf>
    <xf numFmtId="3" fontId="19" fillId="0" borderId="9" xfId="0" applyNumberFormat="1" applyFont="1" applyFill="1" applyBorder="1" applyAlignment="1">
      <alignment horizontal="center" vertical="center"/>
    </xf>
    <xf numFmtId="43" fontId="19" fillId="0" borderId="9" xfId="4" applyNumberFormat="1" applyFont="1" applyFill="1" applyBorder="1" applyAlignment="1">
      <alignment horizontal="center" vertical="center"/>
    </xf>
    <xf numFmtId="167" fontId="20" fillId="0" borderId="0" xfId="0" applyNumberFormat="1" applyFont="1" applyFill="1" applyAlignment="1">
      <alignment vertical="center"/>
    </xf>
    <xf numFmtId="166" fontId="31" fillId="0" borderId="20" xfId="2" applyNumberFormat="1" applyFont="1" applyFill="1" applyBorder="1" applyAlignment="1">
      <alignment horizontal="center" vertical="center" wrapText="1"/>
    </xf>
    <xf numFmtId="166" fontId="31" fillId="0" borderId="11" xfId="2" applyNumberFormat="1" applyFont="1" applyFill="1" applyBorder="1" applyAlignment="1">
      <alignment vertical="center" wrapText="1"/>
    </xf>
    <xf numFmtId="43" fontId="15" fillId="0" borderId="9" xfId="4" applyNumberFormat="1" applyFont="1" applyFill="1" applyBorder="1" applyAlignment="1">
      <alignment horizontal="center" vertical="center" wrapText="1"/>
    </xf>
    <xf numFmtId="166" fontId="15" fillId="0" borderId="9" xfId="2" applyNumberFormat="1" applyFont="1" applyFill="1" applyBorder="1" applyAlignment="1">
      <alignment horizontal="center" vertical="center" wrapText="1"/>
    </xf>
    <xf numFmtId="3" fontId="26" fillId="0" borderId="9" xfId="0" applyNumberFormat="1" applyFont="1" applyBorder="1" applyAlignment="1">
      <alignment horizontal="center" vertical="center" wrapText="1"/>
    </xf>
    <xf numFmtId="3" fontId="25" fillId="0" borderId="9" xfId="0" applyNumberFormat="1" applyFont="1" applyBorder="1" applyAlignment="1">
      <alignment horizontal="center" vertical="center" wrapText="1"/>
    </xf>
    <xf numFmtId="0" fontId="20" fillId="0" borderId="9" xfId="0" applyFont="1" applyBorder="1" applyAlignment="1">
      <alignment vertical="center" wrapText="1"/>
    </xf>
    <xf numFmtId="43" fontId="31" fillId="0" borderId="9" xfId="2" applyFont="1" applyBorder="1" applyAlignment="1">
      <alignment horizontal="center" vertical="center" wrapText="1"/>
    </xf>
    <xf numFmtId="166" fontId="15" fillId="0" borderId="9" xfId="2" quotePrefix="1" applyNumberFormat="1" applyFont="1" applyBorder="1" applyAlignment="1">
      <alignment horizontal="center" vertical="center" wrapText="1"/>
    </xf>
    <xf numFmtId="166" fontId="0" fillId="0" borderId="0" xfId="2" applyNumberFormat="1" applyFont="1" applyFill="1" applyBorder="1" applyAlignment="1">
      <alignment horizontal="left" vertical="center"/>
    </xf>
    <xf numFmtId="0" fontId="0" fillId="0" borderId="0" xfId="0" applyFill="1" applyBorder="1" applyAlignment="1">
      <alignment horizontal="left" vertical="top"/>
    </xf>
    <xf numFmtId="0" fontId="36" fillId="0" borderId="0" xfId="0" applyFont="1" applyFill="1" applyBorder="1" applyAlignment="1">
      <alignment horizontal="center" vertical="top"/>
    </xf>
    <xf numFmtId="0" fontId="37" fillId="0" borderId="0" xfId="0" applyFont="1" applyFill="1" applyBorder="1" applyAlignment="1">
      <alignment horizontal="center" vertical="top"/>
    </xf>
    <xf numFmtId="0" fontId="37" fillId="0" borderId="0" xfId="0" applyFont="1" applyFill="1" applyBorder="1" applyAlignment="1">
      <alignment horizontal="left" vertical="top"/>
    </xf>
    <xf numFmtId="0" fontId="34" fillId="0" borderId="9" xfId="0" applyFont="1" applyFill="1" applyBorder="1" applyAlignment="1">
      <alignment horizontal="center" vertical="center"/>
    </xf>
    <xf numFmtId="0" fontId="16" fillId="0" borderId="9" xfId="0" applyFont="1" applyFill="1" applyBorder="1" applyAlignment="1">
      <alignment horizontal="center" vertical="center" wrapText="1"/>
    </xf>
    <xf numFmtId="15" fontId="20" fillId="0" borderId="0" xfId="0" applyNumberFormat="1" applyFont="1" applyFill="1" applyAlignment="1">
      <alignment horizontal="right" vertical="center"/>
    </xf>
    <xf numFmtId="0" fontId="30" fillId="0" borderId="0" xfId="0" applyNumberFormat="1" applyFont="1" applyAlignment="1">
      <alignment horizontal="center" vertical="center"/>
    </xf>
    <xf numFmtId="0" fontId="25" fillId="0" borderId="0" xfId="0" applyFont="1" applyAlignment="1">
      <alignment horizontal="left" vertical="center"/>
    </xf>
    <xf numFmtId="166" fontId="15" fillId="0" borderId="11" xfId="2" applyNumberFormat="1" applyFont="1" applyFill="1" applyBorder="1" applyAlignment="1">
      <alignment horizontal="center" vertical="center" wrapText="1"/>
    </xf>
    <xf numFmtId="166" fontId="15" fillId="0" borderId="21" xfId="2" applyNumberFormat="1" applyFont="1" applyFill="1" applyBorder="1" applyAlignment="1">
      <alignment horizontal="center" vertical="center" wrapText="1"/>
    </xf>
    <xf numFmtId="166" fontId="15" fillId="0" borderId="20" xfId="2" applyNumberFormat="1" applyFont="1" applyFill="1" applyBorder="1" applyAlignment="1">
      <alignment horizontal="center" vertical="center" wrapText="1"/>
    </xf>
    <xf numFmtId="43" fontId="11" fillId="6" borderId="9" xfId="2" applyFont="1" applyFill="1" applyBorder="1" applyAlignment="1">
      <alignment horizontal="center" vertical="center" wrapText="1"/>
    </xf>
    <xf numFmtId="3" fontId="11" fillId="6" borderId="7" xfId="0" applyNumberFormat="1" applyFont="1" applyFill="1" applyBorder="1" applyAlignment="1">
      <alignment horizontal="center" vertical="center"/>
    </xf>
    <xf numFmtId="43" fontId="11" fillId="6" borderId="8" xfId="2" applyFont="1" applyFill="1" applyBorder="1" applyAlignment="1">
      <alignment horizontal="center" vertical="center" wrapText="1"/>
    </xf>
    <xf numFmtId="43" fontId="11" fillId="6" borderId="12" xfId="2" applyFont="1" applyFill="1" applyBorder="1" applyAlignment="1">
      <alignment horizontal="center" vertical="center" wrapText="1"/>
    </xf>
    <xf numFmtId="0" fontId="24" fillId="0" borderId="9" xfId="5" applyFont="1" applyFill="1" applyBorder="1" applyAlignment="1">
      <alignment horizontal="left" vertical="center" wrapText="1"/>
    </xf>
    <xf numFmtId="0" fontId="0" fillId="0" borderId="0" xfId="0" applyFont="1" applyAlignment="1">
      <alignment horizontal="left" vertical="top" wrapText="1"/>
    </xf>
    <xf numFmtId="0" fontId="17" fillId="6" borderId="6" xfId="0" applyFont="1" applyFill="1" applyBorder="1" applyAlignment="1">
      <alignment horizontal="center" vertical="center"/>
    </xf>
    <xf numFmtId="0" fontId="17" fillId="6" borderId="10" xfId="0" applyFont="1" applyFill="1" applyBorder="1" applyAlignment="1">
      <alignment horizontal="center" vertical="center"/>
    </xf>
    <xf numFmtId="0" fontId="17" fillId="6" borderId="7" xfId="0" applyFont="1" applyFill="1" applyBorder="1" applyAlignment="1">
      <alignment horizontal="center" vertical="center"/>
    </xf>
    <xf numFmtId="0" fontId="17" fillId="6" borderId="11" xfId="0" applyFont="1" applyFill="1" applyBorder="1" applyAlignment="1">
      <alignment horizontal="center" vertical="center"/>
    </xf>
    <xf numFmtId="3" fontId="17" fillId="6" borderId="7" xfId="2" applyNumberFormat="1" applyFont="1" applyFill="1" applyBorder="1" applyAlignment="1">
      <alignment horizontal="center" vertical="center"/>
    </xf>
    <xf numFmtId="3" fontId="17" fillId="6" borderId="11" xfId="2" applyNumberFormat="1" applyFont="1" applyFill="1" applyBorder="1" applyAlignment="1">
      <alignment horizontal="center" vertical="center"/>
    </xf>
    <xf numFmtId="3" fontId="17" fillId="6" borderId="7" xfId="2" applyNumberFormat="1" applyFont="1" applyFill="1" applyBorder="1" applyAlignment="1">
      <alignment horizontal="center" vertical="center" wrapText="1"/>
    </xf>
    <xf numFmtId="3" fontId="17" fillId="6" borderId="11" xfId="2" applyNumberFormat="1" applyFont="1" applyFill="1" applyBorder="1" applyAlignment="1">
      <alignment horizontal="center" vertical="center" wrapText="1"/>
    </xf>
    <xf numFmtId="3" fontId="11" fillId="6" borderId="9" xfId="0" applyNumberFormat="1" applyFont="1" applyFill="1" applyBorder="1" applyAlignment="1">
      <alignment horizontal="center" vertical="center" wrapText="1"/>
    </xf>
    <xf numFmtId="4" fontId="32" fillId="0" borderId="11" xfId="2" applyNumberFormat="1" applyFont="1" applyBorder="1" applyAlignment="1">
      <alignment horizontal="center" vertical="center"/>
    </xf>
    <xf numFmtId="4" fontId="32" fillId="0" borderId="21" xfId="2" applyNumberFormat="1" applyFont="1" applyBorder="1" applyAlignment="1">
      <alignment horizontal="center" vertical="center"/>
    </xf>
    <xf numFmtId="4" fontId="32" fillId="0" borderId="20" xfId="2" applyNumberFormat="1" applyFont="1" applyBorder="1" applyAlignment="1">
      <alignment horizontal="center" vertical="center"/>
    </xf>
    <xf numFmtId="166" fontId="15" fillId="0" borderId="11" xfId="2" applyNumberFormat="1" applyFont="1" applyBorder="1" applyAlignment="1">
      <alignment horizontal="center" vertical="center" wrapText="1"/>
    </xf>
    <xf numFmtId="166" fontId="15" fillId="0" borderId="21" xfId="2" applyNumberFormat="1" applyFont="1" applyBorder="1" applyAlignment="1">
      <alignment horizontal="center" vertical="center" wrapText="1"/>
    </xf>
    <xf numFmtId="166" fontId="15" fillId="0" borderId="20" xfId="2" applyNumberFormat="1" applyFont="1" applyBorder="1" applyAlignment="1">
      <alignment horizontal="center" vertical="center" wrapText="1"/>
    </xf>
    <xf numFmtId="3" fontId="11" fillId="6" borderId="9" xfId="0" applyNumberFormat="1" applyFont="1" applyFill="1" applyBorder="1" applyAlignment="1">
      <alignment horizontal="center" vertical="center"/>
    </xf>
    <xf numFmtId="0" fontId="17" fillId="6" borderId="9" xfId="0" applyFont="1" applyFill="1" applyBorder="1" applyAlignment="1">
      <alignment horizontal="center" vertical="center"/>
    </xf>
    <xf numFmtId="3" fontId="17" fillId="6" borderId="9" xfId="2" applyNumberFormat="1" applyFont="1" applyFill="1" applyBorder="1" applyAlignment="1">
      <alignment horizontal="center" vertical="center"/>
    </xf>
    <xf numFmtId="3" fontId="17" fillId="6" borderId="9" xfId="2" applyNumberFormat="1" applyFont="1" applyFill="1" applyBorder="1" applyAlignment="1">
      <alignment horizontal="center" vertical="center" wrapText="1"/>
    </xf>
    <xf numFmtId="0" fontId="0" fillId="0" borderId="0" xfId="0" applyFont="1" applyFill="1" applyBorder="1" applyAlignment="1">
      <alignment horizontal="left"/>
    </xf>
    <xf numFmtId="0" fontId="0" fillId="0" borderId="0" xfId="8" applyFont="1" applyFill="1" applyAlignment="1">
      <alignment horizontal="left" vertical="top" wrapText="1"/>
    </xf>
    <xf numFmtId="166" fontId="31" fillId="0" borderId="11" xfId="2" applyNumberFormat="1" applyFont="1" applyBorder="1" applyAlignment="1">
      <alignment horizontal="center" vertical="center" wrapText="1"/>
    </xf>
    <xf numFmtId="166" fontId="31" fillId="0" borderId="20" xfId="2" applyNumberFormat="1" applyFont="1" applyBorder="1" applyAlignment="1">
      <alignment horizontal="center" vertical="center" wrapText="1"/>
    </xf>
    <xf numFmtId="166" fontId="31" fillId="0" borderId="21" xfId="2" applyNumberFormat="1" applyFont="1" applyBorder="1" applyAlignment="1">
      <alignment horizontal="center" vertical="center" wrapText="1"/>
    </xf>
    <xf numFmtId="166" fontId="31" fillId="0" borderId="11" xfId="2" applyNumberFormat="1" applyFont="1" applyFill="1" applyBorder="1" applyAlignment="1">
      <alignment horizontal="center" vertical="center" wrapText="1"/>
    </xf>
    <xf numFmtId="166" fontId="31" fillId="0" borderId="20" xfId="2" applyNumberFormat="1" applyFont="1" applyFill="1" applyBorder="1" applyAlignment="1">
      <alignment horizontal="center" vertical="center" wrapText="1"/>
    </xf>
    <xf numFmtId="166" fontId="31" fillId="0" borderId="21" xfId="2" applyNumberFormat="1" applyFont="1" applyFill="1" applyBorder="1" applyAlignment="1">
      <alignment horizontal="center" vertical="center" wrapText="1"/>
    </xf>
    <xf numFmtId="3" fontId="17" fillId="6" borderId="9" xfId="0" applyNumberFormat="1" applyFont="1" applyFill="1" applyBorder="1" applyAlignment="1">
      <alignment horizontal="center" vertical="center"/>
    </xf>
    <xf numFmtId="43" fontId="17" fillId="6" borderId="9" xfId="2" applyFont="1" applyFill="1" applyBorder="1" applyAlignment="1">
      <alignment horizontal="center" vertical="center" wrapText="1"/>
    </xf>
    <xf numFmtId="166" fontId="12" fillId="0" borderId="11" xfId="2" applyNumberFormat="1" applyFont="1" applyBorder="1" applyAlignment="1">
      <alignment horizontal="center" vertical="center" wrapText="1"/>
    </xf>
    <xf numFmtId="166" fontId="12" fillId="0" borderId="21" xfId="2" applyNumberFormat="1" applyFont="1" applyBorder="1" applyAlignment="1">
      <alignment horizontal="center" vertical="center" wrapText="1"/>
    </xf>
    <xf numFmtId="166" fontId="12" fillId="0" borderId="20" xfId="2" applyNumberFormat="1" applyFont="1" applyBorder="1" applyAlignment="1">
      <alignment horizontal="center" vertical="center" wrapText="1"/>
    </xf>
    <xf numFmtId="0" fontId="12" fillId="0" borderId="9" xfId="5" applyFont="1" applyFill="1" applyBorder="1" applyAlignment="1">
      <alignment horizontal="left" vertical="center" wrapText="1"/>
    </xf>
    <xf numFmtId="166" fontId="26" fillId="0" borderId="11" xfId="2" applyNumberFormat="1" applyFont="1" applyFill="1" applyBorder="1" applyAlignment="1">
      <alignment horizontal="center" vertical="center" wrapText="1"/>
    </xf>
    <xf numFmtId="166" fontId="26" fillId="0" borderId="21" xfId="2" applyNumberFormat="1" applyFont="1" applyFill="1" applyBorder="1" applyAlignment="1">
      <alignment horizontal="center" vertical="center" wrapText="1"/>
    </xf>
    <xf numFmtId="166" fontId="26" fillId="0" borderId="20" xfId="2" applyNumberFormat="1" applyFont="1" applyFill="1" applyBorder="1" applyAlignment="1">
      <alignment horizontal="center" vertical="center" wrapText="1"/>
    </xf>
    <xf numFmtId="166" fontId="35" fillId="7" borderId="9" xfId="2" applyNumberFormat="1" applyFont="1" applyFill="1" applyBorder="1" applyAlignment="1">
      <alignment horizontal="center" vertical="center" wrapText="1"/>
    </xf>
    <xf numFmtId="166" fontId="35" fillId="8" borderId="9" xfId="2" applyNumberFormat="1" applyFont="1" applyFill="1" applyBorder="1" applyAlignment="1">
      <alignment horizontal="center" vertical="center" wrapText="1"/>
    </xf>
    <xf numFmtId="0" fontId="33" fillId="0" borderId="9" xfId="0" applyFont="1" applyFill="1" applyBorder="1" applyAlignment="1">
      <alignment horizontal="center" vertical="center"/>
    </xf>
    <xf numFmtId="0" fontId="34" fillId="7" borderId="9" xfId="0" applyFont="1" applyFill="1" applyBorder="1" applyAlignment="1">
      <alignment horizontal="center" vertical="center"/>
    </xf>
    <xf numFmtId="0" fontId="34" fillId="8" borderId="9" xfId="0" applyFont="1" applyFill="1" applyBorder="1" applyAlignment="1">
      <alignment horizontal="center" vertical="center"/>
    </xf>
  </cellXfs>
  <cellStyles count="9">
    <cellStyle name="Accent1" xfId="4" builtinId="29"/>
    <cellStyle name="Accent2" xfId="5" builtinId="33"/>
    <cellStyle name="Comma" xfId="2" builtinId="3"/>
    <cellStyle name="Comma [0]" xfId="3" builtinId="6"/>
    <cellStyle name="Comma 2" xfId="1"/>
    <cellStyle name="Normal" xfId="0" builtinId="0"/>
    <cellStyle name="Normal 2" xfId="8"/>
    <cellStyle name="Normal_Sheet1" xfId="7"/>
    <cellStyle name="Section1" xfId="6"/>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13" workbookViewId="0">
      <selection activeCell="C23" sqref="C23"/>
    </sheetView>
  </sheetViews>
  <sheetFormatPr defaultRowHeight="18.75"/>
  <cols>
    <col min="1" max="1" width="6.42578125" style="216" customWidth="1"/>
    <col min="2" max="2" width="37.42578125" style="213" customWidth="1"/>
    <col min="3" max="3" width="14.28515625" style="213" customWidth="1"/>
    <col min="4" max="4" width="16.28515625" style="213" customWidth="1"/>
    <col min="5" max="5" width="15.5703125" style="213" customWidth="1"/>
    <col min="6" max="6" width="12" style="213" bestFit="1" customWidth="1"/>
    <col min="7" max="7" width="17" style="213" bestFit="1" customWidth="1"/>
    <col min="8" max="256" width="9.140625" style="213"/>
    <col min="257" max="257" width="12.42578125" style="213" customWidth="1"/>
    <col min="258" max="258" width="100.7109375" style="213" customWidth="1"/>
    <col min="259" max="261" width="22.7109375" style="213" customWidth="1"/>
    <col min="262" max="262" width="12" style="213" bestFit="1" customWidth="1"/>
    <col min="263" max="263" width="17" style="213" bestFit="1" customWidth="1"/>
    <col min="264" max="512" width="9.140625" style="213"/>
    <col min="513" max="513" width="12.42578125" style="213" customWidth="1"/>
    <col min="514" max="514" width="100.7109375" style="213" customWidth="1"/>
    <col min="515" max="517" width="22.7109375" style="213" customWidth="1"/>
    <col min="518" max="518" width="12" style="213" bestFit="1" customWidth="1"/>
    <col min="519" max="519" width="17" style="213" bestFit="1" customWidth="1"/>
    <col min="520" max="768" width="9.140625" style="213"/>
    <col min="769" max="769" width="12.42578125" style="213" customWidth="1"/>
    <col min="770" max="770" width="100.7109375" style="213" customWidth="1"/>
    <col min="771" max="773" width="22.7109375" style="213" customWidth="1"/>
    <col min="774" max="774" width="12" style="213" bestFit="1" customWidth="1"/>
    <col min="775" max="775" width="17" style="213" bestFit="1" customWidth="1"/>
    <col min="776" max="1024" width="9.140625" style="213"/>
    <col min="1025" max="1025" width="12.42578125" style="213" customWidth="1"/>
    <col min="1026" max="1026" width="100.7109375" style="213" customWidth="1"/>
    <col min="1027" max="1029" width="22.7109375" style="213" customWidth="1"/>
    <col min="1030" max="1030" width="12" style="213" bestFit="1" customWidth="1"/>
    <col min="1031" max="1031" width="17" style="213" bestFit="1" customWidth="1"/>
    <col min="1032" max="1280" width="9.140625" style="213"/>
    <col min="1281" max="1281" width="12.42578125" style="213" customWidth="1"/>
    <col min="1282" max="1282" width="100.7109375" style="213" customWidth="1"/>
    <col min="1283" max="1285" width="22.7109375" style="213" customWidth="1"/>
    <col min="1286" max="1286" width="12" style="213" bestFit="1" customWidth="1"/>
    <col min="1287" max="1287" width="17" style="213" bestFit="1" customWidth="1"/>
    <col min="1288" max="1536" width="9.140625" style="213"/>
    <col min="1537" max="1537" width="12.42578125" style="213" customWidth="1"/>
    <col min="1538" max="1538" width="100.7109375" style="213" customWidth="1"/>
    <col min="1539" max="1541" width="22.7109375" style="213" customWidth="1"/>
    <col min="1542" max="1542" width="12" style="213" bestFit="1" customWidth="1"/>
    <col min="1543" max="1543" width="17" style="213" bestFit="1" customWidth="1"/>
    <col min="1544" max="1792" width="9.140625" style="213"/>
    <col min="1793" max="1793" width="12.42578125" style="213" customWidth="1"/>
    <col min="1794" max="1794" width="100.7109375" style="213" customWidth="1"/>
    <col min="1795" max="1797" width="22.7109375" style="213" customWidth="1"/>
    <col min="1798" max="1798" width="12" style="213" bestFit="1" customWidth="1"/>
    <col min="1799" max="1799" width="17" style="213" bestFit="1" customWidth="1"/>
    <col min="1800" max="2048" width="9.140625" style="213"/>
    <col min="2049" max="2049" width="12.42578125" style="213" customWidth="1"/>
    <col min="2050" max="2050" width="100.7109375" style="213" customWidth="1"/>
    <col min="2051" max="2053" width="22.7109375" style="213" customWidth="1"/>
    <col min="2054" max="2054" width="12" style="213" bestFit="1" customWidth="1"/>
    <col min="2055" max="2055" width="17" style="213" bestFit="1" customWidth="1"/>
    <col min="2056" max="2304" width="9.140625" style="213"/>
    <col min="2305" max="2305" width="12.42578125" style="213" customWidth="1"/>
    <col min="2306" max="2306" width="100.7109375" style="213" customWidth="1"/>
    <col min="2307" max="2309" width="22.7109375" style="213" customWidth="1"/>
    <col min="2310" max="2310" width="12" style="213" bestFit="1" customWidth="1"/>
    <col min="2311" max="2311" width="17" style="213" bestFit="1" customWidth="1"/>
    <col min="2312" max="2560" width="9.140625" style="213"/>
    <col min="2561" max="2561" width="12.42578125" style="213" customWidth="1"/>
    <col min="2562" max="2562" width="100.7109375" style="213" customWidth="1"/>
    <col min="2563" max="2565" width="22.7109375" style="213" customWidth="1"/>
    <col min="2566" max="2566" width="12" style="213" bestFit="1" customWidth="1"/>
    <col min="2567" max="2567" width="17" style="213" bestFit="1" customWidth="1"/>
    <col min="2568" max="2816" width="9.140625" style="213"/>
    <col min="2817" max="2817" width="12.42578125" style="213" customWidth="1"/>
    <col min="2818" max="2818" width="100.7109375" style="213" customWidth="1"/>
    <col min="2819" max="2821" width="22.7109375" style="213" customWidth="1"/>
    <col min="2822" max="2822" width="12" style="213" bestFit="1" customWidth="1"/>
    <col min="2823" max="2823" width="17" style="213" bestFit="1" customWidth="1"/>
    <col min="2824" max="3072" width="9.140625" style="213"/>
    <col min="3073" max="3073" width="12.42578125" style="213" customWidth="1"/>
    <col min="3074" max="3074" width="100.7109375" style="213" customWidth="1"/>
    <col min="3075" max="3077" width="22.7109375" style="213" customWidth="1"/>
    <col min="3078" max="3078" width="12" style="213" bestFit="1" customWidth="1"/>
    <col min="3079" max="3079" width="17" style="213" bestFit="1" customWidth="1"/>
    <col min="3080" max="3328" width="9.140625" style="213"/>
    <col min="3329" max="3329" width="12.42578125" style="213" customWidth="1"/>
    <col min="3330" max="3330" width="100.7109375" style="213" customWidth="1"/>
    <col min="3331" max="3333" width="22.7109375" style="213" customWidth="1"/>
    <col min="3334" max="3334" width="12" style="213" bestFit="1" customWidth="1"/>
    <col min="3335" max="3335" width="17" style="213" bestFit="1" customWidth="1"/>
    <col min="3336" max="3584" width="9.140625" style="213"/>
    <col min="3585" max="3585" width="12.42578125" style="213" customWidth="1"/>
    <col min="3586" max="3586" width="100.7109375" style="213" customWidth="1"/>
    <col min="3587" max="3589" width="22.7109375" style="213" customWidth="1"/>
    <col min="3590" max="3590" width="12" style="213" bestFit="1" customWidth="1"/>
    <col min="3591" max="3591" width="17" style="213" bestFit="1" customWidth="1"/>
    <col min="3592" max="3840" width="9.140625" style="213"/>
    <col min="3841" max="3841" width="12.42578125" style="213" customWidth="1"/>
    <col min="3842" max="3842" width="100.7109375" style="213" customWidth="1"/>
    <col min="3843" max="3845" width="22.7109375" style="213" customWidth="1"/>
    <col min="3846" max="3846" width="12" style="213" bestFit="1" customWidth="1"/>
    <col min="3847" max="3847" width="17" style="213" bestFit="1" customWidth="1"/>
    <col min="3848" max="4096" width="9.140625" style="213"/>
    <col min="4097" max="4097" width="12.42578125" style="213" customWidth="1"/>
    <col min="4098" max="4098" width="100.7109375" style="213" customWidth="1"/>
    <col min="4099" max="4101" width="22.7109375" style="213" customWidth="1"/>
    <col min="4102" max="4102" width="12" style="213" bestFit="1" customWidth="1"/>
    <col min="4103" max="4103" width="17" style="213" bestFit="1" customWidth="1"/>
    <col min="4104" max="4352" width="9.140625" style="213"/>
    <col min="4353" max="4353" width="12.42578125" style="213" customWidth="1"/>
    <col min="4354" max="4354" width="100.7109375" style="213" customWidth="1"/>
    <col min="4355" max="4357" width="22.7109375" style="213" customWidth="1"/>
    <col min="4358" max="4358" width="12" style="213" bestFit="1" customWidth="1"/>
    <col min="4359" max="4359" width="17" style="213" bestFit="1" customWidth="1"/>
    <col min="4360" max="4608" width="9.140625" style="213"/>
    <col min="4609" max="4609" width="12.42578125" style="213" customWidth="1"/>
    <col min="4610" max="4610" width="100.7109375" style="213" customWidth="1"/>
    <col min="4611" max="4613" width="22.7109375" style="213" customWidth="1"/>
    <col min="4614" max="4614" width="12" style="213" bestFit="1" customWidth="1"/>
    <col min="4615" max="4615" width="17" style="213" bestFit="1" customWidth="1"/>
    <col min="4616" max="4864" width="9.140625" style="213"/>
    <col min="4865" max="4865" width="12.42578125" style="213" customWidth="1"/>
    <col min="4866" max="4866" width="100.7109375" style="213" customWidth="1"/>
    <col min="4867" max="4869" width="22.7109375" style="213" customWidth="1"/>
    <col min="4870" max="4870" width="12" style="213" bestFit="1" customWidth="1"/>
    <col min="4871" max="4871" width="17" style="213" bestFit="1" customWidth="1"/>
    <col min="4872" max="5120" width="9.140625" style="213"/>
    <col min="5121" max="5121" width="12.42578125" style="213" customWidth="1"/>
    <col min="5122" max="5122" width="100.7109375" style="213" customWidth="1"/>
    <col min="5123" max="5125" width="22.7109375" style="213" customWidth="1"/>
    <col min="5126" max="5126" width="12" style="213" bestFit="1" customWidth="1"/>
    <col min="5127" max="5127" width="17" style="213" bestFit="1" customWidth="1"/>
    <col min="5128" max="5376" width="9.140625" style="213"/>
    <col min="5377" max="5377" width="12.42578125" style="213" customWidth="1"/>
    <col min="5378" max="5378" width="100.7109375" style="213" customWidth="1"/>
    <col min="5379" max="5381" width="22.7109375" style="213" customWidth="1"/>
    <col min="5382" max="5382" width="12" style="213" bestFit="1" customWidth="1"/>
    <col min="5383" max="5383" width="17" style="213" bestFit="1" customWidth="1"/>
    <col min="5384" max="5632" width="9.140625" style="213"/>
    <col min="5633" max="5633" width="12.42578125" style="213" customWidth="1"/>
    <col min="5634" max="5634" width="100.7109375" style="213" customWidth="1"/>
    <col min="5635" max="5637" width="22.7109375" style="213" customWidth="1"/>
    <col min="5638" max="5638" width="12" style="213" bestFit="1" customWidth="1"/>
    <col min="5639" max="5639" width="17" style="213" bestFit="1" customWidth="1"/>
    <col min="5640" max="5888" width="9.140625" style="213"/>
    <col min="5889" max="5889" width="12.42578125" style="213" customWidth="1"/>
    <col min="5890" max="5890" width="100.7109375" style="213" customWidth="1"/>
    <col min="5891" max="5893" width="22.7109375" style="213" customWidth="1"/>
    <col min="5894" max="5894" width="12" style="213" bestFit="1" customWidth="1"/>
    <col min="5895" max="5895" width="17" style="213" bestFit="1" customWidth="1"/>
    <col min="5896" max="6144" width="9.140625" style="213"/>
    <col min="6145" max="6145" width="12.42578125" style="213" customWidth="1"/>
    <col min="6146" max="6146" width="100.7109375" style="213" customWidth="1"/>
    <col min="6147" max="6149" width="22.7109375" style="213" customWidth="1"/>
    <col min="6150" max="6150" width="12" style="213" bestFit="1" customWidth="1"/>
    <col min="6151" max="6151" width="17" style="213" bestFit="1" customWidth="1"/>
    <col min="6152" max="6400" width="9.140625" style="213"/>
    <col min="6401" max="6401" width="12.42578125" style="213" customWidth="1"/>
    <col min="6402" max="6402" width="100.7109375" style="213" customWidth="1"/>
    <col min="6403" max="6405" width="22.7109375" style="213" customWidth="1"/>
    <col min="6406" max="6406" width="12" style="213" bestFit="1" customWidth="1"/>
    <col min="6407" max="6407" width="17" style="213" bestFit="1" customWidth="1"/>
    <col min="6408" max="6656" width="9.140625" style="213"/>
    <col min="6657" max="6657" width="12.42578125" style="213" customWidth="1"/>
    <col min="6658" max="6658" width="100.7109375" style="213" customWidth="1"/>
    <col min="6659" max="6661" width="22.7109375" style="213" customWidth="1"/>
    <col min="6662" max="6662" width="12" style="213" bestFit="1" customWidth="1"/>
    <col min="6663" max="6663" width="17" style="213" bestFit="1" customWidth="1"/>
    <col min="6664" max="6912" width="9.140625" style="213"/>
    <col min="6913" max="6913" width="12.42578125" style="213" customWidth="1"/>
    <col min="6914" max="6914" width="100.7109375" style="213" customWidth="1"/>
    <col min="6915" max="6917" width="22.7109375" style="213" customWidth="1"/>
    <col min="6918" max="6918" width="12" style="213" bestFit="1" customWidth="1"/>
    <col min="6919" max="6919" width="17" style="213" bestFit="1" customWidth="1"/>
    <col min="6920" max="7168" width="9.140625" style="213"/>
    <col min="7169" max="7169" width="12.42578125" style="213" customWidth="1"/>
    <col min="7170" max="7170" width="100.7109375" style="213" customWidth="1"/>
    <col min="7171" max="7173" width="22.7109375" style="213" customWidth="1"/>
    <col min="7174" max="7174" width="12" style="213" bestFit="1" customWidth="1"/>
    <col min="7175" max="7175" width="17" style="213" bestFit="1" customWidth="1"/>
    <col min="7176" max="7424" width="9.140625" style="213"/>
    <col min="7425" max="7425" width="12.42578125" style="213" customWidth="1"/>
    <col min="7426" max="7426" width="100.7109375" style="213" customWidth="1"/>
    <col min="7427" max="7429" width="22.7109375" style="213" customWidth="1"/>
    <col min="7430" max="7430" width="12" style="213" bestFit="1" customWidth="1"/>
    <col min="7431" max="7431" width="17" style="213" bestFit="1" customWidth="1"/>
    <col min="7432" max="7680" width="9.140625" style="213"/>
    <col min="7681" max="7681" width="12.42578125" style="213" customWidth="1"/>
    <col min="7682" max="7682" width="100.7109375" style="213" customWidth="1"/>
    <col min="7683" max="7685" width="22.7109375" style="213" customWidth="1"/>
    <col min="7686" max="7686" width="12" style="213" bestFit="1" customWidth="1"/>
    <col min="7687" max="7687" width="17" style="213" bestFit="1" customWidth="1"/>
    <col min="7688" max="7936" width="9.140625" style="213"/>
    <col min="7937" max="7937" width="12.42578125" style="213" customWidth="1"/>
    <col min="7938" max="7938" width="100.7109375" style="213" customWidth="1"/>
    <col min="7939" max="7941" width="22.7109375" style="213" customWidth="1"/>
    <col min="7942" max="7942" width="12" style="213" bestFit="1" customWidth="1"/>
    <col min="7943" max="7943" width="17" style="213" bestFit="1" customWidth="1"/>
    <col min="7944" max="8192" width="9.140625" style="213"/>
    <col min="8193" max="8193" width="12.42578125" style="213" customWidth="1"/>
    <col min="8194" max="8194" width="100.7109375" style="213" customWidth="1"/>
    <col min="8195" max="8197" width="22.7109375" style="213" customWidth="1"/>
    <col min="8198" max="8198" width="12" style="213" bestFit="1" customWidth="1"/>
    <col min="8199" max="8199" width="17" style="213" bestFit="1" customWidth="1"/>
    <col min="8200" max="8448" width="9.140625" style="213"/>
    <col min="8449" max="8449" width="12.42578125" style="213" customWidth="1"/>
    <col min="8450" max="8450" width="100.7109375" style="213" customWidth="1"/>
    <col min="8451" max="8453" width="22.7109375" style="213" customWidth="1"/>
    <col min="8454" max="8454" width="12" style="213" bestFit="1" customWidth="1"/>
    <col min="8455" max="8455" width="17" style="213" bestFit="1" customWidth="1"/>
    <col min="8456" max="8704" width="9.140625" style="213"/>
    <col min="8705" max="8705" width="12.42578125" style="213" customWidth="1"/>
    <col min="8706" max="8706" width="100.7109375" style="213" customWidth="1"/>
    <col min="8707" max="8709" width="22.7109375" style="213" customWidth="1"/>
    <col min="8710" max="8710" width="12" style="213" bestFit="1" customWidth="1"/>
    <col min="8711" max="8711" width="17" style="213" bestFit="1" customWidth="1"/>
    <col min="8712" max="8960" width="9.140625" style="213"/>
    <col min="8961" max="8961" width="12.42578125" style="213" customWidth="1"/>
    <col min="8962" max="8962" width="100.7109375" style="213" customWidth="1"/>
    <col min="8963" max="8965" width="22.7109375" style="213" customWidth="1"/>
    <col min="8966" max="8966" width="12" style="213" bestFit="1" customWidth="1"/>
    <col min="8967" max="8967" width="17" style="213" bestFit="1" customWidth="1"/>
    <col min="8968" max="9216" width="9.140625" style="213"/>
    <col min="9217" max="9217" width="12.42578125" style="213" customWidth="1"/>
    <col min="9218" max="9218" width="100.7109375" style="213" customWidth="1"/>
    <col min="9219" max="9221" width="22.7109375" style="213" customWidth="1"/>
    <col min="9222" max="9222" width="12" style="213" bestFit="1" customWidth="1"/>
    <col min="9223" max="9223" width="17" style="213" bestFit="1" customWidth="1"/>
    <col min="9224" max="9472" width="9.140625" style="213"/>
    <col min="9473" max="9473" width="12.42578125" style="213" customWidth="1"/>
    <col min="9474" max="9474" width="100.7109375" style="213" customWidth="1"/>
    <col min="9475" max="9477" width="22.7109375" style="213" customWidth="1"/>
    <col min="9478" max="9478" width="12" style="213" bestFit="1" customWidth="1"/>
    <col min="9479" max="9479" width="17" style="213" bestFit="1" customWidth="1"/>
    <col min="9480" max="9728" width="9.140625" style="213"/>
    <col min="9729" max="9729" width="12.42578125" style="213" customWidth="1"/>
    <col min="9730" max="9730" width="100.7109375" style="213" customWidth="1"/>
    <col min="9731" max="9733" width="22.7109375" style="213" customWidth="1"/>
    <col min="9734" max="9734" width="12" style="213" bestFit="1" customWidth="1"/>
    <col min="9735" max="9735" width="17" style="213" bestFit="1" customWidth="1"/>
    <col min="9736" max="9984" width="9.140625" style="213"/>
    <col min="9985" max="9985" width="12.42578125" style="213" customWidth="1"/>
    <col min="9986" max="9986" width="100.7109375" style="213" customWidth="1"/>
    <col min="9987" max="9989" width="22.7109375" style="213" customWidth="1"/>
    <col min="9990" max="9990" width="12" style="213" bestFit="1" customWidth="1"/>
    <col min="9991" max="9991" width="17" style="213" bestFit="1" customWidth="1"/>
    <col min="9992" max="10240" width="9.140625" style="213"/>
    <col min="10241" max="10241" width="12.42578125" style="213" customWidth="1"/>
    <col min="10242" max="10242" width="100.7109375" style="213" customWidth="1"/>
    <col min="10243" max="10245" width="22.7109375" style="213" customWidth="1"/>
    <col min="10246" max="10246" width="12" style="213" bestFit="1" customWidth="1"/>
    <col min="10247" max="10247" width="17" style="213" bestFit="1" customWidth="1"/>
    <col min="10248" max="10496" width="9.140625" style="213"/>
    <col min="10497" max="10497" width="12.42578125" style="213" customWidth="1"/>
    <col min="10498" max="10498" width="100.7109375" style="213" customWidth="1"/>
    <col min="10499" max="10501" width="22.7109375" style="213" customWidth="1"/>
    <col min="10502" max="10502" width="12" style="213" bestFit="1" customWidth="1"/>
    <col min="10503" max="10503" width="17" style="213" bestFit="1" customWidth="1"/>
    <col min="10504" max="10752" width="9.140625" style="213"/>
    <col min="10753" max="10753" width="12.42578125" style="213" customWidth="1"/>
    <col min="10754" max="10754" width="100.7109375" style="213" customWidth="1"/>
    <col min="10755" max="10757" width="22.7109375" style="213" customWidth="1"/>
    <col min="10758" max="10758" width="12" style="213" bestFit="1" customWidth="1"/>
    <col min="10759" max="10759" width="17" style="213" bestFit="1" customWidth="1"/>
    <col min="10760" max="11008" width="9.140625" style="213"/>
    <col min="11009" max="11009" width="12.42578125" style="213" customWidth="1"/>
    <col min="11010" max="11010" width="100.7109375" style="213" customWidth="1"/>
    <col min="11011" max="11013" width="22.7109375" style="213" customWidth="1"/>
    <col min="11014" max="11014" width="12" style="213" bestFit="1" customWidth="1"/>
    <col min="11015" max="11015" width="17" style="213" bestFit="1" customWidth="1"/>
    <col min="11016" max="11264" width="9.140625" style="213"/>
    <col min="11265" max="11265" width="12.42578125" style="213" customWidth="1"/>
    <col min="11266" max="11266" width="100.7109375" style="213" customWidth="1"/>
    <col min="11267" max="11269" width="22.7109375" style="213" customWidth="1"/>
    <col min="11270" max="11270" width="12" style="213" bestFit="1" customWidth="1"/>
    <col min="11271" max="11271" width="17" style="213" bestFit="1" customWidth="1"/>
    <col min="11272" max="11520" width="9.140625" style="213"/>
    <col min="11521" max="11521" width="12.42578125" style="213" customWidth="1"/>
    <col min="11522" max="11522" width="100.7109375" style="213" customWidth="1"/>
    <col min="11523" max="11525" width="22.7109375" style="213" customWidth="1"/>
    <col min="11526" max="11526" width="12" style="213" bestFit="1" customWidth="1"/>
    <col min="11527" max="11527" width="17" style="213" bestFit="1" customWidth="1"/>
    <col min="11528" max="11776" width="9.140625" style="213"/>
    <col min="11777" max="11777" width="12.42578125" style="213" customWidth="1"/>
    <col min="11778" max="11778" width="100.7109375" style="213" customWidth="1"/>
    <col min="11779" max="11781" width="22.7109375" style="213" customWidth="1"/>
    <col min="11782" max="11782" width="12" style="213" bestFit="1" customWidth="1"/>
    <col min="11783" max="11783" width="17" style="213" bestFit="1" customWidth="1"/>
    <col min="11784" max="12032" width="9.140625" style="213"/>
    <col min="12033" max="12033" width="12.42578125" style="213" customWidth="1"/>
    <col min="12034" max="12034" width="100.7109375" style="213" customWidth="1"/>
    <col min="12035" max="12037" width="22.7109375" style="213" customWidth="1"/>
    <col min="12038" max="12038" width="12" style="213" bestFit="1" customWidth="1"/>
    <col min="12039" max="12039" width="17" style="213" bestFit="1" customWidth="1"/>
    <col min="12040" max="12288" width="9.140625" style="213"/>
    <col min="12289" max="12289" width="12.42578125" style="213" customWidth="1"/>
    <col min="12290" max="12290" width="100.7109375" style="213" customWidth="1"/>
    <col min="12291" max="12293" width="22.7109375" style="213" customWidth="1"/>
    <col min="12294" max="12294" width="12" style="213" bestFit="1" customWidth="1"/>
    <col min="12295" max="12295" width="17" style="213" bestFit="1" customWidth="1"/>
    <col min="12296" max="12544" width="9.140625" style="213"/>
    <col min="12545" max="12545" width="12.42578125" style="213" customWidth="1"/>
    <col min="12546" max="12546" width="100.7109375" style="213" customWidth="1"/>
    <col min="12547" max="12549" width="22.7109375" style="213" customWidth="1"/>
    <col min="12550" max="12550" width="12" style="213" bestFit="1" customWidth="1"/>
    <col min="12551" max="12551" width="17" style="213" bestFit="1" customWidth="1"/>
    <col min="12552" max="12800" width="9.140625" style="213"/>
    <col min="12801" max="12801" width="12.42578125" style="213" customWidth="1"/>
    <col min="12802" max="12802" width="100.7109375" style="213" customWidth="1"/>
    <col min="12803" max="12805" width="22.7109375" style="213" customWidth="1"/>
    <col min="12806" max="12806" width="12" style="213" bestFit="1" customWidth="1"/>
    <col min="12807" max="12807" width="17" style="213" bestFit="1" customWidth="1"/>
    <col min="12808" max="13056" width="9.140625" style="213"/>
    <col min="13057" max="13057" width="12.42578125" style="213" customWidth="1"/>
    <col min="13058" max="13058" width="100.7109375" style="213" customWidth="1"/>
    <col min="13059" max="13061" width="22.7109375" style="213" customWidth="1"/>
    <col min="13062" max="13062" width="12" style="213" bestFit="1" customWidth="1"/>
    <col min="13063" max="13063" width="17" style="213" bestFit="1" customWidth="1"/>
    <col min="13064" max="13312" width="9.140625" style="213"/>
    <col min="13313" max="13313" width="12.42578125" style="213" customWidth="1"/>
    <col min="13314" max="13314" width="100.7109375" style="213" customWidth="1"/>
    <col min="13315" max="13317" width="22.7109375" style="213" customWidth="1"/>
    <col min="13318" max="13318" width="12" style="213" bestFit="1" customWidth="1"/>
    <col min="13319" max="13319" width="17" style="213" bestFit="1" customWidth="1"/>
    <col min="13320" max="13568" width="9.140625" style="213"/>
    <col min="13569" max="13569" width="12.42578125" style="213" customWidth="1"/>
    <col min="13570" max="13570" width="100.7109375" style="213" customWidth="1"/>
    <col min="13571" max="13573" width="22.7109375" style="213" customWidth="1"/>
    <col min="13574" max="13574" width="12" style="213" bestFit="1" customWidth="1"/>
    <col min="13575" max="13575" width="17" style="213" bestFit="1" customWidth="1"/>
    <col min="13576" max="13824" width="9.140625" style="213"/>
    <col min="13825" max="13825" width="12.42578125" style="213" customWidth="1"/>
    <col min="13826" max="13826" width="100.7109375" style="213" customWidth="1"/>
    <col min="13827" max="13829" width="22.7109375" style="213" customWidth="1"/>
    <col min="13830" max="13830" width="12" style="213" bestFit="1" customWidth="1"/>
    <col min="13831" max="13831" width="17" style="213" bestFit="1" customWidth="1"/>
    <col min="13832" max="14080" width="9.140625" style="213"/>
    <col min="14081" max="14081" width="12.42578125" style="213" customWidth="1"/>
    <col min="14082" max="14082" width="100.7109375" style="213" customWidth="1"/>
    <col min="14083" max="14085" width="22.7109375" style="213" customWidth="1"/>
    <col min="14086" max="14086" width="12" style="213" bestFit="1" customWidth="1"/>
    <col min="14087" max="14087" width="17" style="213" bestFit="1" customWidth="1"/>
    <col min="14088" max="14336" width="9.140625" style="213"/>
    <col min="14337" max="14337" width="12.42578125" style="213" customWidth="1"/>
    <col min="14338" max="14338" width="100.7109375" style="213" customWidth="1"/>
    <col min="14339" max="14341" width="22.7109375" style="213" customWidth="1"/>
    <col min="14342" max="14342" width="12" style="213" bestFit="1" customWidth="1"/>
    <col min="14343" max="14343" width="17" style="213" bestFit="1" customWidth="1"/>
    <col min="14344" max="14592" width="9.140625" style="213"/>
    <col min="14593" max="14593" width="12.42578125" style="213" customWidth="1"/>
    <col min="14594" max="14594" width="100.7109375" style="213" customWidth="1"/>
    <col min="14595" max="14597" width="22.7109375" style="213" customWidth="1"/>
    <col min="14598" max="14598" width="12" style="213" bestFit="1" customWidth="1"/>
    <col min="14599" max="14599" width="17" style="213" bestFit="1" customWidth="1"/>
    <col min="14600" max="14848" width="9.140625" style="213"/>
    <col min="14849" max="14849" width="12.42578125" style="213" customWidth="1"/>
    <col min="14850" max="14850" width="100.7109375" style="213" customWidth="1"/>
    <col min="14851" max="14853" width="22.7109375" style="213" customWidth="1"/>
    <col min="14854" max="14854" width="12" style="213" bestFit="1" customWidth="1"/>
    <col min="14855" max="14855" width="17" style="213" bestFit="1" customWidth="1"/>
    <col min="14856" max="15104" width="9.140625" style="213"/>
    <col min="15105" max="15105" width="12.42578125" style="213" customWidth="1"/>
    <col min="15106" max="15106" width="100.7109375" style="213" customWidth="1"/>
    <col min="15107" max="15109" width="22.7109375" style="213" customWidth="1"/>
    <col min="15110" max="15110" width="12" style="213" bestFit="1" customWidth="1"/>
    <col min="15111" max="15111" width="17" style="213" bestFit="1" customWidth="1"/>
    <col min="15112" max="15360" width="9.140625" style="213"/>
    <col min="15361" max="15361" width="12.42578125" style="213" customWidth="1"/>
    <col min="15362" max="15362" width="100.7109375" style="213" customWidth="1"/>
    <col min="15363" max="15365" width="22.7109375" style="213" customWidth="1"/>
    <col min="15366" max="15366" width="12" style="213" bestFit="1" customWidth="1"/>
    <col min="15367" max="15367" width="17" style="213" bestFit="1" customWidth="1"/>
    <col min="15368" max="15616" width="9.140625" style="213"/>
    <col min="15617" max="15617" width="12.42578125" style="213" customWidth="1"/>
    <col min="15618" max="15618" width="100.7109375" style="213" customWidth="1"/>
    <col min="15619" max="15621" width="22.7109375" style="213" customWidth="1"/>
    <col min="15622" max="15622" width="12" style="213" bestFit="1" customWidth="1"/>
    <col min="15623" max="15623" width="17" style="213" bestFit="1" customWidth="1"/>
    <col min="15624" max="15872" width="9.140625" style="213"/>
    <col min="15873" max="15873" width="12.42578125" style="213" customWidth="1"/>
    <col min="15874" max="15874" width="100.7109375" style="213" customWidth="1"/>
    <col min="15875" max="15877" width="22.7109375" style="213" customWidth="1"/>
    <col min="15878" max="15878" width="12" style="213" bestFit="1" customWidth="1"/>
    <col min="15879" max="15879" width="17" style="213" bestFit="1" customWidth="1"/>
    <col min="15880" max="16128" width="9.140625" style="213"/>
    <col min="16129" max="16129" width="12.42578125" style="213" customWidth="1"/>
    <col min="16130" max="16130" width="100.7109375" style="213" customWidth="1"/>
    <col min="16131" max="16133" width="22.7109375" style="213" customWidth="1"/>
    <col min="16134" max="16134" width="12" style="213" bestFit="1" customWidth="1"/>
    <col min="16135" max="16135" width="17" style="213" bestFit="1" customWidth="1"/>
    <col min="16136" max="16384" width="9.140625" style="213"/>
  </cols>
  <sheetData>
    <row r="1" spans="1:7">
      <c r="A1" s="220" t="s">
        <v>227</v>
      </c>
      <c r="B1" s="211"/>
      <c r="C1" s="211"/>
      <c r="D1" s="212"/>
      <c r="E1" s="212"/>
    </row>
    <row r="2" spans="1:7">
      <c r="A2" s="220" t="s">
        <v>228</v>
      </c>
      <c r="B2" s="211"/>
      <c r="C2" s="211"/>
      <c r="D2" s="212"/>
      <c r="E2" s="212"/>
    </row>
    <row r="3" spans="1:7">
      <c r="A3" s="220"/>
      <c r="B3" s="211"/>
      <c r="C3" s="211"/>
      <c r="D3" s="212"/>
      <c r="E3" s="212"/>
    </row>
    <row r="4" spans="1:7" ht="4.5" customHeight="1">
      <c r="A4" s="220"/>
      <c r="B4" s="211"/>
      <c r="C4" s="211"/>
      <c r="D4" s="212"/>
      <c r="E4" s="212"/>
    </row>
    <row r="5" spans="1:7">
      <c r="A5" s="221" t="s">
        <v>157</v>
      </c>
      <c r="B5" s="214"/>
      <c r="C5" s="211"/>
      <c r="D5" s="215"/>
      <c r="E5" s="365">
        <v>44720</v>
      </c>
    </row>
    <row r="6" spans="1:7" s="211" customFormat="1">
      <c r="A6" s="216"/>
      <c r="D6" s="212"/>
      <c r="E6" s="212"/>
    </row>
    <row r="7" spans="1:7" s="211" customFormat="1">
      <c r="A7" s="216"/>
      <c r="D7" s="212"/>
      <c r="E7" s="212"/>
    </row>
    <row r="8" spans="1:7" s="211" customFormat="1" ht="28.5">
      <c r="A8" s="366" t="s">
        <v>150</v>
      </c>
      <c r="B8" s="366"/>
      <c r="C8" s="366"/>
      <c r="D8" s="366"/>
      <c r="E8" s="366"/>
    </row>
    <row r="9" spans="1:7" s="211" customFormat="1" ht="19.5" thickBot="1">
      <c r="A9" s="217"/>
      <c r="B9" s="217"/>
      <c r="C9" s="217"/>
      <c r="D9" s="217"/>
      <c r="E9" s="217"/>
    </row>
    <row r="10" spans="1:7" s="218" customFormat="1" ht="31.5">
      <c r="A10" s="222" t="s">
        <v>151</v>
      </c>
      <c r="B10" s="223" t="s">
        <v>152</v>
      </c>
      <c r="C10" s="224" t="s">
        <v>158</v>
      </c>
      <c r="D10" s="224" t="s">
        <v>159</v>
      </c>
      <c r="E10" s="225" t="s">
        <v>160</v>
      </c>
    </row>
    <row r="11" spans="1:7" ht="49.5" customHeight="1">
      <c r="A11" s="226">
        <v>1</v>
      </c>
      <c r="B11" s="219" t="s">
        <v>153</v>
      </c>
      <c r="C11" s="227">
        <f>'HVAC 15th Floor'!I26</f>
        <v>504500</v>
      </c>
      <c r="D11" s="227">
        <f>'HVAC 15th Floor'!K26</f>
        <v>47500</v>
      </c>
      <c r="E11" s="227">
        <f>D11+C11</f>
        <v>552000</v>
      </c>
    </row>
    <row r="12" spans="1:7" ht="49.5" customHeight="1">
      <c r="A12" s="226">
        <v>2</v>
      </c>
      <c r="B12" s="219" t="s">
        <v>154</v>
      </c>
      <c r="C12" s="228">
        <f>'HVAC 16th Floor'!I15</f>
        <v>94000</v>
      </c>
      <c r="D12" s="228">
        <f>'HVAC 16th Floor'!K15</f>
        <v>4000</v>
      </c>
      <c r="E12" s="227">
        <f>D12+C12</f>
        <v>98000</v>
      </c>
    </row>
    <row r="13" spans="1:7" ht="49.5" customHeight="1">
      <c r="A13" s="226">
        <v>3</v>
      </c>
      <c r="B13" s="219" t="s">
        <v>155</v>
      </c>
      <c r="C13" s="228">
        <f>'Fire 15th Floor'!I59</f>
        <v>6785500</v>
      </c>
      <c r="D13" s="227">
        <f>'Fire 15th Floor'!K59</f>
        <v>232250</v>
      </c>
      <c r="E13" s="227">
        <f>D13+C13</f>
        <v>7017750</v>
      </c>
    </row>
    <row r="14" spans="1:7" ht="49.5" customHeight="1">
      <c r="A14" s="226">
        <v>4</v>
      </c>
      <c r="B14" s="219" t="s">
        <v>156</v>
      </c>
      <c r="C14" s="228">
        <f>'Fire 16th Floor'!I24</f>
        <v>64000</v>
      </c>
      <c r="D14" s="227">
        <f>'Fire 16th Floor'!K24</f>
        <v>47000</v>
      </c>
      <c r="E14" s="227">
        <f>D14+C14</f>
        <v>111000</v>
      </c>
    </row>
    <row r="15" spans="1:7" ht="49.5" customHeight="1">
      <c r="A15" s="226">
        <v>5</v>
      </c>
      <c r="B15" s="219" t="s">
        <v>161</v>
      </c>
      <c r="C15" s="228">
        <v>0</v>
      </c>
      <c r="D15" s="227">
        <v>175000</v>
      </c>
      <c r="E15" s="227">
        <f>D15+C15</f>
        <v>175000</v>
      </c>
    </row>
    <row r="16" spans="1:7" s="234" customFormat="1" ht="26.25" customHeight="1" thickBot="1">
      <c r="A16" s="229"/>
      <c r="B16" s="230" t="s">
        <v>250</v>
      </c>
      <c r="C16" s="231">
        <f>SUM(C11:C15)</f>
        <v>7448000</v>
      </c>
      <c r="D16" s="231">
        <f t="shared" ref="D16" si="0">SUM(D11:D15)</f>
        <v>505750</v>
      </c>
      <c r="E16" s="231">
        <f>SUM(E11:E15)</f>
        <v>7953750</v>
      </c>
      <c r="F16" s="232"/>
      <c r="G16" s="233"/>
    </row>
    <row r="17" spans="1:7" s="234" customFormat="1" ht="26.25" customHeight="1" thickBot="1">
      <c r="A17" s="229"/>
      <c r="B17" s="230" t="s">
        <v>248</v>
      </c>
      <c r="C17" s="231"/>
      <c r="D17" s="231"/>
      <c r="E17" s="231">
        <v>553750</v>
      </c>
      <c r="F17" s="232"/>
      <c r="G17" s="233"/>
    </row>
    <row r="18" spans="1:7" s="234" customFormat="1" ht="26.25" customHeight="1" thickBot="1">
      <c r="A18" s="229"/>
      <c r="B18" s="230" t="s">
        <v>251</v>
      </c>
      <c r="C18" s="231"/>
      <c r="D18" s="231"/>
      <c r="E18" s="231">
        <f>E16-E17</f>
        <v>7400000</v>
      </c>
      <c r="F18" s="232"/>
      <c r="G18" s="233"/>
    </row>
    <row r="21" spans="1:7" ht="21">
      <c r="A21" s="367" t="s">
        <v>249</v>
      </c>
      <c r="B21" s="367"/>
      <c r="C21" s="367"/>
      <c r="D21" s="367"/>
      <c r="E21" s="367"/>
    </row>
  </sheetData>
  <sheetProtection formatCells="0" formatColumns="0" formatRows="0" insertColumns="0" insertRows="0" insertHyperlinks="0" deleteColumns="0" deleteRows="0"/>
  <mergeCells count="2">
    <mergeCell ref="A8:E8"/>
    <mergeCell ref="A21:E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0"/>
  <sheetViews>
    <sheetView showGridLines="0" zoomScaleNormal="100" zoomScaleSheetLayoutView="70" workbookViewId="0">
      <pane xSplit="1" ySplit="6" topLeftCell="B13" activePane="bottomRight" state="frozen"/>
      <selection activeCell="F12" sqref="F12"/>
      <selection pane="topRight" activeCell="F12" sqref="F12"/>
      <selection pane="bottomLeft" activeCell="F12" sqref="F12"/>
      <selection pane="bottomRight" activeCell="C22" sqref="C22"/>
    </sheetView>
  </sheetViews>
  <sheetFormatPr defaultColWidth="9.140625" defaultRowHeight="15"/>
  <cols>
    <col min="1" max="1" width="2.42578125" style="89" customWidth="1"/>
    <col min="2" max="2" width="6" style="192" customWidth="1"/>
    <col min="3" max="3" width="71.5703125" style="98" customWidth="1"/>
    <col min="4" max="4" width="9.140625" style="98" customWidth="1"/>
    <col min="5" max="5" width="8.85546875" style="94" customWidth="1"/>
    <col min="6" max="6" width="13.5703125" style="94" customWidth="1"/>
    <col min="7" max="7" width="11" style="190" customWidth="1"/>
    <col min="8" max="8" width="20.140625" style="190" customWidth="1"/>
    <col min="9" max="9" width="16.140625" style="190" customWidth="1"/>
    <col min="10" max="10" width="23.85546875" style="190" customWidth="1"/>
    <col min="11" max="11" width="13.85546875" style="190" customWidth="1"/>
    <col min="12" max="12" width="18.7109375" style="191" customWidth="1"/>
    <col min="13" max="13" width="27" style="191" customWidth="1"/>
    <col min="14" max="14" width="2.28515625" style="97" customWidth="1"/>
    <col min="15" max="15" width="13.140625" style="97" bestFit="1" customWidth="1"/>
    <col min="16" max="16" width="10.28515625" style="97" bestFit="1" customWidth="1"/>
    <col min="17" max="19" width="9.140625" style="97"/>
    <col min="20" max="20" width="11.5703125" style="97" bestFit="1" customWidth="1"/>
    <col min="21" max="16384" width="9.140625" style="98"/>
  </cols>
  <sheetData>
    <row r="1" spans="1:20" ht="18.75">
      <c r="B1" s="90" t="s">
        <v>140</v>
      </c>
      <c r="C1" s="91"/>
      <c r="D1" s="92"/>
      <c r="E1" s="93"/>
      <c r="G1" s="93"/>
      <c r="H1" s="95"/>
      <c r="I1" s="95"/>
      <c r="J1" s="95"/>
      <c r="K1" s="95"/>
      <c r="L1" s="96"/>
      <c r="M1" s="96"/>
    </row>
    <row r="2" spans="1:20" ht="18.75">
      <c r="B2" s="90" t="s">
        <v>117</v>
      </c>
      <c r="C2" s="91"/>
      <c r="D2" s="92"/>
      <c r="E2" s="93"/>
      <c r="F2" s="93"/>
      <c r="G2" s="95"/>
      <c r="H2" s="95"/>
      <c r="I2" s="95"/>
      <c r="J2" s="95"/>
      <c r="K2" s="95"/>
      <c r="M2" s="99">
        <v>44662</v>
      </c>
    </row>
    <row r="3" spans="1:20" ht="18.75">
      <c r="B3" s="90" t="s">
        <v>139</v>
      </c>
      <c r="C3" s="91"/>
      <c r="D3" s="92"/>
      <c r="E3" s="93"/>
      <c r="F3" s="93"/>
      <c r="G3" s="95"/>
      <c r="H3" s="95"/>
      <c r="I3" s="95"/>
      <c r="J3" s="95"/>
      <c r="K3" s="95"/>
      <c r="L3" s="99"/>
      <c r="M3" s="99"/>
    </row>
    <row r="4" spans="1:20" ht="19.5" thickBot="1">
      <c r="B4" s="90"/>
      <c r="C4" s="91"/>
      <c r="D4" s="92"/>
      <c r="E4" s="93"/>
      <c r="F4" s="93"/>
      <c r="G4" s="95"/>
      <c r="H4" s="95"/>
      <c r="I4" s="95"/>
      <c r="J4" s="95"/>
      <c r="K4" s="95"/>
      <c r="L4" s="99"/>
      <c r="M4" s="99"/>
    </row>
    <row r="5" spans="1:20" ht="14.45" customHeight="1">
      <c r="B5" s="377" t="s">
        <v>34</v>
      </c>
      <c r="C5" s="379" t="s">
        <v>0</v>
      </c>
      <c r="D5" s="379" t="s">
        <v>1</v>
      </c>
      <c r="E5" s="381" t="s">
        <v>3</v>
      </c>
      <c r="F5" s="383" t="s">
        <v>115</v>
      </c>
      <c r="G5" s="385" t="s">
        <v>231</v>
      </c>
      <c r="H5" s="372" t="s">
        <v>122</v>
      </c>
      <c r="I5" s="372"/>
      <c r="J5" s="372" t="s">
        <v>123</v>
      </c>
      <c r="K5" s="372"/>
      <c r="L5" s="373" t="s">
        <v>121</v>
      </c>
      <c r="M5" s="371" t="s">
        <v>164</v>
      </c>
    </row>
    <row r="6" spans="1:20" s="103" customFormat="1" ht="30">
      <c r="A6" s="100"/>
      <c r="B6" s="378"/>
      <c r="C6" s="380"/>
      <c r="D6" s="380"/>
      <c r="E6" s="382"/>
      <c r="F6" s="384"/>
      <c r="G6" s="385"/>
      <c r="H6" s="101" t="s">
        <v>120</v>
      </c>
      <c r="I6" s="101" t="s">
        <v>118</v>
      </c>
      <c r="J6" s="101" t="s">
        <v>129</v>
      </c>
      <c r="K6" s="101" t="s">
        <v>119</v>
      </c>
      <c r="L6" s="374"/>
      <c r="M6" s="371"/>
      <c r="N6" s="102"/>
      <c r="O6" s="102"/>
      <c r="P6" s="102"/>
      <c r="Q6" s="102"/>
      <c r="R6" s="102"/>
      <c r="S6" s="102"/>
      <c r="T6" s="102"/>
    </row>
    <row r="7" spans="1:20" s="103" customFormat="1">
      <c r="A7" s="100"/>
      <c r="B7" s="104"/>
      <c r="C7" s="105"/>
      <c r="D7" s="104"/>
      <c r="E7" s="106"/>
      <c r="F7" s="106"/>
      <c r="G7" s="107"/>
      <c r="H7" s="108"/>
      <c r="I7" s="108"/>
      <c r="J7" s="108"/>
      <c r="K7" s="108"/>
      <c r="L7" s="109"/>
      <c r="M7" s="109"/>
      <c r="N7" s="102"/>
      <c r="O7" s="102"/>
      <c r="P7" s="102"/>
      <c r="Q7" s="102"/>
      <c r="R7" s="102"/>
      <c r="S7" s="102"/>
      <c r="T7" s="102"/>
    </row>
    <row r="8" spans="1:20" s="117" customFormat="1" ht="15.75">
      <c r="A8" s="110"/>
      <c r="B8" s="111">
        <v>1</v>
      </c>
      <c r="C8" s="112" t="s">
        <v>124</v>
      </c>
      <c r="D8" s="111"/>
      <c r="E8" s="113"/>
      <c r="F8" s="113"/>
      <c r="G8" s="114"/>
      <c r="H8" s="114"/>
      <c r="I8" s="114"/>
      <c r="J8" s="114"/>
      <c r="K8" s="114"/>
      <c r="L8" s="115"/>
      <c r="M8" s="115"/>
      <c r="N8" s="116"/>
      <c r="O8" s="116"/>
      <c r="P8" s="116"/>
      <c r="Q8" s="116"/>
      <c r="R8" s="116"/>
      <c r="S8" s="116"/>
      <c r="T8" s="116"/>
    </row>
    <row r="9" spans="1:20">
      <c r="B9" s="104"/>
      <c r="C9" s="118"/>
      <c r="D9" s="119"/>
      <c r="E9" s="120"/>
      <c r="F9" s="120"/>
      <c r="G9" s="121"/>
      <c r="H9" s="121"/>
      <c r="I9" s="121"/>
      <c r="J9" s="121"/>
      <c r="K9" s="121"/>
      <c r="L9" s="122"/>
      <c r="M9" s="122"/>
    </row>
    <row r="10" spans="1:20" s="133" customFormat="1" ht="18.75" customHeight="1">
      <c r="A10" s="123"/>
      <c r="B10" s="124">
        <f>B8+0.1</f>
        <v>1.1000000000000001</v>
      </c>
      <c r="C10" s="125" t="s">
        <v>126</v>
      </c>
      <c r="D10" s="126"/>
      <c r="E10" s="127"/>
      <c r="F10" s="127"/>
      <c r="G10" s="128"/>
      <c r="H10" s="129"/>
      <c r="I10" s="129"/>
      <c r="J10" s="129"/>
      <c r="K10" s="130"/>
      <c r="L10" s="131"/>
      <c r="M10" s="238"/>
      <c r="N10" s="132"/>
      <c r="O10" s="132"/>
      <c r="P10" s="132"/>
      <c r="Q10" s="132"/>
      <c r="R10" s="132"/>
      <c r="S10" s="132"/>
      <c r="T10" s="132"/>
    </row>
    <row r="11" spans="1:20" s="117" customFormat="1" ht="64.5" customHeight="1">
      <c r="A11" s="134"/>
      <c r="B11" s="135"/>
      <c r="C11" s="136" t="s">
        <v>142</v>
      </c>
      <c r="D11" s="137"/>
      <c r="E11" s="138"/>
      <c r="F11" s="139"/>
      <c r="G11" s="140"/>
      <c r="H11" s="141"/>
      <c r="I11" s="141"/>
      <c r="J11" s="141"/>
      <c r="K11" s="142"/>
      <c r="L11" s="143"/>
      <c r="M11" s="242"/>
      <c r="N11" s="116"/>
      <c r="O11" s="116"/>
      <c r="P11" s="116"/>
      <c r="Q11" s="116"/>
      <c r="R11" s="116"/>
      <c r="S11" s="116"/>
      <c r="T11" s="116"/>
    </row>
    <row r="12" spans="1:20" s="148" customFormat="1" ht="15.75" customHeight="1">
      <c r="A12" s="144"/>
      <c r="B12" s="137" t="s">
        <v>12</v>
      </c>
      <c r="C12" s="145" t="s">
        <v>135</v>
      </c>
      <c r="D12" s="137"/>
      <c r="E12" s="138"/>
      <c r="F12" s="386" t="s">
        <v>147</v>
      </c>
      <c r="G12" s="389" t="s">
        <v>237</v>
      </c>
      <c r="H12" s="141"/>
      <c r="I12" s="141"/>
      <c r="J12" s="141"/>
      <c r="K12" s="142"/>
      <c r="L12" s="143"/>
      <c r="M12" s="368" t="s">
        <v>238</v>
      </c>
      <c r="N12" s="147"/>
      <c r="O12" s="147"/>
      <c r="P12" s="147"/>
      <c r="Q12" s="147"/>
      <c r="R12" s="147"/>
      <c r="S12" s="147"/>
      <c r="T12" s="147"/>
    </row>
    <row r="13" spans="1:20" s="148" customFormat="1" ht="15.75">
      <c r="A13" s="144"/>
      <c r="B13" s="137" t="s">
        <v>128</v>
      </c>
      <c r="C13" s="145" t="s">
        <v>136</v>
      </c>
      <c r="D13" s="149" t="s">
        <v>125</v>
      </c>
      <c r="E13" s="150">
        <v>14</v>
      </c>
      <c r="F13" s="387"/>
      <c r="G13" s="390"/>
      <c r="H13" s="153">
        <v>17000</v>
      </c>
      <c r="I13" s="154">
        <f>H13*E13</f>
        <v>238000</v>
      </c>
      <c r="J13" s="153">
        <v>1500</v>
      </c>
      <c r="K13" s="154">
        <f>J13*E13</f>
        <v>21000</v>
      </c>
      <c r="L13" s="154">
        <f>K13+I13</f>
        <v>259000</v>
      </c>
      <c r="M13" s="369"/>
      <c r="N13" s="147"/>
      <c r="O13" s="147"/>
      <c r="P13" s="147"/>
      <c r="Q13" s="147"/>
      <c r="R13" s="147"/>
      <c r="S13" s="147"/>
      <c r="T13" s="147"/>
    </row>
    <row r="14" spans="1:20" s="148" customFormat="1" ht="15.75" customHeight="1">
      <c r="A14" s="144"/>
      <c r="B14" s="137" t="s">
        <v>11</v>
      </c>
      <c r="C14" s="145" t="s">
        <v>143</v>
      </c>
      <c r="D14" s="149"/>
      <c r="E14" s="150"/>
      <c r="F14" s="387"/>
      <c r="G14" s="390"/>
      <c r="H14" s="153"/>
      <c r="I14" s="153"/>
      <c r="J14" s="153"/>
      <c r="K14" s="155"/>
      <c r="L14" s="156"/>
      <c r="M14" s="369"/>
      <c r="N14" s="147"/>
      <c r="O14" s="147"/>
      <c r="P14" s="147"/>
      <c r="Q14" s="147"/>
      <c r="R14" s="147"/>
      <c r="S14" s="147"/>
      <c r="T14" s="147"/>
    </row>
    <row r="15" spans="1:20" s="148" customFormat="1" ht="15.75">
      <c r="A15" s="144"/>
      <c r="B15" s="137" t="s">
        <v>128</v>
      </c>
      <c r="C15" s="145" t="s">
        <v>136</v>
      </c>
      <c r="D15" s="149" t="s">
        <v>125</v>
      </c>
      <c r="E15" s="150">
        <v>14</v>
      </c>
      <c r="F15" s="388"/>
      <c r="G15" s="391"/>
      <c r="H15" s="157">
        <v>84000</v>
      </c>
      <c r="I15" s="153" t="s">
        <v>144</v>
      </c>
      <c r="J15" s="158">
        <v>2000</v>
      </c>
      <c r="K15" s="153" t="s">
        <v>144</v>
      </c>
      <c r="L15" s="159" t="s">
        <v>145</v>
      </c>
      <c r="M15" s="370"/>
      <c r="N15" s="147"/>
      <c r="O15" s="147"/>
      <c r="P15" s="147"/>
      <c r="Q15" s="147"/>
      <c r="R15" s="147"/>
      <c r="S15" s="147"/>
      <c r="T15" s="147"/>
    </row>
    <row r="16" spans="1:20" s="148" customFormat="1" ht="20.100000000000001" customHeight="1">
      <c r="A16" s="144"/>
      <c r="B16" s="137"/>
      <c r="C16" s="145" t="s">
        <v>134</v>
      </c>
      <c r="D16" s="149"/>
      <c r="E16" s="150"/>
      <c r="F16" s="151"/>
      <c r="G16" s="152"/>
      <c r="H16" s="153"/>
      <c r="I16" s="154"/>
      <c r="J16" s="153"/>
      <c r="K16" s="154"/>
      <c r="L16" s="154"/>
      <c r="M16" s="349"/>
      <c r="N16" s="147"/>
      <c r="O16" s="147"/>
      <c r="P16" s="147"/>
      <c r="Q16" s="147"/>
      <c r="R16" s="147"/>
      <c r="S16" s="147"/>
      <c r="T16" s="147"/>
    </row>
    <row r="17" spans="1:20" s="117" customFormat="1" ht="15.75">
      <c r="A17" s="134"/>
      <c r="B17" s="137"/>
      <c r="C17" s="160"/>
      <c r="D17" s="149"/>
      <c r="E17" s="150"/>
      <c r="F17" s="151"/>
      <c r="G17" s="152"/>
      <c r="H17" s="161"/>
      <c r="I17" s="161"/>
      <c r="J17" s="161"/>
      <c r="K17" s="161"/>
      <c r="L17" s="162"/>
      <c r="M17" s="197"/>
      <c r="N17" s="116"/>
      <c r="O17" s="116"/>
      <c r="P17" s="163"/>
      <c r="Q17" s="116"/>
      <c r="R17" s="116"/>
      <c r="S17" s="116"/>
      <c r="T17" s="116"/>
    </row>
    <row r="18" spans="1:20" s="133" customFormat="1" ht="15.75">
      <c r="A18" s="123"/>
      <c r="B18" s="124">
        <f>B10+0.1</f>
        <v>1.2000000000000002</v>
      </c>
      <c r="C18" s="164" t="s">
        <v>138</v>
      </c>
      <c r="D18" s="126"/>
      <c r="E18" s="127"/>
      <c r="F18" s="127"/>
      <c r="G18" s="128"/>
      <c r="H18" s="165"/>
      <c r="I18" s="165"/>
      <c r="J18" s="165"/>
      <c r="K18" s="165"/>
      <c r="L18" s="166"/>
      <c r="M18" s="238"/>
      <c r="N18" s="132"/>
      <c r="O18" s="132"/>
      <c r="P18" s="167"/>
      <c r="Q18" s="132"/>
      <c r="R18" s="132"/>
      <c r="S18" s="132"/>
      <c r="T18" s="132"/>
    </row>
    <row r="19" spans="1:20" s="117" customFormat="1" ht="56.25">
      <c r="A19" s="134"/>
      <c r="B19" s="137"/>
      <c r="C19" s="168" t="s">
        <v>146</v>
      </c>
      <c r="D19" s="149" t="s">
        <v>116</v>
      </c>
      <c r="E19" s="150">
        <v>45</v>
      </c>
      <c r="F19" s="169" t="s">
        <v>148</v>
      </c>
      <c r="G19" s="354" t="s">
        <v>240</v>
      </c>
      <c r="H19" s="153">
        <v>3500</v>
      </c>
      <c r="I19" s="154">
        <f>H19*E19</f>
        <v>157500</v>
      </c>
      <c r="J19" s="153">
        <v>500</v>
      </c>
      <c r="K19" s="154">
        <f>J19*E19</f>
        <v>22500</v>
      </c>
      <c r="L19" s="154">
        <f>K19+I19</f>
        <v>180000</v>
      </c>
      <c r="M19" s="351" t="s">
        <v>239</v>
      </c>
      <c r="N19" s="116"/>
      <c r="O19" s="116"/>
      <c r="P19" s="163"/>
      <c r="Q19" s="116"/>
      <c r="R19" s="116"/>
      <c r="S19" s="116"/>
      <c r="T19" s="116"/>
    </row>
    <row r="20" spans="1:20" s="117" customFormat="1" ht="12.75" customHeight="1">
      <c r="A20" s="134"/>
      <c r="B20" s="135"/>
      <c r="C20" s="170"/>
      <c r="D20" s="149"/>
      <c r="E20" s="150"/>
      <c r="F20" s="150"/>
      <c r="G20" s="152"/>
      <c r="H20" s="153"/>
      <c r="I20" s="153"/>
      <c r="J20" s="153"/>
      <c r="K20" s="155"/>
      <c r="L20" s="156"/>
      <c r="M20" s="350"/>
      <c r="N20" s="116"/>
      <c r="O20" s="116"/>
      <c r="P20" s="116"/>
      <c r="Q20" s="116"/>
      <c r="R20" s="116"/>
      <c r="S20" s="116"/>
      <c r="T20" s="116"/>
    </row>
    <row r="21" spans="1:20" s="117" customFormat="1" ht="16.5" customHeight="1">
      <c r="A21" s="171"/>
      <c r="B21" s="172">
        <f>B18+0.1</f>
        <v>1.3000000000000003</v>
      </c>
      <c r="C21" s="173" t="s">
        <v>131</v>
      </c>
      <c r="D21" s="126"/>
      <c r="E21" s="127"/>
      <c r="F21" s="127"/>
      <c r="G21" s="128"/>
      <c r="H21" s="129"/>
      <c r="I21" s="129"/>
      <c r="J21" s="129"/>
      <c r="K21" s="130"/>
      <c r="L21" s="131"/>
      <c r="M21" s="238"/>
      <c r="N21" s="116"/>
      <c r="O21" s="116"/>
      <c r="P21" s="116"/>
      <c r="Q21" s="116"/>
      <c r="R21" s="116"/>
      <c r="S21" s="116"/>
      <c r="T21" s="116"/>
    </row>
    <row r="22" spans="1:20" s="117" customFormat="1" ht="63">
      <c r="A22" s="134"/>
      <c r="B22" s="137"/>
      <c r="C22" s="136" t="s">
        <v>132</v>
      </c>
      <c r="D22" s="149"/>
      <c r="E22" s="169"/>
      <c r="F22" s="169"/>
      <c r="G22" s="152"/>
      <c r="H22" s="174"/>
      <c r="I22" s="174"/>
      <c r="J22" s="174"/>
      <c r="K22" s="175"/>
      <c r="L22" s="156"/>
      <c r="M22" s="197"/>
      <c r="N22" s="116"/>
      <c r="O22" s="116"/>
      <c r="P22" s="116"/>
      <c r="Q22" s="116"/>
      <c r="R22" s="116"/>
      <c r="S22" s="116"/>
      <c r="T22" s="116"/>
    </row>
    <row r="23" spans="1:20" s="133" customFormat="1" ht="31.5" customHeight="1">
      <c r="A23" s="244"/>
      <c r="B23" s="149" t="s">
        <v>12</v>
      </c>
      <c r="C23" s="355" t="s">
        <v>130</v>
      </c>
      <c r="D23" s="149" t="s">
        <v>125</v>
      </c>
      <c r="E23" s="150">
        <v>2</v>
      </c>
      <c r="F23" s="151" t="s">
        <v>147</v>
      </c>
      <c r="G23" s="354" t="s">
        <v>237</v>
      </c>
      <c r="H23" s="153">
        <v>54500</v>
      </c>
      <c r="I23" s="154">
        <f>H23*E23</f>
        <v>109000</v>
      </c>
      <c r="J23" s="153">
        <v>2000</v>
      </c>
      <c r="K23" s="154">
        <f>J23*E23</f>
        <v>4000</v>
      </c>
      <c r="L23" s="154">
        <f>K23+I23</f>
        <v>113000</v>
      </c>
      <c r="M23" s="352" t="s">
        <v>238</v>
      </c>
      <c r="N23" s="132"/>
      <c r="O23" s="132"/>
      <c r="P23" s="132"/>
      <c r="Q23" s="132"/>
      <c r="R23" s="132"/>
      <c r="S23" s="132"/>
      <c r="T23" s="132"/>
    </row>
    <row r="24" spans="1:20" s="148" customFormat="1" ht="31.5" customHeight="1">
      <c r="A24" s="144"/>
      <c r="B24" s="137"/>
      <c r="C24" s="160" t="s">
        <v>137</v>
      </c>
      <c r="D24" s="149"/>
      <c r="E24" s="150"/>
      <c r="F24" s="151"/>
      <c r="G24" s="152"/>
      <c r="H24" s="153"/>
      <c r="I24" s="154"/>
      <c r="J24" s="153"/>
      <c r="K24" s="154"/>
      <c r="L24" s="154"/>
      <c r="M24" s="242"/>
      <c r="N24" s="147"/>
      <c r="O24" s="147"/>
      <c r="P24" s="147"/>
      <c r="Q24" s="147"/>
      <c r="R24" s="147"/>
      <c r="S24" s="147"/>
      <c r="T24" s="147"/>
    </row>
    <row r="25" spans="1:20" s="117" customFormat="1" ht="12.75" customHeight="1">
      <c r="A25" s="134"/>
      <c r="B25" s="135"/>
      <c r="C25" s="170"/>
      <c r="D25" s="137"/>
      <c r="E25" s="138"/>
      <c r="F25" s="138"/>
      <c r="G25" s="140"/>
      <c r="H25" s="141"/>
      <c r="I25" s="141"/>
      <c r="J25" s="141"/>
      <c r="K25" s="142"/>
      <c r="L25" s="143"/>
      <c r="M25" s="268"/>
      <c r="N25" s="116"/>
      <c r="O25" s="116"/>
      <c r="P25" s="116"/>
      <c r="Q25" s="116"/>
      <c r="R25" s="116"/>
      <c r="S25" s="116"/>
      <c r="T25" s="116"/>
    </row>
    <row r="26" spans="1:20" s="183" customFormat="1" ht="36.75" customHeight="1">
      <c r="A26" s="176"/>
      <c r="B26" s="177"/>
      <c r="C26" s="375" t="s">
        <v>127</v>
      </c>
      <c r="D26" s="375"/>
      <c r="E26" s="178"/>
      <c r="F26" s="179"/>
      <c r="G26" s="178"/>
      <c r="H26" s="180"/>
      <c r="I26" s="181">
        <f>SUM(I10:I25)</f>
        <v>504500</v>
      </c>
      <c r="J26" s="180"/>
      <c r="K26" s="181">
        <f>SUM(K10:K25)</f>
        <v>47500</v>
      </c>
      <c r="L26" s="181">
        <f>SUM(L10:L25)</f>
        <v>552000</v>
      </c>
      <c r="M26" s="268"/>
      <c r="N26" s="91"/>
      <c r="O26" s="182"/>
      <c r="P26" s="91"/>
      <c r="Q26" s="91"/>
      <c r="R26" s="91"/>
      <c r="S26" s="91"/>
      <c r="T26" s="91"/>
    </row>
    <row r="27" spans="1:20" ht="15" customHeight="1">
      <c r="B27" s="184"/>
      <c r="C27" s="185"/>
      <c r="D27" s="185"/>
      <c r="E27" s="186"/>
      <c r="F27" s="186"/>
      <c r="G27" s="187"/>
      <c r="H27" s="187"/>
      <c r="I27" s="187"/>
      <c r="J27" s="187"/>
      <c r="K27" s="187"/>
      <c r="L27" s="188"/>
    </row>
    <row r="28" spans="1:20" ht="50.25" customHeight="1">
      <c r="B28" s="376" t="s">
        <v>149</v>
      </c>
      <c r="C28" s="376"/>
      <c r="D28" s="376"/>
      <c r="E28" s="376"/>
      <c r="F28" s="376"/>
      <c r="G28" s="376"/>
      <c r="H28" s="376"/>
      <c r="I28" s="376"/>
      <c r="J28" s="376"/>
      <c r="K28" s="376"/>
      <c r="L28" s="376"/>
    </row>
    <row r="29" spans="1:20" ht="15" customHeight="1">
      <c r="B29" s="189"/>
    </row>
    <row r="30" spans="1:20" ht="15" customHeight="1"/>
  </sheetData>
  <mergeCells count="15">
    <mergeCell ref="C26:D26"/>
    <mergeCell ref="B28:L28"/>
    <mergeCell ref="B5:B6"/>
    <mergeCell ref="C5:C6"/>
    <mergeCell ref="D5:D6"/>
    <mergeCell ref="E5:E6"/>
    <mergeCell ref="F5:F6"/>
    <mergeCell ref="G5:G6"/>
    <mergeCell ref="F12:F15"/>
    <mergeCell ref="G12:G15"/>
    <mergeCell ref="M12:M15"/>
    <mergeCell ref="M5:M6"/>
    <mergeCell ref="H5:I5"/>
    <mergeCell ref="J5:K5"/>
    <mergeCell ref="L5:L6"/>
  </mergeCells>
  <printOptions horizontalCentered="1"/>
  <pageMargins left="0.39370078740157483" right="0.39370078740157483" top="0.47244094488188981" bottom="0.47244094488188981" header="0.31496062992125984" footer="0.31496062992125984"/>
  <pageSetup paperSize="9" scale="56"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8"/>
  <sheetViews>
    <sheetView showGridLines="0" zoomScaleNormal="100" zoomScaleSheetLayoutView="100" workbookViewId="0">
      <pane xSplit="1" ySplit="6" topLeftCell="B7" activePane="bottomRight" state="frozen"/>
      <selection activeCell="F12" sqref="F12"/>
      <selection pane="topRight" activeCell="F12" sqref="F12"/>
      <selection pane="bottomLeft" activeCell="F12" sqref="F12"/>
      <selection pane="bottomRight" activeCell="G13" sqref="G13"/>
    </sheetView>
  </sheetViews>
  <sheetFormatPr defaultColWidth="9.140625" defaultRowHeight="15"/>
  <cols>
    <col min="1" max="1" width="2.42578125" style="89" customWidth="1"/>
    <col min="2" max="2" width="6" style="192" customWidth="1"/>
    <col min="3" max="3" width="71.5703125" style="98" customWidth="1"/>
    <col min="4" max="4" width="9.140625" style="98" customWidth="1"/>
    <col min="5" max="5" width="8.85546875" style="94" customWidth="1"/>
    <col min="6" max="6" width="11.7109375" style="94" customWidth="1"/>
    <col min="7" max="7" width="11" style="190" customWidth="1"/>
    <col min="8" max="8" width="20.140625" style="190" customWidth="1"/>
    <col min="9" max="9" width="16.140625" style="190" customWidth="1"/>
    <col min="10" max="10" width="23.85546875" style="190" customWidth="1"/>
    <col min="11" max="11" width="13.85546875" style="190" customWidth="1"/>
    <col min="12" max="12" width="18.7109375" style="191" customWidth="1"/>
    <col min="13" max="13" width="27" style="191" customWidth="1"/>
    <col min="14" max="14" width="2.28515625" style="97" customWidth="1"/>
    <col min="15" max="15" width="9.140625" style="97"/>
    <col min="16" max="16" width="10.28515625" style="97" bestFit="1" customWidth="1"/>
    <col min="17" max="20" width="9.140625" style="97"/>
    <col min="21" max="16384" width="9.140625" style="98"/>
  </cols>
  <sheetData>
    <row r="1" spans="1:20" ht="18.75">
      <c r="B1" s="90" t="str">
        <f>'HVAC 15th Floor'!B1</f>
        <v>BILL OF QUANTITIES</v>
      </c>
      <c r="C1" s="91"/>
      <c r="D1" s="92"/>
      <c r="E1" s="93"/>
      <c r="G1" s="93"/>
      <c r="H1" s="95"/>
      <c r="I1" s="95"/>
      <c r="J1" s="95"/>
      <c r="K1" s="95"/>
      <c r="L1" s="96"/>
      <c r="M1" s="96"/>
    </row>
    <row r="2" spans="1:20" ht="18.75">
      <c r="B2" s="90" t="s">
        <v>117</v>
      </c>
      <c r="C2" s="91"/>
      <c r="D2" s="92"/>
      <c r="E2" s="93"/>
      <c r="F2" s="93"/>
      <c r="G2" s="95"/>
      <c r="H2" s="95"/>
      <c r="I2" s="95"/>
      <c r="J2" s="95"/>
      <c r="K2" s="95"/>
      <c r="L2" s="99"/>
      <c r="M2" s="99">
        <v>44662</v>
      </c>
    </row>
    <row r="3" spans="1:20" ht="18.75">
      <c r="B3" s="90" t="s">
        <v>141</v>
      </c>
      <c r="C3" s="91"/>
      <c r="D3" s="92"/>
      <c r="E3" s="93"/>
      <c r="F3" s="93"/>
      <c r="G3" s="95"/>
      <c r="H3" s="95"/>
      <c r="I3" s="95"/>
      <c r="J3" s="95"/>
      <c r="K3" s="95"/>
      <c r="L3" s="99"/>
      <c r="M3" s="99"/>
    </row>
    <row r="4" spans="1:20" ht="18.75">
      <c r="B4" s="90"/>
      <c r="C4" s="91"/>
      <c r="D4" s="92"/>
      <c r="E4" s="93"/>
      <c r="F4" s="93"/>
      <c r="G4" s="95"/>
      <c r="H4" s="95"/>
      <c r="I4" s="95"/>
      <c r="J4" s="95"/>
      <c r="K4" s="95"/>
      <c r="L4" s="99"/>
      <c r="M4" s="99"/>
    </row>
    <row r="5" spans="1:20" ht="14.45" customHeight="1">
      <c r="B5" s="393" t="s">
        <v>34</v>
      </c>
      <c r="C5" s="393" t="s">
        <v>0</v>
      </c>
      <c r="D5" s="393" t="s">
        <v>1</v>
      </c>
      <c r="E5" s="394" t="s">
        <v>3</v>
      </c>
      <c r="F5" s="395" t="s">
        <v>115</v>
      </c>
      <c r="G5" s="385" t="s">
        <v>231</v>
      </c>
      <c r="H5" s="392" t="s">
        <v>122</v>
      </c>
      <c r="I5" s="392"/>
      <c r="J5" s="392" t="s">
        <v>123</v>
      </c>
      <c r="K5" s="392"/>
      <c r="L5" s="371" t="s">
        <v>121</v>
      </c>
      <c r="M5" s="371" t="s">
        <v>164</v>
      </c>
    </row>
    <row r="6" spans="1:20" s="103" customFormat="1" ht="30">
      <c r="A6" s="100"/>
      <c r="B6" s="393"/>
      <c r="C6" s="393"/>
      <c r="D6" s="393"/>
      <c r="E6" s="394"/>
      <c r="F6" s="395"/>
      <c r="G6" s="385"/>
      <c r="H6" s="193" t="s">
        <v>120</v>
      </c>
      <c r="I6" s="193" t="s">
        <v>118</v>
      </c>
      <c r="J6" s="193" t="s">
        <v>129</v>
      </c>
      <c r="K6" s="193" t="s">
        <v>119</v>
      </c>
      <c r="L6" s="371"/>
      <c r="M6" s="371"/>
      <c r="N6" s="102"/>
      <c r="O6" s="102"/>
      <c r="P6" s="102"/>
      <c r="Q6" s="102"/>
      <c r="R6" s="102"/>
      <c r="S6" s="102"/>
      <c r="T6" s="102"/>
    </row>
    <row r="7" spans="1:20" s="103" customFormat="1">
      <c r="A7" s="100"/>
      <c r="B7" s="104"/>
      <c r="C7" s="105"/>
      <c r="D7" s="104"/>
      <c r="E7" s="106"/>
      <c r="F7" s="106"/>
      <c r="G7" s="107"/>
      <c r="H7" s="108"/>
      <c r="I7" s="108"/>
      <c r="J7" s="108"/>
      <c r="K7" s="108"/>
      <c r="L7" s="109"/>
      <c r="M7" s="109"/>
      <c r="N7" s="102"/>
      <c r="O7" s="102"/>
      <c r="P7" s="102"/>
      <c r="Q7" s="102"/>
      <c r="R7" s="102"/>
      <c r="S7" s="102"/>
      <c r="T7" s="102"/>
    </row>
    <row r="8" spans="1:20" s="117" customFormat="1" ht="15.75">
      <c r="A8" s="110"/>
      <c r="B8" s="111">
        <v>1</v>
      </c>
      <c r="C8" s="112" t="s">
        <v>124</v>
      </c>
      <c r="D8" s="111"/>
      <c r="E8" s="113"/>
      <c r="F8" s="113"/>
      <c r="G8" s="114"/>
      <c r="H8" s="114"/>
      <c r="I8" s="114"/>
      <c r="J8" s="114"/>
      <c r="K8" s="114"/>
      <c r="L8" s="115"/>
      <c r="M8" s="115"/>
      <c r="N8" s="116"/>
      <c r="O8" s="116"/>
      <c r="P8" s="116"/>
      <c r="Q8" s="116"/>
      <c r="R8" s="116"/>
      <c r="S8" s="116"/>
      <c r="T8" s="116"/>
    </row>
    <row r="9" spans="1:20" s="117" customFormat="1" ht="15.75">
      <c r="A9" s="134"/>
      <c r="B9" s="194"/>
      <c r="C9" s="195"/>
      <c r="D9" s="137"/>
      <c r="E9" s="138"/>
      <c r="F9" s="146"/>
      <c r="G9" s="140"/>
      <c r="H9" s="196"/>
      <c r="I9" s="196"/>
      <c r="J9" s="196"/>
      <c r="K9" s="196"/>
      <c r="L9" s="197"/>
      <c r="M9" s="122"/>
      <c r="N9" s="116"/>
      <c r="O9" s="116"/>
      <c r="P9" s="116"/>
      <c r="Q9" s="116"/>
      <c r="R9" s="116"/>
      <c r="S9" s="116"/>
      <c r="T9" s="116"/>
    </row>
    <row r="10" spans="1:20" s="117" customFormat="1" ht="16.5" customHeight="1">
      <c r="A10" s="171"/>
      <c r="B10" s="172">
        <f>B8+0.1</f>
        <v>1.1000000000000001</v>
      </c>
      <c r="C10" s="173" t="s">
        <v>131</v>
      </c>
      <c r="D10" s="198"/>
      <c r="E10" s="199"/>
      <c r="F10" s="199"/>
      <c r="G10" s="200"/>
      <c r="H10" s="201"/>
      <c r="I10" s="201"/>
      <c r="J10" s="201"/>
      <c r="K10" s="202"/>
      <c r="L10" s="203"/>
      <c r="M10" s="238"/>
      <c r="N10" s="116"/>
      <c r="O10" s="116"/>
      <c r="P10" s="116"/>
      <c r="Q10" s="116"/>
      <c r="R10" s="116"/>
      <c r="S10" s="116"/>
      <c r="T10" s="116"/>
    </row>
    <row r="11" spans="1:20" s="117" customFormat="1" ht="63">
      <c r="A11" s="134"/>
      <c r="B11" s="137"/>
      <c r="C11" s="136" t="s">
        <v>132</v>
      </c>
      <c r="D11" s="137"/>
      <c r="E11" s="139"/>
      <c r="F11" s="139"/>
      <c r="G11" s="140"/>
      <c r="H11" s="204"/>
      <c r="I11" s="204"/>
      <c r="J11" s="204"/>
      <c r="K11" s="205"/>
      <c r="L11" s="143"/>
      <c r="M11" s="242"/>
      <c r="N11" s="116"/>
      <c r="O11" s="116"/>
      <c r="P11" s="116"/>
      <c r="Q11" s="116"/>
      <c r="R11" s="116"/>
      <c r="S11" s="116"/>
      <c r="T11" s="116"/>
    </row>
    <row r="12" spans="1:20" s="133" customFormat="1" ht="34.5" customHeight="1">
      <c r="A12" s="244"/>
      <c r="B12" s="149" t="s">
        <v>12</v>
      </c>
      <c r="C12" s="355" t="s">
        <v>133</v>
      </c>
      <c r="D12" s="149" t="s">
        <v>125</v>
      </c>
      <c r="E12" s="150">
        <v>2</v>
      </c>
      <c r="F12" s="151" t="s">
        <v>147</v>
      </c>
      <c r="G12" s="353" t="s">
        <v>237</v>
      </c>
      <c r="H12" s="153">
        <v>47000</v>
      </c>
      <c r="I12" s="154">
        <f>H12*E12</f>
        <v>94000</v>
      </c>
      <c r="J12" s="153">
        <v>2000</v>
      </c>
      <c r="K12" s="154">
        <f>J12*E12</f>
        <v>4000</v>
      </c>
      <c r="L12" s="154">
        <f>K12+I12</f>
        <v>98000</v>
      </c>
      <c r="M12" s="356" t="s">
        <v>238</v>
      </c>
      <c r="N12" s="132"/>
      <c r="O12" s="132"/>
      <c r="P12" s="167"/>
      <c r="Q12" s="132"/>
      <c r="R12" s="132"/>
      <c r="S12" s="132"/>
      <c r="T12" s="132"/>
    </row>
    <row r="13" spans="1:20" s="148" customFormat="1" ht="31.5" customHeight="1">
      <c r="A13" s="144"/>
      <c r="B13" s="137"/>
      <c r="C13" s="160" t="s">
        <v>137</v>
      </c>
      <c r="D13" s="137"/>
      <c r="E13" s="138"/>
      <c r="F13" s="146"/>
      <c r="G13" s="140"/>
      <c r="H13" s="141"/>
      <c r="I13" s="206"/>
      <c r="J13" s="141"/>
      <c r="K13" s="206"/>
      <c r="L13" s="206"/>
      <c r="M13" s="268"/>
      <c r="N13" s="147"/>
      <c r="O13" s="147"/>
      <c r="P13" s="147"/>
      <c r="Q13" s="147"/>
      <c r="R13" s="147"/>
      <c r="S13" s="147"/>
      <c r="T13" s="147"/>
    </row>
    <row r="14" spans="1:20" ht="15.75" customHeight="1">
      <c r="A14" s="134"/>
      <c r="B14" s="207"/>
      <c r="C14" s="208"/>
      <c r="D14" s="208"/>
      <c r="E14" s="196"/>
      <c r="F14" s="209"/>
      <c r="G14" s="140"/>
      <c r="H14" s="141"/>
      <c r="I14" s="141"/>
      <c r="J14" s="141"/>
      <c r="K14" s="141"/>
      <c r="L14" s="210"/>
      <c r="M14" s="268"/>
    </row>
    <row r="15" spans="1:20" s="183" customFormat="1" ht="36.75" customHeight="1">
      <c r="A15" s="176"/>
      <c r="B15" s="177"/>
      <c r="C15" s="375" t="s">
        <v>127</v>
      </c>
      <c r="D15" s="375"/>
      <c r="E15" s="178"/>
      <c r="F15" s="179"/>
      <c r="G15" s="178"/>
      <c r="H15" s="180"/>
      <c r="I15" s="181">
        <f>SUM(I12:I14)</f>
        <v>94000</v>
      </c>
      <c r="J15" s="180"/>
      <c r="K15" s="181">
        <f>SUM(K12:K14)</f>
        <v>4000</v>
      </c>
      <c r="L15" s="181">
        <f>SUM(L12:L14)</f>
        <v>98000</v>
      </c>
      <c r="M15" s="268"/>
      <c r="N15" s="91"/>
      <c r="O15" s="91"/>
      <c r="P15" s="91"/>
      <c r="Q15" s="91"/>
      <c r="R15" s="91"/>
      <c r="S15" s="91"/>
      <c r="T15" s="91"/>
    </row>
    <row r="16" spans="1:20">
      <c r="B16" s="184"/>
      <c r="C16" s="185"/>
      <c r="D16" s="185"/>
      <c r="E16" s="186"/>
      <c r="F16" s="186"/>
      <c r="G16" s="187"/>
      <c r="H16" s="187"/>
      <c r="I16" s="187"/>
      <c r="J16" s="187"/>
      <c r="K16" s="187"/>
      <c r="L16" s="188"/>
    </row>
    <row r="17" spans="2:12" ht="50.25" customHeight="1">
      <c r="B17" s="376" t="s">
        <v>149</v>
      </c>
      <c r="C17" s="376"/>
      <c r="D17" s="376"/>
      <c r="E17" s="376"/>
      <c r="F17" s="376"/>
      <c r="G17" s="376"/>
      <c r="H17" s="376"/>
      <c r="I17" s="376"/>
      <c r="J17" s="376"/>
      <c r="K17" s="376"/>
      <c r="L17" s="376"/>
    </row>
    <row r="18" spans="2:12">
      <c r="B18" s="189"/>
    </row>
  </sheetData>
  <mergeCells count="12">
    <mergeCell ref="B17:L17"/>
    <mergeCell ref="B5:B6"/>
    <mergeCell ref="C5:C6"/>
    <mergeCell ref="D5:D6"/>
    <mergeCell ref="E5:E6"/>
    <mergeCell ref="F5:F6"/>
    <mergeCell ref="G5:G6"/>
    <mergeCell ref="M5:M6"/>
    <mergeCell ref="H5:I5"/>
    <mergeCell ref="J5:K5"/>
    <mergeCell ref="L5:L6"/>
    <mergeCell ref="C15:D15"/>
  </mergeCells>
  <printOptions horizontalCentered="1"/>
  <pageMargins left="0.39370078740157483" right="0.39370078740157483" top="0.47244094488188981" bottom="0.47244094488188981" header="0.31496062992125984" footer="0.31496062992125984"/>
  <pageSetup paperSize="9" scale="57"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
  <sheetViews>
    <sheetView view="pageBreakPreview" topLeftCell="A16" zoomScale="80" zoomScaleNormal="90" zoomScaleSheetLayoutView="80" workbookViewId="0">
      <selection activeCell="F44" sqref="F44"/>
    </sheetView>
  </sheetViews>
  <sheetFormatPr defaultColWidth="9.140625" defaultRowHeight="15"/>
  <cols>
    <col min="1" max="1" width="2.42578125" style="89" customWidth="1"/>
    <col min="2" max="2" width="6" style="192" customWidth="1"/>
    <col min="3" max="3" width="71.5703125" style="98" customWidth="1"/>
    <col min="4" max="4" width="9.140625" style="98" customWidth="1"/>
    <col min="5" max="5" width="8.85546875" style="94" customWidth="1"/>
    <col min="6" max="6" width="14.140625" style="94" customWidth="1"/>
    <col min="7" max="7" width="9.85546875" style="190" customWidth="1"/>
    <col min="8" max="8" width="14.42578125" style="190" customWidth="1"/>
    <col min="9" max="9" width="15.28515625" style="190" customWidth="1"/>
    <col min="10" max="10" width="12.85546875" style="190" customWidth="1"/>
    <col min="11" max="11" width="12.42578125" style="190" customWidth="1"/>
    <col min="12" max="12" width="18.7109375" style="191" customWidth="1"/>
    <col min="13" max="13" width="14.7109375" style="191" customWidth="1"/>
    <col min="14" max="14" width="2.28515625" style="97" customWidth="1"/>
    <col min="15" max="15" width="9.140625" style="97"/>
    <col min="16" max="16" width="23.28515625" style="97" customWidth="1"/>
    <col min="17" max="17" width="16.28515625" style="97" customWidth="1"/>
    <col min="18" max="18" width="9.140625" style="97"/>
    <col min="19" max="19" width="12.42578125" style="97" bestFit="1" customWidth="1"/>
    <col min="20" max="20" width="9.140625" style="97"/>
    <col min="21" max="16384" width="9.140625" style="98"/>
  </cols>
  <sheetData>
    <row r="1" spans="1:20" ht="18.75">
      <c r="B1" s="90" t="s">
        <v>162</v>
      </c>
      <c r="C1" s="91"/>
      <c r="D1" s="92"/>
      <c r="E1" s="93"/>
      <c r="F1" s="93"/>
      <c r="G1" s="95"/>
      <c r="H1" s="95"/>
      <c r="I1" s="95"/>
      <c r="J1" s="95"/>
      <c r="K1" s="95"/>
      <c r="L1" s="96"/>
      <c r="M1" s="96"/>
    </row>
    <row r="2" spans="1:20" ht="18.75">
      <c r="B2" s="90" t="s">
        <v>117</v>
      </c>
      <c r="C2" s="91"/>
      <c r="D2" s="92"/>
      <c r="E2" s="93"/>
      <c r="F2" s="93"/>
      <c r="G2" s="95"/>
      <c r="H2" s="95"/>
      <c r="I2" s="95"/>
      <c r="J2" s="95"/>
      <c r="K2" s="95"/>
      <c r="L2" s="99">
        <v>44662</v>
      </c>
      <c r="M2" s="99"/>
    </row>
    <row r="3" spans="1:20" ht="18.75">
      <c r="B3" s="90" t="s">
        <v>163</v>
      </c>
      <c r="C3" s="91"/>
      <c r="D3" s="92"/>
      <c r="E3" s="93"/>
      <c r="F3" s="93"/>
      <c r="G3" s="95"/>
      <c r="H3" s="95"/>
      <c r="I3" s="95"/>
      <c r="J3" s="95"/>
      <c r="K3" s="95"/>
      <c r="L3" s="99"/>
      <c r="M3" s="99"/>
    </row>
    <row r="4" spans="1:20" ht="18.75">
      <c r="B4" s="90"/>
      <c r="C4" s="91"/>
      <c r="D4" s="92"/>
      <c r="E4" s="93"/>
      <c r="F4" s="93"/>
      <c r="G4" s="95"/>
      <c r="H4" s="95"/>
      <c r="I4" s="95"/>
      <c r="J4" s="95"/>
      <c r="K4" s="95"/>
      <c r="L4" s="99"/>
      <c r="M4" s="99"/>
    </row>
    <row r="5" spans="1:20" ht="14.45" customHeight="1">
      <c r="B5" s="393" t="s">
        <v>34</v>
      </c>
      <c r="C5" s="393" t="s">
        <v>0</v>
      </c>
      <c r="D5" s="393" t="s">
        <v>1</v>
      </c>
      <c r="E5" s="394" t="s">
        <v>3</v>
      </c>
      <c r="F5" s="395" t="s">
        <v>115</v>
      </c>
      <c r="G5" s="385" t="s">
        <v>231</v>
      </c>
      <c r="H5" s="392" t="s">
        <v>122</v>
      </c>
      <c r="I5" s="392"/>
      <c r="J5" s="392" t="s">
        <v>123</v>
      </c>
      <c r="K5" s="392"/>
      <c r="L5" s="371" t="s">
        <v>121</v>
      </c>
      <c r="M5" s="371" t="s">
        <v>164</v>
      </c>
    </row>
    <row r="6" spans="1:20" s="103" customFormat="1" ht="30">
      <c r="A6" s="100"/>
      <c r="B6" s="393"/>
      <c r="C6" s="393"/>
      <c r="D6" s="393"/>
      <c r="E6" s="394"/>
      <c r="F6" s="395"/>
      <c r="G6" s="385"/>
      <c r="H6" s="193" t="s">
        <v>120</v>
      </c>
      <c r="I6" s="193" t="s">
        <v>118</v>
      </c>
      <c r="J6" s="193" t="s">
        <v>230</v>
      </c>
      <c r="K6" s="193" t="s">
        <v>119</v>
      </c>
      <c r="L6" s="371"/>
      <c r="M6" s="371"/>
      <c r="N6" s="102"/>
      <c r="O6" s="102"/>
      <c r="P6" s="102"/>
      <c r="Q6" s="102"/>
      <c r="R6" s="102"/>
      <c r="S6" s="102"/>
      <c r="T6" s="102"/>
    </row>
    <row r="7" spans="1:20" s="103" customFormat="1">
      <c r="A7" s="100"/>
      <c r="B7" s="104"/>
      <c r="C7" s="105"/>
      <c r="D7" s="104"/>
      <c r="E7" s="106"/>
      <c r="F7" s="106"/>
      <c r="G7" s="107"/>
      <c r="H7" s="108"/>
      <c r="I7" s="108"/>
      <c r="J7" s="108"/>
      <c r="K7" s="108"/>
      <c r="L7" s="109"/>
      <c r="M7" s="109"/>
      <c r="N7" s="102"/>
      <c r="O7" s="102"/>
      <c r="P7" s="102"/>
      <c r="Q7" s="102"/>
      <c r="R7" s="102"/>
      <c r="S7" s="102"/>
      <c r="T7" s="102"/>
    </row>
    <row r="8" spans="1:20" s="117" customFormat="1" ht="15.75">
      <c r="A8" s="110"/>
      <c r="B8" s="111">
        <v>1</v>
      </c>
      <c r="C8" s="235" t="s">
        <v>166</v>
      </c>
      <c r="D8" s="111"/>
      <c r="E8" s="113"/>
      <c r="F8" s="113"/>
      <c r="G8" s="114"/>
      <c r="H8" s="114"/>
      <c r="I8" s="114"/>
      <c r="J8" s="114"/>
      <c r="K8" s="114"/>
      <c r="L8" s="115"/>
      <c r="M8" s="115"/>
      <c r="N8" s="116"/>
      <c r="O8" s="116"/>
      <c r="P8" s="116"/>
      <c r="Q8" s="116"/>
      <c r="R8" s="116"/>
      <c r="S8" s="116"/>
      <c r="T8" s="116"/>
    </row>
    <row r="9" spans="1:20">
      <c r="B9" s="104"/>
      <c r="C9" s="118"/>
      <c r="D9" s="119"/>
      <c r="E9" s="120"/>
      <c r="F9" s="120"/>
      <c r="G9" s="121"/>
      <c r="H9" s="121"/>
      <c r="I9" s="121"/>
      <c r="J9" s="121"/>
      <c r="K9" s="121"/>
      <c r="L9" s="122"/>
      <c r="M9" s="122"/>
    </row>
    <row r="10" spans="1:20" s="117" customFormat="1" ht="15.75">
      <c r="A10" s="171"/>
      <c r="B10" s="172">
        <v>1.1000000000000001</v>
      </c>
      <c r="C10" s="236" t="s">
        <v>167</v>
      </c>
      <c r="D10" s="198"/>
      <c r="E10" s="199"/>
      <c r="F10" s="199"/>
      <c r="G10" s="237"/>
      <c r="H10" s="237"/>
      <c r="I10" s="237"/>
      <c r="J10" s="237"/>
      <c r="K10" s="237"/>
      <c r="L10" s="238"/>
      <c r="M10" s="238"/>
      <c r="N10" s="116"/>
      <c r="O10" s="116"/>
      <c r="P10" s="116"/>
      <c r="Q10" s="116"/>
      <c r="R10" s="116"/>
      <c r="S10" s="116"/>
      <c r="T10" s="116"/>
    </row>
    <row r="11" spans="1:20" s="134" customFormat="1" ht="47.25">
      <c r="B11" s="239"/>
      <c r="C11" s="168" t="s">
        <v>168</v>
      </c>
      <c r="D11" s="137"/>
      <c r="E11" s="240"/>
      <c r="F11" s="240"/>
      <c r="G11" s="241"/>
      <c r="H11" s="241"/>
      <c r="I11" s="241"/>
      <c r="J11" s="241"/>
      <c r="K11" s="241"/>
      <c r="L11" s="242"/>
      <c r="M11" s="242"/>
      <c r="N11" s="243"/>
      <c r="O11" s="243"/>
      <c r="P11" s="243"/>
      <c r="Q11" s="243"/>
      <c r="R11" s="243"/>
      <c r="S11" s="243"/>
      <c r="T11" s="243"/>
    </row>
    <row r="12" spans="1:20" s="133" customFormat="1" ht="31.5" customHeight="1">
      <c r="A12" s="244"/>
      <c r="B12" s="149" t="s">
        <v>12</v>
      </c>
      <c r="C12" s="245" t="s">
        <v>169</v>
      </c>
      <c r="D12" s="149" t="s">
        <v>170</v>
      </c>
      <c r="E12" s="150">
        <v>97</v>
      </c>
      <c r="F12" s="342" t="s">
        <v>171</v>
      </c>
      <c r="G12" s="398" t="s">
        <v>232</v>
      </c>
      <c r="H12" s="247">
        <v>48000</v>
      </c>
      <c r="I12" s="247">
        <f>H12*E12</f>
        <v>4656000</v>
      </c>
      <c r="J12" s="247">
        <v>300</v>
      </c>
      <c r="K12" s="247">
        <f>J12*E12</f>
        <v>29100</v>
      </c>
      <c r="L12" s="248">
        <f>K12+I12</f>
        <v>4685100</v>
      </c>
      <c r="M12" s="401" t="s">
        <v>229</v>
      </c>
      <c r="N12" s="132"/>
      <c r="O12" s="132"/>
      <c r="P12" s="343">
        <f>L12+L13+L24+L25+L30+L31+L32+L33+L38+L39+L40+L51+L34+L41</f>
        <v>6528600</v>
      </c>
      <c r="Q12" s="132"/>
      <c r="R12" s="132"/>
      <c r="S12" s="132"/>
      <c r="T12" s="132"/>
    </row>
    <row r="13" spans="1:20" s="133" customFormat="1" ht="31.5">
      <c r="A13" s="244"/>
      <c r="B13" s="149" t="s">
        <v>11</v>
      </c>
      <c r="C13" s="340" t="s">
        <v>172</v>
      </c>
      <c r="D13" s="149" t="s">
        <v>63</v>
      </c>
      <c r="E13" s="150">
        <v>1</v>
      </c>
      <c r="F13" s="342" t="s">
        <v>171</v>
      </c>
      <c r="G13" s="399"/>
      <c r="H13" s="247">
        <v>1014000</v>
      </c>
      <c r="I13" s="247">
        <f>H13*E13</f>
        <v>1014000</v>
      </c>
      <c r="J13" s="247">
        <v>32000</v>
      </c>
      <c r="K13" s="247">
        <f>J13*E13</f>
        <v>32000</v>
      </c>
      <c r="L13" s="248">
        <f>K13+I13</f>
        <v>1046000</v>
      </c>
      <c r="M13" s="402"/>
      <c r="N13" s="132"/>
      <c r="O13" s="132"/>
      <c r="P13" s="132"/>
      <c r="Q13" s="132"/>
      <c r="R13" s="132"/>
      <c r="S13" s="343"/>
      <c r="T13" s="132"/>
    </row>
    <row r="14" spans="1:20" s="117" customFormat="1" ht="15.75">
      <c r="A14" s="134"/>
      <c r="B14" s="251"/>
      <c r="C14" s="252"/>
      <c r="D14" s="137"/>
      <c r="E14" s="138"/>
      <c r="F14" s="146"/>
      <c r="G14" s="196"/>
      <c r="H14" s="196"/>
      <c r="I14" s="196"/>
      <c r="J14" s="196"/>
      <c r="K14" s="196"/>
      <c r="L14" s="197"/>
      <c r="M14" s="197"/>
      <c r="N14" s="116"/>
      <c r="O14" s="116"/>
      <c r="P14" s="250"/>
      <c r="Q14" s="116"/>
      <c r="R14" s="116"/>
      <c r="S14" s="250"/>
      <c r="T14" s="116"/>
    </row>
    <row r="15" spans="1:20" s="117" customFormat="1" ht="15.75">
      <c r="A15" s="171"/>
      <c r="B15" s="172">
        <v>1.2</v>
      </c>
      <c r="C15" s="236" t="s">
        <v>173</v>
      </c>
      <c r="D15" s="198"/>
      <c r="E15" s="199"/>
      <c r="F15" s="199"/>
      <c r="G15" s="237"/>
      <c r="H15" s="237"/>
      <c r="I15" s="237"/>
      <c r="J15" s="237"/>
      <c r="K15" s="237"/>
      <c r="L15" s="238"/>
      <c r="M15" s="238"/>
      <c r="N15" s="116"/>
      <c r="O15" s="116"/>
      <c r="P15" s="116"/>
      <c r="Q15" s="116"/>
      <c r="R15" s="116"/>
      <c r="S15" s="116"/>
      <c r="T15" s="116"/>
    </row>
    <row r="16" spans="1:20" s="253" customFormat="1" ht="110.25">
      <c r="B16" s="239"/>
      <c r="C16" s="168" t="s">
        <v>174</v>
      </c>
      <c r="D16" s="137"/>
      <c r="E16" s="240"/>
      <c r="F16" s="240"/>
      <c r="G16" s="241"/>
      <c r="H16" s="241"/>
      <c r="I16" s="241"/>
      <c r="J16" s="241"/>
      <c r="K16" s="241"/>
      <c r="L16" s="242"/>
      <c r="M16" s="242"/>
      <c r="N16" s="254"/>
      <c r="O16" s="254"/>
      <c r="P16" s="255"/>
      <c r="Q16" s="254"/>
      <c r="R16" s="254"/>
      <c r="S16" s="254"/>
      <c r="T16" s="254"/>
    </row>
    <row r="17" spans="1:20" s="134" customFormat="1" ht="18.75" customHeight="1">
      <c r="A17" s="253"/>
      <c r="B17" s="256" t="s">
        <v>12</v>
      </c>
      <c r="C17" s="257" t="s">
        <v>175</v>
      </c>
      <c r="D17" s="137" t="s">
        <v>176</v>
      </c>
      <c r="E17" s="240">
        <v>4</v>
      </c>
      <c r="F17" s="357" t="s">
        <v>241</v>
      </c>
      <c r="G17" s="398" t="s">
        <v>241</v>
      </c>
      <c r="H17" s="247">
        <v>1900</v>
      </c>
      <c r="I17" s="247">
        <f t="shared" ref="I17:I19" si="0">H17*E17</f>
        <v>7600</v>
      </c>
      <c r="J17" s="247">
        <v>460</v>
      </c>
      <c r="K17" s="247">
        <f t="shared" ref="K17:K19" si="1">J17*E17</f>
        <v>1840</v>
      </c>
      <c r="L17" s="248">
        <f t="shared" ref="L17:L19" si="2">K17+I17</f>
        <v>9440</v>
      </c>
      <c r="M17" s="401" t="s">
        <v>241</v>
      </c>
      <c r="N17" s="243"/>
      <c r="O17" s="243"/>
      <c r="P17" s="243"/>
      <c r="Q17" s="243"/>
      <c r="R17" s="243"/>
      <c r="S17" s="243"/>
      <c r="T17" s="243"/>
    </row>
    <row r="18" spans="1:20" s="134" customFormat="1" ht="20.100000000000001" customHeight="1">
      <c r="B18" s="256" t="s">
        <v>11</v>
      </c>
      <c r="C18" s="257" t="s">
        <v>177</v>
      </c>
      <c r="D18" s="137" t="s">
        <v>176</v>
      </c>
      <c r="E18" s="240">
        <v>3</v>
      </c>
      <c r="F18" s="357" t="s">
        <v>241</v>
      </c>
      <c r="G18" s="400"/>
      <c r="H18" s="247">
        <v>3800</v>
      </c>
      <c r="I18" s="247">
        <f t="shared" si="0"/>
        <v>11400</v>
      </c>
      <c r="J18" s="247">
        <v>790</v>
      </c>
      <c r="K18" s="247">
        <f t="shared" si="1"/>
        <v>2370</v>
      </c>
      <c r="L18" s="248">
        <f t="shared" si="2"/>
        <v>13770</v>
      </c>
      <c r="M18" s="403"/>
      <c r="N18" s="243"/>
      <c r="O18" s="243"/>
      <c r="P18" s="258"/>
      <c r="Q18" s="243"/>
      <c r="R18" s="243"/>
      <c r="S18" s="243"/>
      <c r="T18" s="243"/>
    </row>
    <row r="19" spans="1:20" s="134" customFormat="1" ht="20.100000000000001" customHeight="1">
      <c r="B19" s="256" t="s">
        <v>39</v>
      </c>
      <c r="C19" s="257" t="s">
        <v>178</v>
      </c>
      <c r="D19" s="137" t="s">
        <v>176</v>
      </c>
      <c r="E19" s="240">
        <v>6</v>
      </c>
      <c r="F19" s="357" t="s">
        <v>241</v>
      </c>
      <c r="G19" s="399"/>
      <c r="H19" s="247">
        <v>5000</v>
      </c>
      <c r="I19" s="247">
        <f t="shared" si="0"/>
        <v>30000</v>
      </c>
      <c r="J19" s="247">
        <v>990</v>
      </c>
      <c r="K19" s="247">
        <f t="shared" si="1"/>
        <v>5940</v>
      </c>
      <c r="L19" s="248">
        <f t="shared" si="2"/>
        <v>35940</v>
      </c>
      <c r="M19" s="402"/>
      <c r="N19" s="243"/>
      <c r="O19" s="243"/>
      <c r="P19" s="243"/>
      <c r="Q19" s="243"/>
      <c r="R19" s="243"/>
      <c r="S19" s="243"/>
      <c r="T19" s="243"/>
    </row>
    <row r="20" spans="1:20" s="117" customFormat="1" ht="15" customHeight="1">
      <c r="A20" s="134"/>
      <c r="B20" s="137"/>
      <c r="C20" s="252"/>
      <c r="D20" s="137"/>
      <c r="E20" s="138"/>
      <c r="F20" s="139"/>
      <c r="G20" s="196"/>
      <c r="H20" s="196"/>
      <c r="I20" s="196"/>
      <c r="J20" s="196"/>
      <c r="K20" s="196"/>
      <c r="L20" s="242"/>
      <c r="M20" s="242"/>
      <c r="N20" s="116"/>
      <c r="O20" s="116"/>
      <c r="P20" s="116"/>
      <c r="Q20" s="116"/>
      <c r="R20" s="116"/>
      <c r="S20" s="116"/>
      <c r="T20" s="116"/>
    </row>
    <row r="21" spans="1:20" s="117" customFormat="1" ht="15.75">
      <c r="A21" s="171"/>
      <c r="B21" s="172">
        <v>1.3</v>
      </c>
      <c r="C21" s="236" t="s">
        <v>179</v>
      </c>
      <c r="D21" s="198"/>
      <c r="E21" s="199"/>
      <c r="F21" s="199"/>
      <c r="G21" s="237"/>
      <c r="H21" s="237"/>
      <c r="I21" s="237"/>
      <c r="J21" s="237"/>
      <c r="K21" s="237"/>
      <c r="L21" s="238"/>
      <c r="M21" s="238"/>
      <c r="N21" s="116"/>
      <c r="O21" s="116"/>
      <c r="P21" s="116"/>
      <c r="Q21" s="116"/>
      <c r="R21" s="116"/>
      <c r="S21" s="116"/>
      <c r="T21" s="116"/>
    </row>
    <row r="22" spans="1:20" s="134" customFormat="1" ht="47.25">
      <c r="B22" s="239"/>
      <c r="C22" s="168" t="s">
        <v>180</v>
      </c>
      <c r="D22" s="137"/>
      <c r="E22" s="240"/>
      <c r="F22" s="240"/>
      <c r="G22" s="241"/>
      <c r="H22" s="241"/>
      <c r="I22" s="241"/>
      <c r="J22" s="241"/>
      <c r="K22" s="241"/>
      <c r="L22" s="242"/>
      <c r="M22" s="242"/>
      <c r="N22" s="243"/>
      <c r="O22" s="243"/>
      <c r="P22" s="243"/>
      <c r="Q22" s="258"/>
      <c r="R22" s="243"/>
      <c r="S22" s="243"/>
      <c r="T22" s="243"/>
    </row>
    <row r="23" spans="1:20" s="244" customFormat="1" ht="26.25" customHeight="1">
      <c r="B23" s="318" t="s">
        <v>12</v>
      </c>
      <c r="C23" s="344" t="s">
        <v>181</v>
      </c>
      <c r="D23" s="318"/>
      <c r="E23" s="269"/>
      <c r="F23" s="345"/>
      <c r="G23" s="346"/>
      <c r="H23" s="346"/>
      <c r="I23" s="346"/>
      <c r="J23" s="346"/>
      <c r="K23" s="346"/>
      <c r="L23" s="347"/>
      <c r="M23" s="347"/>
      <c r="N23" s="341"/>
      <c r="O23" s="341"/>
      <c r="P23" s="341"/>
      <c r="Q23" s="348"/>
      <c r="R23" s="341"/>
      <c r="S23" s="341"/>
      <c r="T23" s="341"/>
    </row>
    <row r="24" spans="1:20" s="244" customFormat="1" ht="26.25" customHeight="1">
      <c r="B24" s="318" t="s">
        <v>128</v>
      </c>
      <c r="C24" s="344" t="s">
        <v>182</v>
      </c>
      <c r="D24" s="149" t="s">
        <v>63</v>
      </c>
      <c r="E24" s="269">
        <v>1</v>
      </c>
      <c r="F24" s="342" t="s">
        <v>171</v>
      </c>
      <c r="G24" s="398" t="s">
        <v>232</v>
      </c>
      <c r="H24" s="247">
        <v>46000</v>
      </c>
      <c r="I24" s="247">
        <f t="shared" ref="I24:I25" si="3">H24*E24</f>
        <v>46000</v>
      </c>
      <c r="J24" s="247">
        <v>2000</v>
      </c>
      <c r="K24" s="247">
        <f t="shared" ref="K24:K25" si="4">J24*E24</f>
        <v>2000</v>
      </c>
      <c r="L24" s="248">
        <f t="shared" ref="L24:L25" si="5">K24+I24</f>
        <v>48000</v>
      </c>
      <c r="M24" s="401" t="s">
        <v>229</v>
      </c>
      <c r="N24" s="341"/>
      <c r="O24" s="341"/>
      <c r="P24" s="341"/>
      <c r="Q24" s="348"/>
      <c r="R24" s="341"/>
      <c r="S24" s="341"/>
      <c r="T24" s="341"/>
    </row>
    <row r="25" spans="1:20" s="244" customFormat="1" ht="26.25" customHeight="1">
      <c r="B25" s="318" t="s">
        <v>183</v>
      </c>
      <c r="C25" s="344" t="s">
        <v>184</v>
      </c>
      <c r="D25" s="149" t="s">
        <v>63</v>
      </c>
      <c r="E25" s="269">
        <v>1</v>
      </c>
      <c r="F25" s="342" t="s">
        <v>171</v>
      </c>
      <c r="G25" s="399"/>
      <c r="H25" s="247">
        <v>52000</v>
      </c>
      <c r="I25" s="247">
        <f t="shared" si="3"/>
        <v>52000</v>
      </c>
      <c r="J25" s="247">
        <v>3000</v>
      </c>
      <c r="K25" s="247">
        <f t="shared" si="4"/>
        <v>3000</v>
      </c>
      <c r="L25" s="248">
        <f t="shared" si="5"/>
        <v>55000</v>
      </c>
      <c r="M25" s="402"/>
      <c r="N25" s="341"/>
      <c r="O25" s="341"/>
      <c r="P25" s="341"/>
      <c r="Q25" s="341"/>
      <c r="R25" s="341"/>
      <c r="S25" s="341"/>
      <c r="T25" s="341"/>
    </row>
    <row r="26" spans="1:20" s="117" customFormat="1" ht="15.75">
      <c r="A26" s="134"/>
      <c r="B26" s="251"/>
      <c r="C26" s="252"/>
      <c r="D26" s="137"/>
      <c r="E26" s="138"/>
      <c r="F26" s="146"/>
      <c r="G26" s="196"/>
      <c r="H26" s="196"/>
      <c r="I26" s="196"/>
      <c r="J26" s="196"/>
      <c r="K26" s="196"/>
      <c r="L26" s="197"/>
      <c r="M26" s="197"/>
      <c r="N26" s="116"/>
      <c r="O26" s="116"/>
      <c r="P26" s="116"/>
      <c r="Q26" s="116"/>
      <c r="R26" s="116"/>
      <c r="S26" s="116"/>
      <c r="T26" s="116"/>
    </row>
    <row r="27" spans="1:20" s="117" customFormat="1" ht="15.75">
      <c r="A27" s="171"/>
      <c r="B27" s="172">
        <v>1.4</v>
      </c>
      <c r="C27" s="236" t="s">
        <v>185</v>
      </c>
      <c r="D27" s="198"/>
      <c r="E27" s="199"/>
      <c r="F27" s="199"/>
      <c r="G27" s="237"/>
      <c r="H27" s="237"/>
      <c r="I27" s="237"/>
      <c r="J27" s="237"/>
      <c r="K27" s="237"/>
      <c r="L27" s="238"/>
      <c r="M27" s="238"/>
      <c r="N27" s="116"/>
      <c r="O27" s="116"/>
      <c r="P27" s="116"/>
      <c r="Q27" s="116"/>
      <c r="R27" s="116"/>
      <c r="S27" s="116"/>
      <c r="T27" s="116"/>
    </row>
    <row r="28" spans="1:20" s="134" customFormat="1" ht="15.75">
      <c r="A28" s="171"/>
      <c r="B28" s="259"/>
      <c r="C28" s="260"/>
      <c r="D28" s="261"/>
      <c r="E28" s="262"/>
      <c r="F28" s="262"/>
      <c r="G28" s="263"/>
      <c r="H28" s="263"/>
      <c r="I28" s="263"/>
      <c r="J28" s="263"/>
      <c r="K28" s="263"/>
      <c r="L28" s="264"/>
      <c r="M28" s="264"/>
      <c r="N28" s="243"/>
      <c r="O28" s="243"/>
      <c r="P28" s="243"/>
      <c r="Q28" s="243"/>
      <c r="R28" s="243"/>
      <c r="S28" s="243"/>
      <c r="T28" s="243"/>
    </row>
    <row r="29" spans="1:20" ht="63">
      <c r="B29" s="265"/>
      <c r="C29" s="168" t="s">
        <v>186</v>
      </c>
      <c r="D29" s="266"/>
      <c r="E29" s="267"/>
      <c r="F29" s="267"/>
      <c r="G29" s="121"/>
      <c r="H29" s="121"/>
      <c r="I29" s="121"/>
      <c r="J29" s="121"/>
      <c r="K29" s="121"/>
      <c r="L29" s="268"/>
      <c r="M29" s="268"/>
    </row>
    <row r="30" spans="1:20" s="117" customFormat="1" ht="45" customHeight="1">
      <c r="A30" s="134"/>
      <c r="B30" s="149" t="s">
        <v>12</v>
      </c>
      <c r="C30" s="245" t="s">
        <v>187</v>
      </c>
      <c r="D30" s="149" t="s">
        <v>63</v>
      </c>
      <c r="E30" s="269">
        <v>1</v>
      </c>
      <c r="F30" s="342" t="s">
        <v>188</v>
      </c>
      <c r="G30" s="337" t="s">
        <v>232</v>
      </c>
      <c r="H30" s="247">
        <v>248000</v>
      </c>
      <c r="I30" s="247">
        <f t="shared" ref="I30:I34" si="6">H30*E30</f>
        <v>248000</v>
      </c>
      <c r="J30" s="247">
        <v>25000</v>
      </c>
      <c r="K30" s="247">
        <f t="shared" ref="K30:K34" si="7">J30*E30</f>
        <v>25000</v>
      </c>
      <c r="L30" s="248">
        <f t="shared" ref="L30:L34" si="8">K30+I30</f>
        <v>273000</v>
      </c>
      <c r="M30" s="338" t="s">
        <v>229</v>
      </c>
      <c r="N30" s="116"/>
      <c r="O30" s="116"/>
      <c r="P30" s="116"/>
      <c r="Q30" s="116"/>
      <c r="R30" s="116"/>
      <c r="S30" s="116"/>
      <c r="T30" s="116"/>
    </row>
    <row r="31" spans="1:20" s="117" customFormat="1" ht="33.75" customHeight="1">
      <c r="A31" s="134"/>
      <c r="B31" s="149" t="s">
        <v>11</v>
      </c>
      <c r="C31" s="245" t="s">
        <v>189</v>
      </c>
      <c r="D31" s="137" t="s">
        <v>6</v>
      </c>
      <c r="E31" s="138">
        <v>1</v>
      </c>
      <c r="F31" s="342" t="s">
        <v>233</v>
      </c>
      <c r="G31" s="337" t="s">
        <v>234</v>
      </c>
      <c r="H31" s="247">
        <v>45000</v>
      </c>
      <c r="I31" s="247">
        <f t="shared" si="6"/>
        <v>45000</v>
      </c>
      <c r="J31" s="247">
        <v>2000</v>
      </c>
      <c r="K31" s="247">
        <f t="shared" si="7"/>
        <v>2000</v>
      </c>
      <c r="L31" s="248">
        <f t="shared" si="8"/>
        <v>47000</v>
      </c>
      <c r="M31" s="339" t="s">
        <v>235</v>
      </c>
      <c r="N31" s="116"/>
      <c r="O31" s="116"/>
      <c r="P31" s="116"/>
      <c r="Q31" s="116"/>
      <c r="R31" s="116"/>
      <c r="S31" s="116"/>
      <c r="T31" s="116"/>
    </row>
    <row r="32" spans="1:20" s="117" customFormat="1" ht="40.5" customHeight="1">
      <c r="A32" s="134"/>
      <c r="B32" s="149" t="s">
        <v>39</v>
      </c>
      <c r="C32" s="245" t="s">
        <v>190</v>
      </c>
      <c r="D32" s="137" t="s">
        <v>6</v>
      </c>
      <c r="E32" s="138">
        <v>1</v>
      </c>
      <c r="F32" s="342" t="s">
        <v>233</v>
      </c>
      <c r="G32" s="337" t="s">
        <v>234</v>
      </c>
      <c r="H32" s="247">
        <v>39000</v>
      </c>
      <c r="I32" s="247">
        <f t="shared" si="6"/>
        <v>39000</v>
      </c>
      <c r="J32" s="247">
        <v>2000</v>
      </c>
      <c r="K32" s="247">
        <f t="shared" si="7"/>
        <v>2000</v>
      </c>
      <c r="L32" s="248">
        <f t="shared" si="8"/>
        <v>41000</v>
      </c>
      <c r="M32" s="339" t="s">
        <v>235</v>
      </c>
      <c r="N32" s="116"/>
      <c r="O32" s="116"/>
      <c r="P32" s="116"/>
      <c r="Q32" s="116"/>
      <c r="R32" s="116"/>
      <c r="S32" s="116"/>
      <c r="T32" s="116"/>
    </row>
    <row r="33" spans="1:20" s="117" customFormat="1" ht="28.5" customHeight="1">
      <c r="A33" s="134"/>
      <c r="B33" s="149" t="s">
        <v>191</v>
      </c>
      <c r="C33" s="245" t="s">
        <v>192</v>
      </c>
      <c r="D33" s="137" t="s">
        <v>6</v>
      </c>
      <c r="E33" s="138">
        <v>1</v>
      </c>
      <c r="F33" s="342" t="s">
        <v>188</v>
      </c>
      <c r="G33" s="337" t="s">
        <v>232</v>
      </c>
      <c r="H33" s="247">
        <v>17000</v>
      </c>
      <c r="I33" s="247">
        <f t="shared" si="6"/>
        <v>17000</v>
      </c>
      <c r="J33" s="247">
        <v>2000</v>
      </c>
      <c r="K33" s="247">
        <f t="shared" si="7"/>
        <v>2000</v>
      </c>
      <c r="L33" s="248">
        <f t="shared" si="8"/>
        <v>19000</v>
      </c>
      <c r="M33" s="401" t="s">
        <v>229</v>
      </c>
      <c r="N33" s="116"/>
      <c r="O33" s="116"/>
      <c r="P33" s="116"/>
      <c r="Q33" s="116"/>
      <c r="R33" s="116"/>
      <c r="S33" s="116"/>
      <c r="T33" s="116"/>
    </row>
    <row r="34" spans="1:20" s="117" customFormat="1" ht="30" customHeight="1">
      <c r="A34" s="134"/>
      <c r="B34" s="149" t="s">
        <v>193</v>
      </c>
      <c r="C34" s="245" t="s">
        <v>194</v>
      </c>
      <c r="D34" s="137" t="s">
        <v>6</v>
      </c>
      <c r="E34" s="138">
        <v>1</v>
      </c>
      <c r="F34" s="342" t="s">
        <v>188</v>
      </c>
      <c r="G34" s="337" t="s">
        <v>232</v>
      </c>
      <c r="H34" s="247">
        <v>11500</v>
      </c>
      <c r="I34" s="247">
        <f t="shared" si="6"/>
        <v>11500</v>
      </c>
      <c r="J34" s="247">
        <v>2000</v>
      </c>
      <c r="K34" s="247">
        <f t="shared" si="7"/>
        <v>2000</v>
      </c>
      <c r="L34" s="248">
        <f t="shared" si="8"/>
        <v>13500</v>
      </c>
      <c r="M34" s="402"/>
      <c r="N34" s="116"/>
      <c r="O34" s="116"/>
      <c r="P34" s="116"/>
      <c r="Q34" s="116"/>
      <c r="R34" s="116"/>
      <c r="S34" s="116"/>
      <c r="T34" s="116"/>
    </row>
    <row r="35" spans="1:20" s="117" customFormat="1" ht="15.75">
      <c r="A35" s="134"/>
      <c r="B35" s="149"/>
      <c r="C35" s="252"/>
      <c r="D35" s="137"/>
      <c r="E35" s="138"/>
      <c r="F35" s="139"/>
      <c r="G35" s="196"/>
      <c r="H35" s="196"/>
      <c r="I35" s="196"/>
      <c r="J35" s="196"/>
      <c r="K35" s="196"/>
      <c r="L35" s="242"/>
      <c r="M35" s="242"/>
      <c r="N35" s="116"/>
      <c r="O35" s="116"/>
      <c r="P35" s="116"/>
      <c r="Q35" s="116"/>
      <c r="R35" s="116"/>
      <c r="S35" s="116"/>
      <c r="T35" s="116"/>
    </row>
    <row r="36" spans="1:20" s="117" customFormat="1" ht="15.75">
      <c r="A36" s="171"/>
      <c r="B36" s="172">
        <v>1.5</v>
      </c>
      <c r="C36" s="236" t="s">
        <v>195</v>
      </c>
      <c r="D36" s="198"/>
      <c r="E36" s="199"/>
      <c r="F36" s="199"/>
      <c r="G36" s="237"/>
      <c r="H36" s="237"/>
      <c r="I36" s="237"/>
      <c r="J36" s="237"/>
      <c r="K36" s="237"/>
      <c r="L36" s="238"/>
      <c r="M36" s="238"/>
      <c r="N36" s="116"/>
      <c r="O36" s="116"/>
      <c r="P36" s="116"/>
      <c r="Q36" s="116"/>
      <c r="R36" s="116"/>
      <c r="S36" s="116"/>
      <c r="T36" s="116"/>
    </row>
    <row r="37" spans="1:20" s="134" customFormat="1" ht="47.25">
      <c r="B37" s="239"/>
      <c r="C37" s="168" t="s">
        <v>196</v>
      </c>
      <c r="D37" s="137"/>
      <c r="E37" s="240"/>
      <c r="F37" s="240"/>
      <c r="G37" s="241"/>
      <c r="H37" s="241"/>
      <c r="I37" s="241"/>
      <c r="J37" s="241"/>
      <c r="K37" s="241"/>
      <c r="L37" s="242"/>
      <c r="M37" s="242"/>
      <c r="N37" s="243"/>
      <c r="O37" s="243"/>
      <c r="P37" s="243"/>
      <c r="Q37" s="243"/>
      <c r="R37" s="243"/>
      <c r="S37" s="243"/>
      <c r="T37" s="243"/>
    </row>
    <row r="38" spans="1:20" s="117" customFormat="1" ht="15.75">
      <c r="A38" s="134"/>
      <c r="B38" s="137" t="s">
        <v>12</v>
      </c>
      <c r="C38" s="252" t="s">
        <v>197</v>
      </c>
      <c r="D38" s="137" t="s">
        <v>6</v>
      </c>
      <c r="E38" s="138">
        <v>1</v>
      </c>
      <c r="F38" s="246" t="s">
        <v>171</v>
      </c>
      <c r="G38" s="389" t="s">
        <v>232</v>
      </c>
      <c r="H38" s="247">
        <v>72000</v>
      </c>
      <c r="I38" s="247">
        <f t="shared" ref="I38:I41" si="9">H38*E38</f>
        <v>72000</v>
      </c>
      <c r="J38" s="247">
        <v>5000</v>
      </c>
      <c r="K38" s="247">
        <f t="shared" ref="K38:K41" si="10">J38*E38</f>
        <v>5000</v>
      </c>
      <c r="L38" s="248">
        <f t="shared" ref="L38:L41" si="11">K38+I38</f>
        <v>77000</v>
      </c>
      <c r="M38" s="401" t="s">
        <v>229</v>
      </c>
      <c r="N38" s="116"/>
      <c r="O38" s="116"/>
      <c r="P38" s="116"/>
      <c r="Q38" s="116"/>
      <c r="R38" s="116"/>
      <c r="S38" s="116"/>
      <c r="T38" s="116"/>
    </row>
    <row r="39" spans="1:20" s="133" customFormat="1" ht="30" customHeight="1">
      <c r="A39" s="244"/>
      <c r="B39" s="149" t="s">
        <v>11</v>
      </c>
      <c r="C39" s="245" t="s">
        <v>198</v>
      </c>
      <c r="D39" s="149" t="s">
        <v>6</v>
      </c>
      <c r="E39" s="150">
        <v>1</v>
      </c>
      <c r="F39" s="246" t="s">
        <v>171</v>
      </c>
      <c r="G39" s="390"/>
      <c r="H39" s="247">
        <v>39000</v>
      </c>
      <c r="I39" s="247">
        <f t="shared" si="9"/>
        <v>39000</v>
      </c>
      <c r="J39" s="247">
        <v>3000</v>
      </c>
      <c r="K39" s="247">
        <f t="shared" si="10"/>
        <v>3000</v>
      </c>
      <c r="L39" s="248">
        <f t="shared" si="11"/>
        <v>42000</v>
      </c>
      <c r="M39" s="403"/>
      <c r="N39" s="132"/>
      <c r="O39" s="132"/>
      <c r="P39" s="132"/>
      <c r="Q39" s="132"/>
      <c r="R39" s="132"/>
      <c r="S39" s="132"/>
      <c r="T39" s="132"/>
    </row>
    <row r="40" spans="1:20" s="117" customFormat="1" ht="31.5">
      <c r="A40" s="134"/>
      <c r="B40" s="149" t="s">
        <v>39</v>
      </c>
      <c r="C40" s="252" t="s">
        <v>199</v>
      </c>
      <c r="D40" s="137" t="s">
        <v>6</v>
      </c>
      <c r="E40" s="138">
        <v>1</v>
      </c>
      <c r="F40" s="246" t="s">
        <v>171</v>
      </c>
      <c r="G40" s="390"/>
      <c r="H40" s="247">
        <v>72000</v>
      </c>
      <c r="I40" s="247">
        <f t="shared" si="9"/>
        <v>72000</v>
      </c>
      <c r="J40" s="247">
        <v>5000</v>
      </c>
      <c r="K40" s="247">
        <f t="shared" si="10"/>
        <v>5000</v>
      </c>
      <c r="L40" s="248">
        <f t="shared" si="11"/>
        <v>77000</v>
      </c>
      <c r="M40" s="403"/>
      <c r="N40" s="116"/>
      <c r="O40" s="116"/>
      <c r="P40" s="116"/>
      <c r="Q40" s="116"/>
      <c r="R40" s="116"/>
      <c r="S40" s="116"/>
      <c r="T40" s="116"/>
    </row>
    <row r="41" spans="1:20" s="117" customFormat="1" ht="20.100000000000001" customHeight="1">
      <c r="A41" s="134"/>
      <c r="B41" s="137" t="s">
        <v>191</v>
      </c>
      <c r="C41" s="252" t="s">
        <v>200</v>
      </c>
      <c r="D41" s="137" t="s">
        <v>6</v>
      </c>
      <c r="E41" s="138">
        <v>1</v>
      </c>
      <c r="F41" s="246" t="s">
        <v>171</v>
      </c>
      <c r="G41" s="391"/>
      <c r="H41" s="247">
        <v>65000</v>
      </c>
      <c r="I41" s="247">
        <f t="shared" si="9"/>
        <v>65000</v>
      </c>
      <c r="J41" s="247">
        <v>5000</v>
      </c>
      <c r="K41" s="247">
        <f t="shared" si="10"/>
        <v>5000</v>
      </c>
      <c r="L41" s="248">
        <f t="shared" si="11"/>
        <v>70000</v>
      </c>
      <c r="M41" s="402"/>
      <c r="N41" s="116"/>
      <c r="O41" s="116"/>
      <c r="P41" s="116"/>
      <c r="Q41" s="116"/>
      <c r="R41" s="116"/>
      <c r="S41" s="116"/>
      <c r="T41" s="116"/>
    </row>
    <row r="42" spans="1:20" s="117" customFormat="1" ht="15.75">
      <c r="A42" s="134"/>
      <c r="B42" s="270"/>
      <c r="C42" s="271"/>
      <c r="D42" s="137"/>
      <c r="E42" s="272"/>
      <c r="F42" s="272"/>
      <c r="G42" s="196"/>
      <c r="H42" s="196"/>
      <c r="I42" s="196"/>
      <c r="J42" s="196"/>
      <c r="K42" s="196"/>
      <c r="L42" s="197"/>
      <c r="M42" s="197"/>
      <c r="N42" s="116"/>
      <c r="O42" s="116"/>
      <c r="P42" s="116"/>
      <c r="Q42" s="116"/>
      <c r="R42" s="116"/>
      <c r="S42" s="116"/>
      <c r="T42" s="116"/>
    </row>
    <row r="43" spans="1:20" s="273" customFormat="1" ht="15.75" customHeight="1">
      <c r="A43" s="171"/>
      <c r="B43" s="172">
        <v>1.6</v>
      </c>
      <c r="C43" s="173" t="s">
        <v>201</v>
      </c>
      <c r="D43" s="198"/>
      <c r="E43" s="199"/>
      <c r="F43" s="199"/>
      <c r="G43" s="237"/>
      <c r="H43" s="237"/>
      <c r="I43" s="237"/>
      <c r="J43" s="237"/>
      <c r="K43" s="237"/>
      <c r="L43" s="238"/>
      <c r="M43" s="238"/>
    </row>
    <row r="44" spans="1:20" s="133" customFormat="1" ht="78.75">
      <c r="A44" s="244"/>
      <c r="B44" s="149"/>
      <c r="C44" s="340" t="s">
        <v>202</v>
      </c>
      <c r="D44" s="149" t="s">
        <v>203</v>
      </c>
      <c r="E44" s="150">
        <v>1</v>
      </c>
      <c r="F44" s="246"/>
      <c r="G44" s="247"/>
      <c r="H44" s="247">
        <v>300000</v>
      </c>
      <c r="I44" s="247">
        <f>H44*E44</f>
        <v>300000</v>
      </c>
      <c r="J44" s="247">
        <v>25000</v>
      </c>
      <c r="K44" s="247">
        <f>J44*E44</f>
        <v>25000</v>
      </c>
      <c r="L44" s="248">
        <f>K44+I44</f>
        <v>325000</v>
      </c>
      <c r="M44" s="248"/>
      <c r="N44" s="132"/>
      <c r="O44" s="132"/>
      <c r="P44" s="132"/>
      <c r="Q44" s="132"/>
      <c r="R44" s="132"/>
      <c r="S44" s="132"/>
      <c r="T44" s="132"/>
    </row>
    <row r="45" spans="1:20" s="134" customFormat="1" ht="15.75">
      <c r="B45" s="239"/>
      <c r="C45" s="274"/>
      <c r="D45" s="256"/>
      <c r="E45" s="275"/>
      <c r="F45" s="275"/>
      <c r="G45" s="241"/>
      <c r="H45" s="241"/>
      <c r="I45" s="241"/>
      <c r="J45" s="241"/>
      <c r="K45" s="241"/>
      <c r="L45" s="242"/>
      <c r="M45" s="242"/>
      <c r="N45" s="243"/>
      <c r="O45" s="243"/>
      <c r="P45" s="243"/>
      <c r="Q45" s="243"/>
      <c r="R45" s="243"/>
      <c r="S45" s="243"/>
      <c r="T45" s="243"/>
    </row>
    <row r="46" spans="1:20" s="117" customFormat="1" ht="15.75">
      <c r="A46" s="110"/>
      <c r="B46" s="111">
        <v>2</v>
      </c>
      <c r="C46" s="276" t="s">
        <v>204</v>
      </c>
      <c r="D46" s="111"/>
      <c r="E46" s="113"/>
      <c r="F46" s="113"/>
      <c r="G46" s="114"/>
      <c r="H46" s="114"/>
      <c r="I46" s="114"/>
      <c r="J46" s="114"/>
      <c r="K46" s="114"/>
      <c r="L46" s="115"/>
      <c r="M46" s="115"/>
      <c r="N46" s="116"/>
      <c r="O46" s="116"/>
      <c r="P46" s="116"/>
      <c r="Q46" s="116"/>
      <c r="R46" s="116"/>
      <c r="S46" s="116"/>
      <c r="T46" s="116"/>
    </row>
    <row r="47" spans="1:20" s="134" customFormat="1" ht="15.75">
      <c r="B47" s="239"/>
      <c r="C47" s="274"/>
      <c r="D47" s="256"/>
      <c r="E47" s="275"/>
      <c r="F47" s="275"/>
      <c r="G47" s="241"/>
      <c r="H47" s="241"/>
      <c r="I47" s="241"/>
      <c r="J47" s="241"/>
      <c r="K47" s="241"/>
      <c r="L47" s="242"/>
      <c r="M47" s="242"/>
      <c r="N47" s="243"/>
      <c r="O47" s="243"/>
      <c r="P47" s="243"/>
      <c r="Q47" s="243"/>
      <c r="R47" s="243"/>
      <c r="S47" s="243"/>
      <c r="T47" s="243"/>
    </row>
    <row r="48" spans="1:20" s="273" customFormat="1" ht="15.75" customHeight="1">
      <c r="A48" s="171"/>
      <c r="B48" s="172">
        <v>2.1</v>
      </c>
      <c r="C48" s="173" t="s">
        <v>205</v>
      </c>
      <c r="D48" s="198"/>
      <c r="E48" s="199"/>
      <c r="F48" s="199"/>
      <c r="G48" s="237"/>
      <c r="H48" s="237"/>
      <c r="I48" s="237"/>
      <c r="J48" s="237"/>
      <c r="K48" s="237"/>
      <c r="L48" s="238"/>
      <c r="M48" s="238"/>
    </row>
    <row r="49" spans="1:20" s="133" customFormat="1" ht="34.5" customHeight="1">
      <c r="A49" s="244"/>
      <c r="B49" s="149" t="s">
        <v>12</v>
      </c>
      <c r="C49" s="340" t="s">
        <v>206</v>
      </c>
      <c r="D49" s="149" t="s">
        <v>203</v>
      </c>
      <c r="E49" s="150">
        <v>1</v>
      </c>
      <c r="F49" s="246"/>
      <c r="G49" s="247"/>
      <c r="H49" s="247">
        <v>20000</v>
      </c>
      <c r="I49" s="247">
        <f t="shared" ref="I49:I51" si="12">H49*E49</f>
        <v>20000</v>
      </c>
      <c r="J49" s="247">
        <v>10000</v>
      </c>
      <c r="K49" s="247">
        <f t="shared" ref="K49:K51" si="13">J49*E49</f>
        <v>10000</v>
      </c>
      <c r="L49" s="248">
        <f t="shared" ref="L49:L51" si="14">K49+I49</f>
        <v>30000</v>
      </c>
      <c r="M49" s="248"/>
      <c r="N49" s="132"/>
      <c r="O49" s="132"/>
      <c r="P49" s="132"/>
      <c r="Q49" s="132"/>
      <c r="R49" s="132"/>
      <c r="S49" s="132"/>
      <c r="T49" s="132"/>
    </row>
    <row r="50" spans="1:20" s="133" customFormat="1" ht="34.5" customHeight="1">
      <c r="A50" s="244"/>
      <c r="B50" s="149" t="s">
        <v>11</v>
      </c>
      <c r="C50" s="340" t="s">
        <v>207</v>
      </c>
      <c r="D50" s="149" t="s">
        <v>203</v>
      </c>
      <c r="E50" s="150">
        <v>1</v>
      </c>
      <c r="F50" s="246"/>
      <c r="G50" s="247"/>
      <c r="H50" s="247">
        <v>20000</v>
      </c>
      <c r="I50" s="247">
        <f t="shared" ref="I50" si="15">H50*E50</f>
        <v>20000</v>
      </c>
      <c r="J50" s="247">
        <v>15000</v>
      </c>
      <c r="K50" s="247">
        <f t="shared" ref="K50" si="16">J50*E50</f>
        <v>15000</v>
      </c>
      <c r="L50" s="248">
        <f t="shared" ref="L50" si="17">K50+I50</f>
        <v>35000</v>
      </c>
      <c r="M50" s="248"/>
      <c r="N50" s="132"/>
      <c r="O50" s="132"/>
      <c r="P50" s="132"/>
      <c r="Q50" s="132"/>
      <c r="R50" s="132"/>
      <c r="S50" s="132"/>
      <c r="T50" s="132"/>
    </row>
    <row r="51" spans="1:20" s="133" customFormat="1" ht="63">
      <c r="A51" s="244"/>
      <c r="B51" s="149" t="s">
        <v>39</v>
      </c>
      <c r="C51" s="340" t="s">
        <v>208</v>
      </c>
      <c r="D51" s="149" t="s">
        <v>203</v>
      </c>
      <c r="E51" s="150">
        <v>1</v>
      </c>
      <c r="F51" s="246"/>
      <c r="G51" s="247"/>
      <c r="H51" s="247">
        <v>0</v>
      </c>
      <c r="I51" s="247">
        <f t="shared" si="12"/>
        <v>0</v>
      </c>
      <c r="J51" s="247">
        <v>35000</v>
      </c>
      <c r="K51" s="247">
        <f t="shared" si="13"/>
        <v>35000</v>
      </c>
      <c r="L51" s="248">
        <f t="shared" si="14"/>
        <v>35000</v>
      </c>
      <c r="M51" s="248"/>
      <c r="N51" s="132"/>
      <c r="O51" s="132"/>
      <c r="P51" s="132"/>
      <c r="Q51" s="132"/>
      <c r="R51" s="132"/>
      <c r="S51" s="132"/>
      <c r="T51" s="132"/>
    </row>
    <row r="52" spans="1:20" s="117" customFormat="1" ht="15.75">
      <c r="A52" s="134"/>
      <c r="B52" s="137"/>
      <c r="C52" s="277"/>
      <c r="D52" s="137"/>
      <c r="E52" s="138"/>
      <c r="F52" s="139"/>
      <c r="G52" s="196"/>
      <c r="H52" s="196"/>
      <c r="I52" s="196"/>
      <c r="J52" s="196"/>
      <c r="K52" s="196"/>
      <c r="L52" s="242"/>
      <c r="M52" s="242"/>
      <c r="N52" s="116"/>
      <c r="O52" s="116"/>
      <c r="P52" s="116"/>
      <c r="Q52" s="116"/>
      <c r="R52" s="116"/>
      <c r="S52" s="116"/>
      <c r="T52" s="116"/>
    </row>
    <row r="53" spans="1:20" s="273" customFormat="1" ht="15.75" customHeight="1">
      <c r="A53" s="171"/>
      <c r="B53" s="172">
        <v>2.2000000000000002</v>
      </c>
      <c r="C53" s="173" t="s">
        <v>209</v>
      </c>
      <c r="D53" s="198"/>
      <c r="E53" s="199"/>
      <c r="F53" s="199"/>
      <c r="G53" s="237"/>
      <c r="H53" s="237"/>
      <c r="I53" s="237"/>
      <c r="J53" s="237"/>
      <c r="K53" s="237"/>
      <c r="L53" s="238"/>
      <c r="M53" s="238"/>
    </row>
    <row r="54" spans="1:20" s="117" customFormat="1" ht="31.5">
      <c r="A54" s="134"/>
      <c r="B54" s="278"/>
      <c r="C54" s="271" t="s">
        <v>210</v>
      </c>
      <c r="D54" s="137" t="s">
        <v>203</v>
      </c>
      <c r="E54" s="138">
        <v>1</v>
      </c>
      <c r="F54" s="337" t="s">
        <v>211</v>
      </c>
      <c r="G54" s="247"/>
      <c r="H54" s="247">
        <v>10000</v>
      </c>
      <c r="I54" s="247">
        <f>H54*E54</f>
        <v>10000</v>
      </c>
      <c r="J54" s="247">
        <v>10000</v>
      </c>
      <c r="K54" s="247">
        <f>J54*E54</f>
        <v>10000</v>
      </c>
      <c r="L54" s="248">
        <f>K54+I54</f>
        <v>20000</v>
      </c>
      <c r="M54" s="339" t="s">
        <v>235</v>
      </c>
      <c r="N54" s="116"/>
      <c r="O54" s="116"/>
      <c r="P54" s="116"/>
      <c r="Q54" s="116"/>
      <c r="R54" s="116"/>
      <c r="S54" s="116"/>
      <c r="T54" s="116"/>
    </row>
    <row r="55" spans="1:20" s="117" customFormat="1" ht="15.75">
      <c r="A55" s="134"/>
      <c r="B55" s="137"/>
      <c r="C55" s="277"/>
      <c r="D55" s="137"/>
      <c r="E55" s="138"/>
      <c r="F55" s="139"/>
      <c r="G55" s="196"/>
      <c r="H55" s="196"/>
      <c r="I55" s="196"/>
      <c r="J55" s="196"/>
      <c r="K55" s="196"/>
      <c r="L55" s="242"/>
      <c r="M55" s="242"/>
      <c r="N55" s="116"/>
      <c r="O55" s="116"/>
      <c r="P55" s="116"/>
      <c r="Q55" s="116"/>
      <c r="R55" s="116"/>
      <c r="S55" s="116"/>
      <c r="T55" s="116"/>
    </row>
    <row r="56" spans="1:20" s="273" customFormat="1" ht="15.75" customHeight="1">
      <c r="A56" s="171"/>
      <c r="B56" s="172">
        <v>2.2999999999999998</v>
      </c>
      <c r="C56" s="173" t="s">
        <v>212</v>
      </c>
      <c r="D56" s="198"/>
      <c r="E56" s="199"/>
      <c r="F56" s="199"/>
      <c r="G56" s="237"/>
      <c r="H56" s="237"/>
      <c r="I56" s="237"/>
      <c r="J56" s="237"/>
      <c r="K56" s="237"/>
      <c r="L56" s="238"/>
      <c r="M56" s="238"/>
    </row>
    <row r="57" spans="1:20" s="244" customFormat="1" ht="63">
      <c r="A57" s="341"/>
      <c r="B57" s="278"/>
      <c r="C57" s="340" t="s">
        <v>213</v>
      </c>
      <c r="D57" s="149" t="s">
        <v>203</v>
      </c>
      <c r="E57" s="150">
        <v>1</v>
      </c>
      <c r="F57" s="246"/>
      <c r="G57" s="247"/>
      <c r="H57" s="247">
        <v>10000</v>
      </c>
      <c r="I57" s="247">
        <f>H57*E57</f>
        <v>10000</v>
      </c>
      <c r="J57" s="247">
        <v>10000</v>
      </c>
      <c r="K57" s="247">
        <f>J57*E57</f>
        <v>10000</v>
      </c>
      <c r="L57" s="248">
        <f>K57+I57</f>
        <v>20000</v>
      </c>
      <c r="M57" s="248"/>
      <c r="N57" s="341"/>
      <c r="O57" s="341"/>
      <c r="P57" s="341"/>
      <c r="Q57" s="341"/>
      <c r="R57" s="341"/>
      <c r="S57" s="341"/>
      <c r="T57" s="341"/>
    </row>
    <row r="58" spans="1:20" s="89" customFormat="1" ht="15.75" customHeight="1">
      <c r="B58" s="280"/>
      <c r="C58" s="281"/>
      <c r="D58" s="280"/>
      <c r="E58" s="282"/>
      <c r="F58" s="282"/>
      <c r="G58" s="283"/>
      <c r="H58" s="283"/>
      <c r="I58" s="283"/>
      <c r="J58" s="283"/>
      <c r="K58" s="283"/>
      <c r="L58" s="284"/>
      <c r="M58" s="284"/>
      <c r="N58" s="285"/>
      <c r="O58" s="285"/>
      <c r="P58" s="285"/>
      <c r="Q58" s="285"/>
      <c r="R58" s="285"/>
      <c r="S58" s="285"/>
      <c r="T58" s="285"/>
    </row>
    <row r="59" spans="1:20" s="292" customFormat="1" ht="36.75" customHeight="1">
      <c r="A59" s="286"/>
      <c r="B59" s="287"/>
      <c r="C59" s="375" t="s">
        <v>214</v>
      </c>
      <c r="D59" s="375"/>
      <c r="E59" s="288"/>
      <c r="F59" s="289"/>
      <c r="G59" s="288"/>
      <c r="H59" s="288"/>
      <c r="I59" s="290">
        <f>SUM(I8:I58)</f>
        <v>6785500</v>
      </c>
      <c r="J59" s="288"/>
      <c r="K59" s="290">
        <f>SUM(K8:K58)</f>
        <v>232250</v>
      </c>
      <c r="L59" s="290">
        <f>SUM(L8:L58)</f>
        <v>7017750</v>
      </c>
      <c r="M59" s="291">
        <f>SUM(M12:M57)</f>
        <v>0</v>
      </c>
      <c r="N59" s="213"/>
      <c r="O59" s="213"/>
      <c r="P59" s="213"/>
      <c r="Q59" s="213"/>
      <c r="R59" s="213"/>
      <c r="S59" s="213"/>
      <c r="T59" s="213"/>
    </row>
    <row r="60" spans="1:20" ht="11.25" customHeight="1">
      <c r="B60" s="184"/>
      <c r="C60" s="185"/>
      <c r="D60" s="185"/>
      <c r="E60" s="186"/>
      <c r="F60" s="186"/>
      <c r="G60" s="187"/>
      <c r="H60" s="187"/>
      <c r="I60" s="187"/>
      <c r="J60" s="187"/>
      <c r="K60" s="187"/>
      <c r="L60" s="188"/>
      <c r="M60" s="188"/>
    </row>
    <row r="61" spans="1:20">
      <c r="B61" s="396" t="s">
        <v>215</v>
      </c>
      <c r="C61" s="396"/>
      <c r="D61" s="293"/>
      <c r="E61" s="294"/>
      <c r="F61" s="294"/>
    </row>
    <row r="62" spans="1:20" ht="15.95" customHeight="1">
      <c r="B62" s="295" t="s">
        <v>216</v>
      </c>
      <c r="C62" s="397" t="s">
        <v>217</v>
      </c>
      <c r="D62" s="397"/>
      <c r="E62" s="397"/>
      <c r="F62" s="397"/>
      <c r="G62" s="397"/>
      <c r="H62" s="397"/>
      <c r="I62" s="397"/>
      <c r="J62" s="397"/>
      <c r="K62" s="397"/>
    </row>
    <row r="63" spans="1:20" ht="15.95" customHeight="1">
      <c r="B63" s="295" t="s">
        <v>218</v>
      </c>
      <c r="C63" s="397" t="s">
        <v>219</v>
      </c>
      <c r="D63" s="397"/>
      <c r="E63" s="397"/>
      <c r="F63" s="397"/>
      <c r="G63" s="397"/>
      <c r="H63" s="397"/>
      <c r="I63" s="397"/>
      <c r="J63" s="397"/>
      <c r="K63" s="397"/>
    </row>
    <row r="64" spans="1:20">
      <c r="B64" s="189"/>
    </row>
  </sheetData>
  <mergeCells count="23">
    <mergeCell ref="L5:L6"/>
    <mergeCell ref="M5:M6"/>
    <mergeCell ref="C59:D59"/>
    <mergeCell ref="B5:B6"/>
    <mergeCell ref="C5:C6"/>
    <mergeCell ref="D5:D6"/>
    <mergeCell ref="E5:E6"/>
    <mergeCell ref="F5:F6"/>
    <mergeCell ref="G5:G6"/>
    <mergeCell ref="M12:M13"/>
    <mergeCell ref="M17:M19"/>
    <mergeCell ref="M24:M25"/>
    <mergeCell ref="M33:M34"/>
    <mergeCell ref="M38:M41"/>
    <mergeCell ref="B61:C61"/>
    <mergeCell ref="C62:K62"/>
    <mergeCell ref="C63:K63"/>
    <mergeCell ref="H5:I5"/>
    <mergeCell ref="J5:K5"/>
    <mergeCell ref="G12:G13"/>
    <mergeCell ref="G17:G19"/>
    <mergeCell ref="G24:G25"/>
    <mergeCell ref="G38:G41"/>
  </mergeCells>
  <printOptions horizontalCentered="1"/>
  <pageMargins left="0" right="0" top="0.25" bottom="0.75" header="0.3" footer="0.3"/>
  <pageSetup scale="64" orientation="landscape" r:id="rId1"/>
  <colBreaks count="1" manualBreakCount="1">
    <brk id="13"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abSelected="1" view="pageBreakPreview" zoomScale="95" zoomScaleNormal="100" zoomScaleSheetLayoutView="95" workbookViewId="0">
      <selection activeCell="C19" sqref="C19"/>
    </sheetView>
  </sheetViews>
  <sheetFormatPr defaultColWidth="9.140625" defaultRowHeight="15"/>
  <cols>
    <col min="1" max="1" width="2.42578125" style="89" customWidth="1"/>
    <col min="2" max="2" width="6" style="192" customWidth="1"/>
    <col min="3" max="3" width="71.5703125" style="98" customWidth="1"/>
    <col min="4" max="4" width="9.140625" style="98" customWidth="1"/>
    <col min="5" max="5" width="8.85546875" style="94" customWidth="1"/>
    <col min="6" max="6" width="11.7109375" style="94" customWidth="1"/>
    <col min="7" max="7" width="9.85546875" style="190" customWidth="1"/>
    <col min="8" max="8" width="20.140625" style="190" customWidth="1"/>
    <col min="9" max="9" width="15.28515625" style="190" customWidth="1"/>
    <col min="10" max="10" width="22.42578125" style="190" customWidth="1"/>
    <col min="11" max="11" width="13.85546875" style="190" customWidth="1"/>
    <col min="12" max="13" width="18.7109375" style="191" customWidth="1"/>
    <col min="14" max="14" width="2.28515625" style="97" customWidth="1"/>
    <col min="15" max="20" width="9.140625" style="97"/>
    <col min="21" max="16384" width="9.140625" style="98"/>
  </cols>
  <sheetData>
    <row r="1" spans="1:20" ht="18.75">
      <c r="B1" s="90" t="s">
        <v>162</v>
      </c>
      <c r="C1" s="91"/>
      <c r="D1" s="92"/>
      <c r="E1" s="93"/>
      <c r="F1" s="93"/>
      <c r="G1" s="95"/>
      <c r="H1" s="95"/>
      <c r="I1" s="95"/>
      <c r="J1" s="95"/>
      <c r="K1" s="95"/>
      <c r="L1" s="96"/>
      <c r="M1" s="96"/>
    </row>
    <row r="2" spans="1:20" ht="18.75">
      <c r="B2" s="90" t="s">
        <v>117</v>
      </c>
      <c r="C2" s="91"/>
      <c r="D2" s="92"/>
      <c r="E2" s="93"/>
      <c r="F2" s="93"/>
      <c r="G2" s="95"/>
      <c r="H2" s="95"/>
      <c r="I2" s="95"/>
      <c r="J2" s="95"/>
      <c r="K2" s="95"/>
      <c r="L2" s="99">
        <v>44662</v>
      </c>
      <c r="M2" s="99"/>
    </row>
    <row r="3" spans="1:20" ht="18.75">
      <c r="B3" s="90" t="s">
        <v>220</v>
      </c>
      <c r="C3" s="91"/>
      <c r="D3" s="92"/>
      <c r="E3" s="93"/>
      <c r="F3" s="93"/>
      <c r="G3" s="95"/>
      <c r="H3" s="95"/>
      <c r="I3" s="95"/>
      <c r="J3" s="95"/>
      <c r="K3" s="95"/>
      <c r="L3" s="99"/>
      <c r="M3" s="99"/>
    </row>
    <row r="4" spans="1:20" ht="18.75">
      <c r="B4" s="90"/>
      <c r="C4" s="91"/>
      <c r="D4" s="92"/>
      <c r="E4" s="93"/>
      <c r="F4" s="93"/>
      <c r="G4" s="95"/>
      <c r="H4" s="95"/>
      <c r="I4" s="95"/>
      <c r="J4" s="95"/>
      <c r="K4" s="95"/>
      <c r="L4" s="99"/>
      <c r="M4" s="99"/>
    </row>
    <row r="5" spans="1:20">
      <c r="B5" s="393" t="s">
        <v>34</v>
      </c>
      <c r="C5" s="393" t="s">
        <v>0</v>
      </c>
      <c r="D5" s="393" t="s">
        <v>1</v>
      </c>
      <c r="E5" s="394" t="s">
        <v>3</v>
      </c>
      <c r="F5" s="395" t="s">
        <v>115</v>
      </c>
      <c r="G5" s="385" t="s">
        <v>231</v>
      </c>
      <c r="H5" s="404" t="s">
        <v>122</v>
      </c>
      <c r="I5" s="404"/>
      <c r="J5" s="404" t="s">
        <v>123</v>
      </c>
      <c r="K5" s="404"/>
      <c r="L5" s="405" t="s">
        <v>121</v>
      </c>
      <c r="M5" s="405" t="s">
        <v>164</v>
      </c>
    </row>
    <row r="6" spans="1:20" s="103" customFormat="1" ht="30">
      <c r="A6" s="100"/>
      <c r="B6" s="393"/>
      <c r="C6" s="393"/>
      <c r="D6" s="393"/>
      <c r="E6" s="394"/>
      <c r="F6" s="395"/>
      <c r="G6" s="385"/>
      <c r="H6" s="296" t="s">
        <v>120</v>
      </c>
      <c r="I6" s="296" t="s">
        <v>118</v>
      </c>
      <c r="J6" s="296" t="s">
        <v>165</v>
      </c>
      <c r="K6" s="296" t="s">
        <v>119</v>
      </c>
      <c r="L6" s="405"/>
      <c r="M6" s="405"/>
      <c r="N6" s="102"/>
      <c r="O6" s="102"/>
      <c r="P6" s="102"/>
      <c r="Q6" s="102"/>
      <c r="R6" s="102"/>
      <c r="S6" s="102"/>
      <c r="T6" s="102"/>
    </row>
    <row r="7" spans="1:20" s="103" customFormat="1">
      <c r="A7" s="100"/>
      <c r="B7" s="104"/>
      <c r="C7" s="105"/>
      <c r="D7" s="104"/>
      <c r="E7" s="106"/>
      <c r="F7" s="106"/>
      <c r="G7" s="297"/>
      <c r="H7" s="298"/>
      <c r="I7" s="298"/>
      <c r="J7" s="298"/>
      <c r="K7" s="298"/>
      <c r="L7" s="299"/>
      <c r="M7" s="299"/>
      <c r="N7" s="102"/>
      <c r="O7" s="102"/>
      <c r="P7" s="102"/>
      <c r="Q7" s="102"/>
      <c r="R7" s="102"/>
      <c r="S7" s="102"/>
      <c r="T7" s="102"/>
    </row>
    <row r="8" spans="1:20" s="117" customFormat="1" ht="15.75">
      <c r="A8" s="110"/>
      <c r="B8" s="300">
        <v>1</v>
      </c>
      <c r="C8" s="301" t="s">
        <v>166</v>
      </c>
      <c r="D8" s="300"/>
      <c r="E8" s="302"/>
      <c r="F8" s="302"/>
      <c r="G8" s="302"/>
      <c r="H8" s="302"/>
      <c r="I8" s="302"/>
      <c r="J8" s="302"/>
      <c r="K8" s="302"/>
      <c r="L8" s="303"/>
      <c r="M8" s="303"/>
      <c r="N8" s="116"/>
      <c r="O8" s="116"/>
      <c r="P8" s="116"/>
      <c r="Q8" s="116"/>
      <c r="R8" s="116"/>
      <c r="S8" s="116"/>
      <c r="T8" s="116"/>
    </row>
    <row r="9" spans="1:20">
      <c r="B9" s="104"/>
      <c r="C9" s="118"/>
      <c r="D9" s="119"/>
      <c r="E9" s="120"/>
      <c r="F9" s="120"/>
      <c r="G9" s="304"/>
      <c r="H9" s="304"/>
      <c r="I9" s="304"/>
      <c r="J9" s="304"/>
      <c r="K9" s="304"/>
      <c r="L9" s="305"/>
      <c r="M9" s="305"/>
    </row>
    <row r="10" spans="1:20" s="117" customFormat="1" ht="15.75">
      <c r="A10" s="171"/>
      <c r="B10" s="306">
        <v>1.1000000000000001</v>
      </c>
      <c r="C10" s="307" t="s">
        <v>221</v>
      </c>
      <c r="D10" s="308"/>
      <c r="E10" s="309"/>
      <c r="F10" s="309"/>
      <c r="G10" s="309"/>
      <c r="H10" s="309"/>
      <c r="I10" s="309"/>
      <c r="J10" s="309"/>
      <c r="K10" s="309"/>
      <c r="L10" s="310"/>
      <c r="M10" s="310"/>
      <c r="N10" s="116"/>
      <c r="O10" s="116"/>
      <c r="P10" s="116"/>
      <c r="Q10" s="116"/>
      <c r="R10" s="116"/>
      <c r="S10" s="116"/>
      <c r="T10" s="116"/>
    </row>
    <row r="11" spans="1:20" s="134" customFormat="1" ht="47.25">
      <c r="B11" s="239"/>
      <c r="C11" s="168" t="s">
        <v>222</v>
      </c>
      <c r="D11" s="149"/>
      <c r="E11" s="311"/>
      <c r="F11" s="275"/>
      <c r="G11" s="312"/>
      <c r="H11" s="312"/>
      <c r="I11" s="312"/>
      <c r="J11" s="312"/>
      <c r="K11" s="312"/>
      <c r="L11" s="313"/>
      <c r="M11" s="313"/>
      <c r="N11" s="243"/>
      <c r="O11" s="243"/>
      <c r="P11" s="243"/>
      <c r="Q11" s="243"/>
      <c r="R11" s="243"/>
      <c r="S11" s="243"/>
      <c r="T11" s="243"/>
    </row>
    <row r="12" spans="1:20" s="117" customFormat="1" ht="15.75">
      <c r="A12" s="134"/>
      <c r="B12" s="137" t="s">
        <v>12</v>
      </c>
      <c r="C12" s="252" t="s">
        <v>223</v>
      </c>
      <c r="D12" s="149" t="s">
        <v>6</v>
      </c>
      <c r="E12" s="314">
        <v>1</v>
      </c>
      <c r="F12" s="406" t="s">
        <v>236</v>
      </c>
      <c r="G12" s="316"/>
      <c r="H12" s="316">
        <v>20500</v>
      </c>
      <c r="I12" s="316">
        <f t="shared" ref="I12:I14" si="0">H12*E12</f>
        <v>20500</v>
      </c>
      <c r="J12" s="316">
        <v>500</v>
      </c>
      <c r="K12" s="316">
        <f t="shared" ref="K12:K14" si="1">J12*E12</f>
        <v>500</v>
      </c>
      <c r="L12" s="317">
        <f t="shared" ref="L12:L14" si="2">K12+I12</f>
        <v>21000</v>
      </c>
      <c r="M12" s="410" t="s">
        <v>229</v>
      </c>
      <c r="N12" s="116"/>
      <c r="O12" s="116"/>
      <c r="P12" s="116"/>
      <c r="Q12" s="116"/>
      <c r="R12" s="116"/>
      <c r="S12" s="116"/>
      <c r="T12" s="116"/>
    </row>
    <row r="13" spans="1:20" s="117" customFormat="1" ht="15.75">
      <c r="A13" s="134"/>
      <c r="B13" s="137" t="s">
        <v>11</v>
      </c>
      <c r="C13" s="252" t="s">
        <v>224</v>
      </c>
      <c r="D13" s="149" t="s">
        <v>6</v>
      </c>
      <c r="E13" s="314">
        <v>1</v>
      </c>
      <c r="F13" s="407"/>
      <c r="G13" s="316"/>
      <c r="H13" s="316">
        <v>12500</v>
      </c>
      <c r="I13" s="316">
        <f t="shared" si="0"/>
        <v>12500</v>
      </c>
      <c r="J13" s="316">
        <v>500</v>
      </c>
      <c r="K13" s="316">
        <f t="shared" si="1"/>
        <v>500</v>
      </c>
      <c r="L13" s="317">
        <f t="shared" si="2"/>
        <v>13000</v>
      </c>
      <c r="M13" s="411"/>
      <c r="N13" s="116"/>
      <c r="O13" s="116"/>
      <c r="P13" s="116"/>
      <c r="Q13" s="116"/>
      <c r="R13" s="116"/>
      <c r="S13" s="116"/>
      <c r="T13" s="116"/>
    </row>
    <row r="14" spans="1:20" s="117" customFormat="1" ht="15.75">
      <c r="A14" s="134"/>
      <c r="B14" s="137" t="s">
        <v>39</v>
      </c>
      <c r="C14" s="252" t="s">
        <v>225</v>
      </c>
      <c r="D14" s="149" t="s">
        <v>6</v>
      </c>
      <c r="E14" s="314">
        <v>1</v>
      </c>
      <c r="F14" s="408"/>
      <c r="G14" s="316"/>
      <c r="H14" s="316">
        <v>21000</v>
      </c>
      <c r="I14" s="316">
        <f t="shared" si="0"/>
        <v>21000</v>
      </c>
      <c r="J14" s="316">
        <v>1000</v>
      </c>
      <c r="K14" s="316">
        <f t="shared" si="1"/>
        <v>1000</v>
      </c>
      <c r="L14" s="317">
        <f t="shared" si="2"/>
        <v>22000</v>
      </c>
      <c r="M14" s="412"/>
      <c r="N14" s="116"/>
      <c r="O14" s="116"/>
      <c r="P14" s="116"/>
      <c r="Q14" s="116"/>
      <c r="R14" s="116"/>
      <c r="S14" s="116"/>
      <c r="T14" s="116"/>
    </row>
    <row r="15" spans="1:20" s="134" customFormat="1" ht="15.75">
      <c r="B15" s="239"/>
      <c r="C15" s="274"/>
      <c r="D15" s="318"/>
      <c r="E15" s="311"/>
      <c r="F15" s="275"/>
      <c r="G15" s="312"/>
      <c r="H15" s="312"/>
      <c r="I15" s="312"/>
      <c r="J15" s="312"/>
      <c r="K15" s="312"/>
      <c r="L15" s="313"/>
      <c r="M15" s="313"/>
      <c r="N15" s="243"/>
      <c r="O15" s="243"/>
      <c r="P15" s="243"/>
      <c r="Q15" s="243"/>
      <c r="R15" s="243"/>
      <c r="S15" s="243"/>
      <c r="T15" s="243"/>
    </row>
    <row r="16" spans="1:20" s="117" customFormat="1" ht="15.75">
      <c r="A16" s="110"/>
      <c r="B16" s="300">
        <v>2</v>
      </c>
      <c r="C16" s="319" t="s">
        <v>204</v>
      </c>
      <c r="D16" s="320"/>
      <c r="E16" s="321"/>
      <c r="F16" s="302"/>
      <c r="G16" s="302"/>
      <c r="H16" s="302"/>
      <c r="I16" s="302"/>
      <c r="J16" s="302"/>
      <c r="K16" s="302"/>
      <c r="L16" s="303"/>
      <c r="M16" s="303"/>
      <c r="N16" s="116"/>
      <c r="O16" s="116"/>
      <c r="P16" s="116"/>
      <c r="Q16" s="116"/>
      <c r="R16" s="116"/>
      <c r="S16" s="116"/>
      <c r="T16" s="116"/>
    </row>
    <row r="17" spans="1:20" s="134" customFormat="1" ht="15.75">
      <c r="B17" s="239"/>
      <c r="C17" s="274"/>
      <c r="D17" s="318"/>
      <c r="E17" s="311"/>
      <c r="F17" s="275"/>
      <c r="G17" s="312"/>
      <c r="H17" s="312"/>
      <c r="I17" s="312"/>
      <c r="J17" s="312"/>
      <c r="K17" s="312"/>
      <c r="L17" s="313"/>
      <c r="M17" s="313"/>
      <c r="N17" s="243"/>
      <c r="O17" s="243"/>
      <c r="P17" s="243"/>
      <c r="Q17" s="243"/>
      <c r="R17" s="243"/>
      <c r="S17" s="243"/>
      <c r="T17" s="243"/>
    </row>
    <row r="18" spans="1:20" s="273" customFormat="1" ht="15.75">
      <c r="A18" s="171"/>
      <c r="B18" s="306">
        <v>2.1</v>
      </c>
      <c r="C18" s="322" t="s">
        <v>226</v>
      </c>
      <c r="D18" s="323"/>
      <c r="E18" s="324"/>
      <c r="F18" s="309"/>
      <c r="G18" s="309"/>
      <c r="H18" s="309"/>
      <c r="I18" s="309"/>
      <c r="J18" s="309"/>
      <c r="K18" s="309"/>
      <c r="L18" s="310"/>
      <c r="M18" s="310"/>
    </row>
    <row r="19" spans="1:20" s="133" customFormat="1" ht="63">
      <c r="A19" s="244"/>
      <c r="B19" s="249" t="s">
        <v>12</v>
      </c>
      <c r="C19" s="168" t="s">
        <v>208</v>
      </c>
      <c r="D19" s="149" t="s">
        <v>203</v>
      </c>
      <c r="E19" s="314">
        <v>1</v>
      </c>
      <c r="F19" s="315"/>
      <c r="G19" s="316"/>
      <c r="H19" s="316">
        <v>0</v>
      </c>
      <c r="I19" s="316">
        <f t="shared" ref="I19" si="3">H19*E19</f>
        <v>0</v>
      </c>
      <c r="J19" s="316">
        <v>35000</v>
      </c>
      <c r="K19" s="316">
        <f t="shared" ref="K19" si="4">J19*E19</f>
        <v>35000</v>
      </c>
      <c r="L19" s="317">
        <f t="shared" ref="L19" si="5">K19+I19</f>
        <v>35000</v>
      </c>
      <c r="M19" s="317"/>
      <c r="N19" s="132"/>
      <c r="O19" s="132"/>
      <c r="P19" s="132"/>
      <c r="Q19" s="132"/>
      <c r="R19" s="132"/>
      <c r="S19" s="132"/>
      <c r="T19" s="132"/>
    </row>
    <row r="20" spans="1:20" s="117" customFormat="1" ht="15.75">
      <c r="A20" s="134"/>
      <c r="B20" s="137"/>
      <c r="C20" s="325"/>
      <c r="D20" s="149"/>
      <c r="E20" s="314"/>
      <c r="F20" s="326"/>
      <c r="G20" s="327"/>
      <c r="H20" s="327"/>
      <c r="I20" s="327"/>
      <c r="J20" s="327"/>
      <c r="K20" s="327"/>
      <c r="L20" s="313"/>
      <c r="M20" s="313"/>
      <c r="N20" s="116"/>
      <c r="O20" s="116"/>
      <c r="P20" s="116"/>
      <c r="Q20" s="116"/>
      <c r="R20" s="116"/>
      <c r="S20" s="116"/>
      <c r="T20" s="116"/>
    </row>
    <row r="21" spans="1:20" s="273" customFormat="1" ht="15.75">
      <c r="A21" s="171"/>
      <c r="B21" s="306">
        <v>2.2000000000000002</v>
      </c>
      <c r="C21" s="322" t="s">
        <v>212</v>
      </c>
      <c r="D21" s="323"/>
      <c r="E21" s="324"/>
      <c r="F21" s="309"/>
      <c r="G21" s="309"/>
      <c r="H21" s="309"/>
      <c r="I21" s="309"/>
      <c r="J21" s="309"/>
      <c r="K21" s="309"/>
      <c r="L21" s="310"/>
      <c r="M21" s="310"/>
    </row>
    <row r="22" spans="1:20" s="134" customFormat="1" ht="63">
      <c r="A22" s="243"/>
      <c r="B22" s="279"/>
      <c r="C22" s="136" t="s">
        <v>213</v>
      </c>
      <c r="D22" s="149" t="s">
        <v>203</v>
      </c>
      <c r="E22" s="314">
        <v>1</v>
      </c>
      <c r="F22" s="315"/>
      <c r="G22" s="316"/>
      <c r="H22" s="316">
        <v>10000</v>
      </c>
      <c r="I22" s="316">
        <f t="shared" ref="I22" si="6">H22*E22</f>
        <v>10000</v>
      </c>
      <c r="J22" s="316">
        <v>10000</v>
      </c>
      <c r="K22" s="316">
        <f t="shared" ref="K22" si="7">J22*E22</f>
        <v>10000</v>
      </c>
      <c r="L22" s="317">
        <f t="shared" ref="L22" si="8">K22+I22</f>
        <v>20000</v>
      </c>
      <c r="M22" s="317"/>
      <c r="N22" s="243"/>
      <c r="O22" s="243"/>
      <c r="P22" s="243"/>
      <c r="Q22" s="243"/>
      <c r="R22" s="243"/>
      <c r="S22" s="243"/>
      <c r="T22" s="243"/>
    </row>
    <row r="23" spans="1:20" s="89" customFormat="1">
      <c r="B23" s="328"/>
      <c r="C23" s="329"/>
      <c r="D23" s="328"/>
      <c r="E23" s="330"/>
      <c r="F23" s="330"/>
      <c r="G23" s="331"/>
      <c r="H23" s="331"/>
      <c r="I23" s="331"/>
      <c r="J23" s="331"/>
      <c r="K23" s="331"/>
      <c r="L23" s="332"/>
      <c r="M23" s="332"/>
      <c r="N23" s="285"/>
      <c r="O23" s="285"/>
      <c r="P23" s="285"/>
      <c r="Q23" s="285"/>
      <c r="R23" s="285"/>
      <c r="S23" s="285"/>
      <c r="T23" s="285"/>
    </row>
    <row r="24" spans="1:20" s="183" customFormat="1" ht="21">
      <c r="A24" s="176"/>
      <c r="B24" s="333"/>
      <c r="C24" s="409" t="s">
        <v>214</v>
      </c>
      <c r="D24" s="409"/>
      <c r="E24" s="334"/>
      <c r="F24" s="335"/>
      <c r="G24" s="334"/>
      <c r="H24" s="334"/>
      <c r="I24" s="336">
        <f>SUM(I11:I23)</f>
        <v>64000</v>
      </c>
      <c r="J24" s="334"/>
      <c r="K24" s="336">
        <f>SUM(K11:K23)</f>
        <v>47000</v>
      </c>
      <c r="L24" s="336">
        <f>SUM(L11:L23)</f>
        <v>111000</v>
      </c>
      <c r="M24" s="291">
        <f>SUM(M11:M22)</f>
        <v>0</v>
      </c>
      <c r="N24" s="91"/>
      <c r="O24" s="91"/>
      <c r="P24" s="91"/>
      <c r="Q24" s="91"/>
      <c r="R24" s="91"/>
      <c r="S24" s="91"/>
      <c r="T24" s="91"/>
    </row>
    <row r="25" spans="1:20">
      <c r="B25" s="184"/>
      <c r="C25" s="185"/>
      <c r="D25" s="185"/>
      <c r="E25" s="186"/>
      <c r="F25" s="186"/>
      <c r="G25" s="187"/>
      <c r="H25" s="187"/>
      <c r="I25" s="187"/>
      <c r="J25" s="187"/>
      <c r="K25" s="187"/>
      <c r="L25" s="188"/>
      <c r="M25" s="188"/>
    </row>
    <row r="26" spans="1:20">
      <c r="B26" s="396" t="s">
        <v>215</v>
      </c>
      <c r="C26" s="396"/>
      <c r="D26" s="293"/>
      <c r="E26" s="294"/>
      <c r="F26" s="294"/>
    </row>
    <row r="27" spans="1:20">
      <c r="B27" s="295" t="s">
        <v>216</v>
      </c>
      <c r="C27" s="397" t="s">
        <v>217</v>
      </c>
      <c r="D27" s="397"/>
      <c r="E27" s="397"/>
      <c r="F27" s="397"/>
      <c r="G27" s="397"/>
      <c r="H27" s="397"/>
      <c r="I27" s="397"/>
      <c r="J27" s="397"/>
      <c r="K27" s="397"/>
    </row>
    <row r="28" spans="1:20">
      <c r="B28" s="295" t="s">
        <v>218</v>
      </c>
      <c r="C28" s="397" t="s">
        <v>219</v>
      </c>
      <c r="D28" s="397"/>
      <c r="E28" s="397"/>
      <c r="F28" s="397"/>
      <c r="G28" s="397"/>
      <c r="H28" s="397"/>
      <c r="I28" s="397"/>
      <c r="J28" s="397"/>
      <c r="K28" s="397"/>
    </row>
    <row r="29" spans="1:20">
      <c r="B29" s="189"/>
    </row>
  </sheetData>
  <mergeCells count="16">
    <mergeCell ref="M5:M6"/>
    <mergeCell ref="C24:D24"/>
    <mergeCell ref="B26:C26"/>
    <mergeCell ref="B5:B6"/>
    <mergeCell ref="C5:C6"/>
    <mergeCell ref="D5:D6"/>
    <mergeCell ref="E5:E6"/>
    <mergeCell ref="F5:F6"/>
    <mergeCell ref="G5:G6"/>
    <mergeCell ref="M12:M14"/>
    <mergeCell ref="C27:K27"/>
    <mergeCell ref="C28:K28"/>
    <mergeCell ref="H5:I5"/>
    <mergeCell ref="J5:K5"/>
    <mergeCell ref="L5:L6"/>
    <mergeCell ref="F12:F14"/>
  </mergeCells>
  <printOptions horizontalCentered="1"/>
  <pageMargins left="0" right="0" top="0.75" bottom="0.75" header="0.3" footer="0.3"/>
  <pageSetup paperSize="9"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workbookViewId="0">
      <selection activeCell="C14" sqref="C14"/>
    </sheetView>
  </sheetViews>
  <sheetFormatPr defaultRowHeight="15"/>
  <cols>
    <col min="1" max="1" width="30" style="359" customWidth="1"/>
    <col min="2" max="2" width="12.5703125" style="359" customWidth="1"/>
    <col min="3" max="3" width="12.42578125" style="359" customWidth="1"/>
    <col min="4" max="4" width="14.28515625" style="359" customWidth="1"/>
    <col min="5" max="5" width="20" style="359" customWidth="1"/>
    <col min="6" max="7" width="9" style="358" bestFit="1" customWidth="1"/>
    <col min="8" max="16384" width="9.140625" style="359"/>
  </cols>
  <sheetData>
    <row r="3" spans="1:5" ht="26.25">
      <c r="A3" s="415" t="s">
        <v>247</v>
      </c>
      <c r="B3" s="415"/>
      <c r="C3" s="415"/>
      <c r="D3" s="415"/>
      <c r="E3" s="415"/>
    </row>
    <row r="4" spans="1:5" ht="18.75">
      <c r="A4" s="363" t="s">
        <v>242</v>
      </c>
      <c r="B4" s="416" t="s">
        <v>245</v>
      </c>
      <c r="C4" s="416"/>
      <c r="D4" s="417" t="s">
        <v>246</v>
      </c>
      <c r="E4" s="417"/>
    </row>
    <row r="5" spans="1:5" ht="30">
      <c r="A5" s="364" t="s">
        <v>169</v>
      </c>
      <c r="B5" s="413">
        <v>6528600</v>
      </c>
      <c r="C5" s="413"/>
      <c r="D5" s="414">
        <v>4522911</v>
      </c>
      <c r="E5" s="414"/>
    </row>
    <row r="6" spans="1:5" ht="30">
      <c r="A6" s="364" t="s">
        <v>243</v>
      </c>
      <c r="B6" s="413"/>
      <c r="C6" s="413"/>
      <c r="D6" s="414"/>
      <c r="E6" s="414"/>
    </row>
    <row r="7" spans="1:5">
      <c r="A7" s="364" t="s">
        <v>179</v>
      </c>
      <c r="B7" s="413"/>
      <c r="C7" s="413"/>
      <c r="D7" s="414"/>
      <c r="E7" s="414"/>
    </row>
    <row r="8" spans="1:5">
      <c r="A8" s="364" t="s">
        <v>185</v>
      </c>
      <c r="B8" s="413"/>
      <c r="C8" s="413"/>
      <c r="D8" s="414"/>
      <c r="E8" s="414"/>
    </row>
    <row r="9" spans="1:5">
      <c r="A9" s="364" t="s">
        <v>195</v>
      </c>
      <c r="B9" s="413"/>
      <c r="C9" s="413"/>
      <c r="D9" s="414"/>
      <c r="E9" s="414"/>
    </row>
    <row r="10" spans="1:5">
      <c r="A10" s="364" t="s">
        <v>244</v>
      </c>
      <c r="B10" s="413"/>
      <c r="C10" s="413"/>
      <c r="D10" s="414"/>
      <c r="E10" s="414"/>
    </row>
    <row r="11" spans="1:5" ht="18.75">
      <c r="A11" s="361"/>
      <c r="B11" s="362"/>
      <c r="C11" s="360"/>
      <c r="D11" s="362"/>
      <c r="E11" s="360"/>
    </row>
  </sheetData>
  <mergeCells count="5">
    <mergeCell ref="B5:C10"/>
    <mergeCell ref="D5:E10"/>
    <mergeCell ref="A3:E3"/>
    <mergeCell ref="B4:C4"/>
    <mergeCell ref="D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view="pageBreakPreview" zoomScaleNormal="100" zoomScaleSheetLayoutView="100" workbookViewId="0">
      <selection activeCell="C145" sqref="C145"/>
    </sheetView>
  </sheetViews>
  <sheetFormatPr defaultColWidth="9.140625" defaultRowHeight="12.75"/>
  <cols>
    <col min="1" max="1" width="6.140625" style="5" customWidth="1"/>
    <col min="2" max="2" width="55.42578125" style="5" customWidth="1"/>
    <col min="3" max="3" width="10" style="5" customWidth="1"/>
    <col min="4" max="4" width="7.28515625" style="24" bestFit="1" customWidth="1"/>
    <col min="5" max="5" width="6.7109375" style="84" bestFit="1" customWidth="1"/>
    <col min="6" max="6" width="9.140625" style="85" bestFit="1" customWidth="1"/>
    <col min="7" max="16384" width="9.140625" style="5"/>
  </cols>
  <sheetData>
    <row r="1" spans="1:6">
      <c r="A1" s="1"/>
      <c r="B1" s="1"/>
      <c r="C1" s="2"/>
      <c r="D1" s="3"/>
      <c r="E1" s="2"/>
      <c r="F1" s="4"/>
    </row>
    <row r="2" spans="1:6">
      <c r="A2" s="6" t="s">
        <v>23</v>
      </c>
      <c r="B2" s="1"/>
      <c r="C2" s="2"/>
      <c r="D2" s="3"/>
      <c r="E2" s="2"/>
      <c r="F2" s="4"/>
    </row>
    <row r="3" spans="1:6">
      <c r="A3" s="6" t="s">
        <v>17</v>
      </c>
      <c r="B3" s="1"/>
      <c r="C3" s="2"/>
      <c r="D3" s="3"/>
      <c r="E3" s="2"/>
      <c r="F3" s="4"/>
    </row>
    <row r="4" spans="1:6">
      <c r="A4" s="1"/>
      <c r="B4" s="1"/>
      <c r="C4" s="2"/>
      <c r="D4" s="3"/>
      <c r="E4" s="2"/>
      <c r="F4" s="4"/>
    </row>
    <row r="5" spans="1:6" s="11" customFormat="1">
      <c r="A5" s="7" t="s">
        <v>34</v>
      </c>
      <c r="B5" s="8" t="s">
        <v>0</v>
      </c>
      <c r="C5" s="7" t="s">
        <v>1</v>
      </c>
      <c r="D5" s="9" t="s">
        <v>3</v>
      </c>
      <c r="E5" s="7" t="s">
        <v>4</v>
      </c>
      <c r="F5" s="10" t="s">
        <v>5</v>
      </c>
    </row>
    <row r="6" spans="1:6">
      <c r="A6" s="12"/>
      <c r="B6" s="13"/>
      <c r="C6" s="12"/>
      <c r="D6" s="14"/>
      <c r="E6" s="15"/>
      <c r="F6" s="10"/>
    </row>
    <row r="7" spans="1:6">
      <c r="A7" s="16">
        <v>1</v>
      </c>
      <c r="B7" s="17" t="s">
        <v>24</v>
      </c>
      <c r="C7" s="12"/>
      <c r="D7" s="14"/>
      <c r="E7" s="12"/>
      <c r="F7" s="18"/>
    </row>
    <row r="8" spans="1:6">
      <c r="A8" s="7"/>
      <c r="B8" s="17"/>
      <c r="C8" s="12"/>
      <c r="D8" s="14"/>
      <c r="E8" s="12"/>
      <c r="F8" s="18"/>
    </row>
    <row r="9" spans="1:6">
      <c r="A9" s="7">
        <v>1.1000000000000001</v>
      </c>
      <c r="B9" s="17" t="s">
        <v>18</v>
      </c>
      <c r="C9" s="12"/>
      <c r="D9" s="14"/>
      <c r="E9" s="12"/>
      <c r="F9" s="18"/>
    </row>
    <row r="10" spans="1:6">
      <c r="A10" s="7"/>
      <c r="B10" s="1" t="s">
        <v>92</v>
      </c>
      <c r="C10" s="12"/>
      <c r="D10" s="14"/>
      <c r="E10" s="12"/>
      <c r="F10" s="18"/>
    </row>
    <row r="11" spans="1:6">
      <c r="A11" s="7"/>
      <c r="B11" s="1" t="s">
        <v>48</v>
      </c>
      <c r="C11" s="12"/>
      <c r="D11" s="14"/>
      <c r="E11" s="12"/>
      <c r="F11" s="18"/>
    </row>
    <row r="12" spans="1:6">
      <c r="A12" s="7"/>
      <c r="B12" s="1" t="s">
        <v>35</v>
      </c>
      <c r="C12" s="12"/>
      <c r="D12" s="14"/>
      <c r="E12" s="12"/>
      <c r="F12" s="18"/>
    </row>
    <row r="13" spans="1:6">
      <c r="A13" s="7"/>
      <c r="B13" s="1" t="s">
        <v>36</v>
      </c>
      <c r="C13" s="12"/>
      <c r="D13" s="14"/>
      <c r="E13" s="12"/>
      <c r="F13" s="18"/>
    </row>
    <row r="14" spans="1:6">
      <c r="A14" s="12"/>
      <c r="B14" s="19" t="s">
        <v>53</v>
      </c>
      <c r="C14" s="20" t="s">
        <v>2</v>
      </c>
      <c r="D14" s="21">
        <v>5665</v>
      </c>
      <c r="E14" s="20"/>
      <c r="F14" s="22"/>
    </row>
    <row r="15" spans="1:6">
      <c r="A15" s="12"/>
      <c r="B15" s="19" t="s">
        <v>54</v>
      </c>
      <c r="C15" s="20" t="s">
        <v>2</v>
      </c>
      <c r="D15" s="21">
        <v>500</v>
      </c>
      <c r="E15" s="20"/>
      <c r="F15" s="22"/>
    </row>
    <row r="16" spans="1:6">
      <c r="A16" s="7"/>
      <c r="B16" s="19" t="s">
        <v>55</v>
      </c>
      <c r="C16" s="20" t="s">
        <v>2</v>
      </c>
      <c r="D16" s="23">
        <v>200</v>
      </c>
      <c r="E16" s="20"/>
      <c r="F16" s="22"/>
    </row>
    <row r="17" spans="1:6">
      <c r="A17" s="7"/>
      <c r="B17" s="13"/>
      <c r="C17" s="12"/>
      <c r="D17" s="14"/>
      <c r="E17" s="12"/>
      <c r="F17" s="18"/>
    </row>
    <row r="18" spans="1:6">
      <c r="A18" s="7">
        <v>1.2</v>
      </c>
      <c r="B18" s="17" t="s">
        <v>19</v>
      </c>
      <c r="C18" s="12"/>
      <c r="E18" s="12"/>
      <c r="F18" s="18"/>
    </row>
    <row r="19" spans="1:6">
      <c r="A19" s="7"/>
      <c r="B19" s="1" t="s">
        <v>110</v>
      </c>
      <c r="C19" s="12"/>
      <c r="E19" s="12"/>
      <c r="F19" s="18"/>
    </row>
    <row r="20" spans="1:6">
      <c r="A20" s="7"/>
      <c r="B20" s="1" t="s">
        <v>38</v>
      </c>
      <c r="C20" s="12"/>
      <c r="E20" s="12"/>
      <c r="F20" s="18"/>
    </row>
    <row r="21" spans="1:6">
      <c r="A21" s="7"/>
      <c r="B21" s="25" t="s">
        <v>37</v>
      </c>
      <c r="C21" s="12"/>
      <c r="E21" s="12"/>
      <c r="F21" s="18"/>
    </row>
    <row r="22" spans="1:6">
      <c r="A22" s="7"/>
      <c r="B22" s="1" t="s">
        <v>111</v>
      </c>
      <c r="C22" s="12"/>
      <c r="E22" s="12"/>
      <c r="F22" s="18"/>
    </row>
    <row r="23" spans="1:6">
      <c r="A23" s="12" t="s">
        <v>12</v>
      </c>
      <c r="B23" s="19" t="s">
        <v>56</v>
      </c>
      <c r="C23" s="20" t="s">
        <v>2</v>
      </c>
      <c r="D23" s="21">
        <v>8000</v>
      </c>
      <c r="E23" s="20"/>
      <c r="F23" s="22"/>
    </row>
    <row r="24" spans="1:6">
      <c r="A24" s="12" t="s">
        <v>11</v>
      </c>
      <c r="B24" s="26" t="s">
        <v>57</v>
      </c>
      <c r="C24" s="27" t="s">
        <v>2</v>
      </c>
      <c r="D24" s="21">
        <v>6700</v>
      </c>
      <c r="E24" s="27"/>
      <c r="F24" s="22"/>
    </row>
    <row r="25" spans="1:6">
      <c r="A25" s="12"/>
      <c r="B25" s="13"/>
      <c r="C25" s="12"/>
      <c r="D25" s="28"/>
      <c r="E25" s="12"/>
      <c r="F25" s="18"/>
    </row>
    <row r="26" spans="1:6">
      <c r="A26" s="7">
        <v>1.3</v>
      </c>
      <c r="B26" s="17" t="s">
        <v>58</v>
      </c>
      <c r="C26" s="12"/>
      <c r="E26" s="12"/>
      <c r="F26" s="18"/>
    </row>
    <row r="27" spans="1:6" ht="76.5">
      <c r="A27" s="29" t="s">
        <v>12</v>
      </c>
      <c r="B27" s="19" t="s">
        <v>98</v>
      </c>
      <c r="C27" s="20" t="s">
        <v>2</v>
      </c>
      <c r="D27" s="21">
        <v>7000</v>
      </c>
      <c r="E27" s="20"/>
      <c r="F27" s="22"/>
    </row>
    <row r="28" spans="1:6">
      <c r="A28" s="12"/>
      <c r="B28" s="13"/>
      <c r="C28" s="12"/>
      <c r="E28" s="12"/>
      <c r="F28" s="18"/>
    </row>
    <row r="29" spans="1:6">
      <c r="A29" s="12" t="s">
        <v>11</v>
      </c>
      <c r="B29" s="17" t="s">
        <v>78</v>
      </c>
      <c r="E29" s="12"/>
      <c r="F29" s="18"/>
    </row>
    <row r="30" spans="1:6" ht="63.75">
      <c r="A30" s="12"/>
      <c r="B30" s="30" t="s">
        <v>105</v>
      </c>
      <c r="C30" s="20" t="s">
        <v>2</v>
      </c>
      <c r="D30" s="21">
        <v>3100</v>
      </c>
      <c r="E30" s="20"/>
      <c r="F30" s="22"/>
    </row>
    <row r="31" spans="1:6">
      <c r="A31" s="12"/>
      <c r="B31" s="31"/>
      <c r="C31" s="31"/>
      <c r="D31" s="31"/>
      <c r="E31" s="12"/>
      <c r="F31" s="18"/>
    </row>
    <row r="32" spans="1:6">
      <c r="A32" s="7">
        <v>1.4</v>
      </c>
      <c r="B32" s="32" t="s">
        <v>8</v>
      </c>
      <c r="C32" s="12"/>
      <c r="E32" s="12"/>
      <c r="F32" s="18"/>
    </row>
    <row r="33" spans="1:6" ht="38.25">
      <c r="A33" s="7"/>
      <c r="B33" s="13" t="s">
        <v>99</v>
      </c>
      <c r="C33" s="12"/>
      <c r="E33" s="12"/>
      <c r="F33" s="18"/>
    </row>
    <row r="34" spans="1:6">
      <c r="A34" s="12" t="s">
        <v>12</v>
      </c>
      <c r="B34" s="33" t="s">
        <v>60</v>
      </c>
      <c r="C34" s="20" t="s">
        <v>2</v>
      </c>
      <c r="D34" s="21">
        <v>5000</v>
      </c>
      <c r="E34" s="20"/>
      <c r="F34" s="22"/>
    </row>
    <row r="35" spans="1:6">
      <c r="A35" s="12" t="s">
        <v>11</v>
      </c>
      <c r="B35" s="19" t="s">
        <v>56</v>
      </c>
      <c r="C35" s="20" t="s">
        <v>2</v>
      </c>
      <c r="D35" s="21">
        <v>18500</v>
      </c>
      <c r="E35" s="20"/>
      <c r="F35" s="22"/>
    </row>
    <row r="36" spans="1:6">
      <c r="A36" s="12"/>
      <c r="B36" s="19"/>
      <c r="C36" s="20"/>
      <c r="D36" s="21"/>
      <c r="E36" s="20"/>
      <c r="F36" s="22"/>
    </row>
    <row r="37" spans="1:6">
      <c r="A37" s="12"/>
      <c r="B37" s="34" t="s">
        <v>89</v>
      </c>
      <c r="C37" s="20"/>
      <c r="D37" s="21"/>
      <c r="E37" s="20"/>
      <c r="F37" s="22"/>
    </row>
    <row r="38" spans="1:6" ht="38.25">
      <c r="A38" s="7" t="s">
        <v>39</v>
      </c>
      <c r="B38" s="26" t="s">
        <v>93</v>
      </c>
      <c r="C38" s="27" t="s">
        <v>2</v>
      </c>
      <c r="D38" s="21">
        <v>6700</v>
      </c>
      <c r="E38" s="27"/>
      <c r="F38" s="22"/>
    </row>
    <row r="39" spans="1:6">
      <c r="A39" s="12"/>
      <c r="B39" s="13"/>
      <c r="C39" s="12"/>
      <c r="D39" s="28"/>
      <c r="E39" s="12"/>
      <c r="F39" s="18"/>
    </row>
    <row r="40" spans="1:6">
      <c r="A40" s="7">
        <v>1.5</v>
      </c>
      <c r="B40" s="35" t="s">
        <v>70</v>
      </c>
      <c r="C40" s="12"/>
      <c r="E40" s="12"/>
      <c r="F40" s="18"/>
    </row>
    <row r="41" spans="1:6">
      <c r="A41" s="7"/>
      <c r="B41" s="35"/>
      <c r="C41" s="12"/>
      <c r="E41" s="12"/>
      <c r="F41" s="18"/>
    </row>
    <row r="42" spans="1:6">
      <c r="A42" s="7" t="s">
        <v>64</v>
      </c>
      <c r="B42" s="35" t="s">
        <v>80</v>
      </c>
      <c r="C42" s="12"/>
      <c r="E42" s="12"/>
      <c r="F42" s="18"/>
    </row>
    <row r="43" spans="1:6" ht="76.5">
      <c r="A43" s="7"/>
      <c r="B43" s="36" t="s">
        <v>94</v>
      </c>
      <c r="C43" s="12"/>
      <c r="E43" s="12"/>
      <c r="F43" s="18"/>
    </row>
    <row r="44" spans="1:6">
      <c r="A44" s="12" t="s">
        <v>12</v>
      </c>
      <c r="B44" s="37" t="s">
        <v>81</v>
      </c>
      <c r="C44" s="20" t="s">
        <v>2</v>
      </c>
      <c r="D44" s="21">
        <v>1000</v>
      </c>
      <c r="E44" s="20"/>
      <c r="F44" s="22"/>
    </row>
    <row r="46" spans="1:6">
      <c r="A46" s="12"/>
      <c r="B46" s="38"/>
      <c r="C46" s="12"/>
      <c r="E46" s="12"/>
      <c r="F46" s="18"/>
    </row>
    <row r="47" spans="1:6">
      <c r="A47" s="7" t="s">
        <v>65</v>
      </c>
      <c r="B47" s="35" t="s">
        <v>82</v>
      </c>
      <c r="C47" s="12"/>
      <c r="E47" s="12"/>
      <c r="F47" s="18"/>
    </row>
    <row r="48" spans="1:6" ht="84.75" customHeight="1">
      <c r="A48" s="7"/>
      <c r="B48" s="36" t="s">
        <v>95</v>
      </c>
      <c r="C48" s="12"/>
      <c r="E48" s="12"/>
      <c r="F48" s="18"/>
    </row>
    <row r="49" spans="1:6">
      <c r="A49" s="12" t="s">
        <v>12</v>
      </c>
      <c r="B49" s="37" t="s">
        <v>15</v>
      </c>
      <c r="C49" s="20" t="s">
        <v>2</v>
      </c>
      <c r="D49" s="21">
        <v>1350</v>
      </c>
      <c r="E49" s="20"/>
      <c r="F49" s="22"/>
    </row>
    <row r="50" spans="1:6">
      <c r="A50" s="12" t="s">
        <v>11</v>
      </c>
      <c r="B50" s="37" t="s">
        <v>14</v>
      </c>
      <c r="C50" s="20" t="s">
        <v>2</v>
      </c>
      <c r="D50" s="21">
        <v>4500</v>
      </c>
      <c r="E50" s="20"/>
      <c r="F50" s="22"/>
    </row>
    <row r="51" spans="1:6">
      <c r="A51" s="12"/>
      <c r="B51" s="39"/>
      <c r="C51" s="12"/>
      <c r="E51" s="12"/>
      <c r="F51" s="18"/>
    </row>
    <row r="52" spans="1:6">
      <c r="A52" s="7" t="s">
        <v>66</v>
      </c>
      <c r="B52" s="17" t="s">
        <v>22</v>
      </c>
      <c r="C52" s="12"/>
      <c r="E52" s="12"/>
      <c r="F52" s="18"/>
    </row>
    <row r="53" spans="1:6" ht="89.25" customHeight="1">
      <c r="A53" s="7"/>
      <c r="B53" s="36" t="s">
        <v>96</v>
      </c>
      <c r="C53" s="12"/>
      <c r="E53" s="12"/>
      <c r="F53" s="18"/>
    </row>
    <row r="54" spans="1:6">
      <c r="A54" s="12" t="s">
        <v>12</v>
      </c>
      <c r="B54" s="19" t="s">
        <v>13</v>
      </c>
      <c r="C54" s="20" t="s">
        <v>2</v>
      </c>
      <c r="D54" s="21">
        <v>15750</v>
      </c>
      <c r="E54" s="20"/>
      <c r="F54" s="22"/>
    </row>
    <row r="55" spans="1:6">
      <c r="A55" s="12"/>
      <c r="B55" s="40"/>
      <c r="C55" s="41"/>
      <c r="D55" s="28"/>
      <c r="E55" s="41"/>
      <c r="F55" s="18"/>
    </row>
    <row r="56" spans="1:6">
      <c r="A56" s="7" t="s">
        <v>67</v>
      </c>
      <c r="B56" s="17" t="s">
        <v>83</v>
      </c>
      <c r="C56" s="12"/>
      <c r="E56" s="12"/>
      <c r="F56" s="18"/>
    </row>
    <row r="57" spans="1:6" ht="60" customHeight="1">
      <c r="A57" s="7"/>
      <c r="B57" s="42" t="s">
        <v>100</v>
      </c>
      <c r="C57" s="12"/>
      <c r="E57" s="12"/>
      <c r="F57" s="18"/>
    </row>
    <row r="58" spans="1:6">
      <c r="A58" s="12" t="s">
        <v>11</v>
      </c>
      <c r="B58" s="19" t="s">
        <v>45</v>
      </c>
      <c r="C58" s="20" t="s">
        <v>2</v>
      </c>
      <c r="D58" s="21">
        <v>260</v>
      </c>
      <c r="E58" s="20"/>
      <c r="F58" s="22"/>
    </row>
    <row r="59" spans="1:6">
      <c r="A59" s="12"/>
      <c r="B59" s="13"/>
      <c r="C59" s="12"/>
      <c r="D59" s="28"/>
      <c r="E59" s="12"/>
      <c r="F59" s="18"/>
    </row>
    <row r="60" spans="1:6">
      <c r="A60" s="7" t="s">
        <v>71</v>
      </c>
      <c r="B60" s="17" t="s">
        <v>72</v>
      </c>
      <c r="C60" s="12"/>
      <c r="D60" s="28"/>
      <c r="E60" s="12"/>
      <c r="F60" s="18"/>
    </row>
    <row r="61" spans="1:6">
      <c r="A61" s="43"/>
      <c r="B61" s="1"/>
      <c r="C61" s="12"/>
      <c r="D61" s="28"/>
      <c r="E61" s="12"/>
      <c r="F61" s="18"/>
    </row>
    <row r="62" spans="1:6" ht="38.25">
      <c r="A62" s="43" t="s">
        <v>97</v>
      </c>
      <c r="B62" s="44" t="s">
        <v>112</v>
      </c>
      <c r="C62" s="12"/>
      <c r="D62" s="28"/>
      <c r="E62" s="12"/>
      <c r="F62" s="18"/>
    </row>
    <row r="63" spans="1:6">
      <c r="A63" s="43" t="s">
        <v>73</v>
      </c>
      <c r="B63" s="45" t="s">
        <v>75</v>
      </c>
      <c r="C63" s="12"/>
      <c r="D63" s="28"/>
      <c r="E63" s="12"/>
      <c r="F63" s="18"/>
    </row>
    <row r="64" spans="1:6" ht="38.25">
      <c r="A64" s="43"/>
      <c r="B64" s="44" t="s">
        <v>90</v>
      </c>
      <c r="C64" s="12"/>
      <c r="D64" s="28"/>
      <c r="E64" s="12"/>
      <c r="F64" s="18"/>
    </row>
    <row r="65" spans="1:6">
      <c r="A65" s="12" t="s">
        <v>74</v>
      </c>
      <c r="B65" s="19" t="s">
        <v>85</v>
      </c>
      <c r="C65" s="20" t="s">
        <v>6</v>
      </c>
      <c r="D65" s="21">
        <v>17</v>
      </c>
      <c r="E65" s="20"/>
      <c r="F65" s="22"/>
    </row>
    <row r="66" spans="1:6">
      <c r="A66" s="12" t="s">
        <v>76</v>
      </c>
      <c r="B66" s="19" t="s">
        <v>84</v>
      </c>
      <c r="C66" s="20" t="s">
        <v>6</v>
      </c>
      <c r="D66" s="21">
        <v>21</v>
      </c>
      <c r="E66" s="20"/>
      <c r="F66" s="22"/>
    </row>
    <row r="67" spans="1:6">
      <c r="A67" s="7"/>
      <c r="B67" s="32"/>
      <c r="C67" s="12"/>
      <c r="E67" s="12"/>
      <c r="F67" s="18"/>
    </row>
    <row r="68" spans="1:6">
      <c r="A68" s="16">
        <v>1.6</v>
      </c>
      <c r="B68" s="46" t="s">
        <v>79</v>
      </c>
      <c r="C68" s="12"/>
      <c r="D68" s="28"/>
      <c r="E68" s="12"/>
      <c r="F68" s="18"/>
    </row>
    <row r="69" spans="1:6">
      <c r="A69" s="16" t="s">
        <v>12</v>
      </c>
      <c r="B69" s="33" t="s">
        <v>61</v>
      </c>
      <c r="C69" s="20" t="s">
        <v>2</v>
      </c>
      <c r="D69" s="21">
        <v>765</v>
      </c>
      <c r="E69" s="20"/>
      <c r="F69" s="22"/>
    </row>
    <row r="70" spans="1:6">
      <c r="A70" s="16" t="s">
        <v>11</v>
      </c>
      <c r="B70" s="47" t="s">
        <v>102</v>
      </c>
      <c r="C70" s="27" t="s">
        <v>2</v>
      </c>
      <c r="D70" s="48">
        <v>350</v>
      </c>
      <c r="E70" s="27"/>
      <c r="F70" s="49"/>
    </row>
    <row r="71" spans="1:6">
      <c r="A71" s="16" t="s">
        <v>39</v>
      </c>
      <c r="B71" s="47" t="s">
        <v>62</v>
      </c>
      <c r="C71" s="27" t="s">
        <v>2</v>
      </c>
      <c r="D71" s="48">
        <v>265</v>
      </c>
      <c r="E71" s="27"/>
      <c r="F71" s="49"/>
    </row>
    <row r="72" spans="1:6">
      <c r="A72" s="12" t="s">
        <v>11</v>
      </c>
      <c r="B72" s="19" t="s">
        <v>59</v>
      </c>
      <c r="C72" s="20" t="s">
        <v>2</v>
      </c>
      <c r="D72" s="21">
        <v>26000</v>
      </c>
      <c r="E72" s="20"/>
      <c r="F72" s="22"/>
    </row>
    <row r="73" spans="1:6">
      <c r="A73" s="12"/>
      <c r="B73" s="13"/>
      <c r="C73" s="12"/>
      <c r="D73" s="28"/>
      <c r="E73" s="12"/>
      <c r="F73" s="18"/>
    </row>
    <row r="74" spans="1:6">
      <c r="A74" s="16">
        <v>1.7</v>
      </c>
      <c r="B74" s="8" t="s">
        <v>20</v>
      </c>
      <c r="C74" s="12"/>
      <c r="E74" s="12"/>
      <c r="F74" s="18"/>
    </row>
    <row r="75" spans="1:6">
      <c r="A75" s="12"/>
      <c r="B75" s="50" t="s">
        <v>106</v>
      </c>
      <c r="C75" s="12"/>
      <c r="D75" s="28"/>
      <c r="E75" s="12"/>
      <c r="F75" s="18"/>
    </row>
    <row r="76" spans="1:6" ht="51">
      <c r="A76" s="12"/>
      <c r="B76" s="51" t="s">
        <v>108</v>
      </c>
      <c r="C76" s="12"/>
      <c r="D76" s="28"/>
      <c r="E76" s="12"/>
      <c r="F76" s="18"/>
    </row>
    <row r="77" spans="1:6" ht="50.25" customHeight="1">
      <c r="A77" s="12"/>
      <c r="B77" s="42" t="s">
        <v>107</v>
      </c>
      <c r="C77" s="12"/>
      <c r="D77" s="28"/>
      <c r="E77" s="12"/>
      <c r="F77" s="18"/>
    </row>
    <row r="78" spans="1:6" ht="35.25" customHeight="1">
      <c r="A78" s="12"/>
      <c r="B78" s="52" t="s">
        <v>113</v>
      </c>
      <c r="C78" s="20" t="s">
        <v>63</v>
      </c>
      <c r="D78" s="21">
        <v>7</v>
      </c>
      <c r="E78" s="53"/>
      <c r="F78" s="22"/>
    </row>
    <row r="79" spans="1:6" ht="34.5" customHeight="1">
      <c r="A79" s="12"/>
      <c r="B79" s="54" t="s">
        <v>114</v>
      </c>
      <c r="C79" s="27" t="s">
        <v>63</v>
      </c>
      <c r="D79" s="48">
        <v>1</v>
      </c>
      <c r="E79" s="27"/>
      <c r="F79" s="22"/>
    </row>
    <row r="80" spans="1:6" ht="13.5" thickBot="1">
      <c r="A80" s="12"/>
      <c r="B80" s="36"/>
      <c r="C80" s="12"/>
      <c r="D80" s="28"/>
      <c r="E80" s="12"/>
      <c r="F80" s="18"/>
    </row>
    <row r="81" spans="1:6" ht="13.5" thickBot="1">
      <c r="A81" s="12"/>
      <c r="B81" s="55" t="s">
        <v>26</v>
      </c>
      <c r="C81" s="56"/>
      <c r="D81" s="57"/>
      <c r="E81" s="56"/>
      <c r="F81" s="58"/>
    </row>
    <row r="82" spans="1:6">
      <c r="A82" s="12"/>
      <c r="B82" s="13"/>
      <c r="C82" s="12"/>
      <c r="D82" s="14"/>
      <c r="E82" s="12"/>
      <c r="F82" s="18"/>
    </row>
    <row r="83" spans="1:6">
      <c r="A83" s="12"/>
      <c r="B83" s="13"/>
      <c r="C83" s="12"/>
      <c r="D83" s="14"/>
      <c r="E83" s="12"/>
      <c r="F83" s="18"/>
    </row>
    <row r="84" spans="1:6">
      <c r="A84" s="16">
        <v>2</v>
      </c>
      <c r="B84" s="17" t="s">
        <v>25</v>
      </c>
      <c r="C84" s="12"/>
      <c r="D84" s="14"/>
      <c r="E84" s="12"/>
      <c r="F84" s="18"/>
    </row>
    <row r="85" spans="1:6">
      <c r="A85" s="7">
        <v>2.1</v>
      </c>
      <c r="B85" s="8" t="s">
        <v>7</v>
      </c>
      <c r="C85" s="12"/>
      <c r="D85" s="14"/>
      <c r="E85" s="12"/>
      <c r="F85" s="18"/>
    </row>
    <row r="86" spans="1:6" ht="25.5">
      <c r="A86" s="12"/>
      <c r="B86" s="59" t="s">
        <v>103</v>
      </c>
      <c r="C86" s="20" t="s">
        <v>2</v>
      </c>
      <c r="D86" s="21">
        <v>20000</v>
      </c>
      <c r="E86" s="20"/>
      <c r="F86" s="22"/>
    </row>
    <row r="88" spans="1:6">
      <c r="A88" s="7">
        <v>2.2000000000000002</v>
      </c>
      <c r="B88" s="35" t="s">
        <v>21</v>
      </c>
      <c r="C88" s="12"/>
      <c r="E88" s="12"/>
      <c r="F88" s="18"/>
    </row>
    <row r="89" spans="1:6" ht="38.25">
      <c r="A89" s="7"/>
      <c r="B89" s="36" t="s">
        <v>101</v>
      </c>
      <c r="C89" s="12"/>
      <c r="E89" s="12"/>
      <c r="F89" s="18"/>
    </row>
    <row r="90" spans="1:6">
      <c r="A90" s="12"/>
      <c r="B90" s="60" t="s">
        <v>86</v>
      </c>
      <c r="C90" s="20" t="s">
        <v>2</v>
      </c>
      <c r="D90" s="21">
        <v>550</v>
      </c>
      <c r="E90" s="20"/>
      <c r="F90" s="22"/>
    </row>
    <row r="91" spans="1:6">
      <c r="A91" s="12"/>
      <c r="B91" s="61"/>
      <c r="C91" s="12"/>
      <c r="D91" s="28"/>
      <c r="E91" s="12"/>
      <c r="F91" s="18"/>
    </row>
    <row r="92" spans="1:6">
      <c r="A92" s="7">
        <v>2.2999999999999998</v>
      </c>
      <c r="B92" s="8" t="s">
        <v>69</v>
      </c>
      <c r="C92" s="12"/>
      <c r="D92" s="28"/>
      <c r="E92" s="12"/>
      <c r="F92" s="18"/>
    </row>
    <row r="93" spans="1:6">
      <c r="A93" s="12"/>
      <c r="B93" s="60" t="s">
        <v>91</v>
      </c>
      <c r="C93" s="20" t="s">
        <v>2</v>
      </c>
      <c r="D93" s="21">
        <v>150</v>
      </c>
      <c r="E93" s="20"/>
      <c r="F93" s="22"/>
    </row>
    <row r="94" spans="1:6">
      <c r="A94" s="12"/>
      <c r="B94" s="13"/>
      <c r="C94" s="12"/>
      <c r="E94" s="12"/>
      <c r="F94" s="18"/>
    </row>
    <row r="95" spans="1:6">
      <c r="A95" s="7">
        <v>2.2999999999999998</v>
      </c>
      <c r="B95" s="35" t="s">
        <v>9</v>
      </c>
      <c r="C95" s="12"/>
      <c r="E95" s="12"/>
      <c r="F95" s="18"/>
    </row>
    <row r="96" spans="1:6">
      <c r="A96" s="7" t="s">
        <v>12</v>
      </c>
      <c r="B96" s="35" t="s">
        <v>52</v>
      </c>
      <c r="C96" s="12"/>
      <c r="E96" s="12"/>
      <c r="F96" s="18"/>
    </row>
    <row r="97" spans="1:6" ht="45" customHeight="1">
      <c r="A97" s="12"/>
      <c r="B97" s="62" t="s">
        <v>109</v>
      </c>
      <c r="C97" s="20" t="s">
        <v>2</v>
      </c>
      <c r="D97" s="21">
        <v>27500</v>
      </c>
      <c r="E97" s="20"/>
      <c r="F97" s="22"/>
    </row>
    <row r="98" spans="1:6" ht="34.5" customHeight="1">
      <c r="A98" s="12" t="s">
        <v>11</v>
      </c>
      <c r="B98" s="52" t="s">
        <v>47</v>
      </c>
      <c r="C98" s="20" t="s">
        <v>2</v>
      </c>
      <c r="D98" s="21">
        <v>1600</v>
      </c>
      <c r="E98" s="20"/>
      <c r="F98" s="22"/>
    </row>
    <row r="99" spans="1:6" ht="25.5">
      <c r="A99" s="12" t="s">
        <v>39</v>
      </c>
      <c r="B99" s="52" t="s">
        <v>46</v>
      </c>
      <c r="C99" s="20" t="s">
        <v>2</v>
      </c>
      <c r="D99" s="21">
        <v>1250</v>
      </c>
      <c r="E99" s="20"/>
      <c r="F99" s="22"/>
    </row>
    <row r="100" spans="1:6">
      <c r="A100" s="7"/>
      <c r="B100" s="61"/>
      <c r="C100" s="12"/>
      <c r="E100" s="12"/>
      <c r="F100" s="18"/>
    </row>
    <row r="101" spans="1:6" ht="25.5">
      <c r="A101" s="7">
        <v>2.4</v>
      </c>
      <c r="B101" s="63" t="s">
        <v>77</v>
      </c>
      <c r="C101" s="12"/>
      <c r="E101" s="12"/>
      <c r="F101" s="18"/>
    </row>
    <row r="102" spans="1:6">
      <c r="A102" s="7"/>
      <c r="B102" s="33" t="s">
        <v>49</v>
      </c>
      <c r="C102" s="20" t="s">
        <v>2</v>
      </c>
      <c r="D102" s="21">
        <v>7000</v>
      </c>
      <c r="E102" s="20"/>
      <c r="F102" s="22"/>
    </row>
    <row r="103" spans="1:6">
      <c r="A103" s="7">
        <v>2.8</v>
      </c>
      <c r="B103" s="8" t="s">
        <v>10</v>
      </c>
      <c r="C103" s="12"/>
      <c r="D103" s="14"/>
      <c r="E103" s="12"/>
      <c r="F103" s="18"/>
    </row>
    <row r="104" spans="1:6" ht="114.75">
      <c r="A104" s="7"/>
      <c r="B104" s="64" t="s">
        <v>104</v>
      </c>
      <c r="C104" s="64"/>
      <c r="D104" s="65"/>
      <c r="E104" s="12"/>
      <c r="F104" s="18"/>
    </row>
    <row r="105" spans="1:6">
      <c r="A105" s="12"/>
      <c r="B105" s="52" t="s">
        <v>40</v>
      </c>
      <c r="C105" s="20" t="s">
        <v>6</v>
      </c>
      <c r="D105" s="23">
        <v>6</v>
      </c>
      <c r="E105" s="20"/>
      <c r="F105" s="22"/>
    </row>
    <row r="106" spans="1:6">
      <c r="A106" s="12"/>
      <c r="B106" s="54" t="s">
        <v>41</v>
      </c>
      <c r="C106" s="27" t="s">
        <v>6</v>
      </c>
      <c r="D106" s="66">
        <v>9</v>
      </c>
      <c r="E106" s="27"/>
      <c r="F106" s="22"/>
    </row>
    <row r="107" spans="1:6">
      <c r="A107" s="12"/>
      <c r="B107" s="36"/>
      <c r="C107" s="12"/>
      <c r="D107" s="67"/>
      <c r="E107" s="12"/>
      <c r="F107" s="18"/>
    </row>
    <row r="108" spans="1:6">
      <c r="A108" s="7">
        <v>2.9</v>
      </c>
      <c r="B108" s="68" t="s">
        <v>50</v>
      </c>
      <c r="C108" s="12"/>
      <c r="D108" s="14"/>
      <c r="E108" s="12"/>
      <c r="F108" s="18"/>
    </row>
    <row r="109" spans="1:6" ht="25.5">
      <c r="A109" s="12"/>
      <c r="B109" s="52" t="s">
        <v>51</v>
      </c>
      <c r="C109" s="20" t="s">
        <v>2</v>
      </c>
      <c r="D109" s="23">
        <v>950</v>
      </c>
      <c r="E109" s="20"/>
      <c r="F109" s="22"/>
    </row>
    <row r="110" spans="1:6" ht="25.5">
      <c r="A110" s="7">
        <v>2.7</v>
      </c>
      <c r="B110" s="52" t="s">
        <v>68</v>
      </c>
      <c r="C110" s="20" t="s">
        <v>2</v>
      </c>
      <c r="D110" s="23">
        <v>300</v>
      </c>
      <c r="E110" s="20"/>
      <c r="F110" s="22"/>
    </row>
    <row r="111" spans="1:6">
      <c r="A111" s="7"/>
      <c r="B111" s="36"/>
      <c r="C111" s="12"/>
      <c r="D111" s="14"/>
      <c r="E111" s="12"/>
      <c r="F111" s="18"/>
    </row>
    <row r="112" spans="1:6">
      <c r="A112" s="7">
        <v>2.9</v>
      </c>
      <c r="B112" s="68" t="s">
        <v>87</v>
      </c>
      <c r="C112" s="12"/>
      <c r="D112" s="14"/>
      <c r="E112" s="12"/>
      <c r="F112" s="18"/>
    </row>
    <row r="113" spans="1:6">
      <c r="A113" s="12" t="s">
        <v>12</v>
      </c>
      <c r="B113" s="19" t="s">
        <v>88</v>
      </c>
      <c r="C113" s="20" t="s">
        <v>16</v>
      </c>
      <c r="D113" s="21">
        <v>3500</v>
      </c>
      <c r="E113" s="20"/>
      <c r="F113" s="22"/>
    </row>
    <row r="114" spans="1:6">
      <c r="A114" s="12"/>
      <c r="B114" s="37"/>
      <c r="C114" s="20"/>
      <c r="D114" s="21"/>
      <c r="E114" s="20"/>
      <c r="F114" s="22"/>
    </row>
    <row r="115" spans="1:6" ht="13.5" thickBot="1">
      <c r="A115" s="7"/>
      <c r="B115" s="36"/>
      <c r="C115" s="12"/>
      <c r="D115" s="14"/>
      <c r="E115" s="12"/>
      <c r="F115" s="18"/>
    </row>
    <row r="116" spans="1:6" ht="13.5" thickBot="1">
      <c r="A116" s="12"/>
      <c r="B116" s="69" t="s">
        <v>27</v>
      </c>
      <c r="C116" s="56"/>
      <c r="D116" s="57"/>
      <c r="E116" s="56"/>
      <c r="F116" s="58"/>
    </row>
    <row r="117" spans="1:6">
      <c r="A117" s="12"/>
      <c r="B117" s="8"/>
      <c r="C117" s="7"/>
      <c r="D117" s="9"/>
      <c r="E117" s="7"/>
      <c r="F117" s="70"/>
    </row>
    <row r="118" spans="1:6">
      <c r="E118" s="15"/>
      <c r="F118" s="10"/>
    </row>
    <row r="119" spans="1:6">
      <c r="A119" s="71">
        <v>3</v>
      </c>
      <c r="B119" s="11" t="s">
        <v>42</v>
      </c>
      <c r="E119" s="15"/>
      <c r="F119" s="10"/>
    </row>
    <row r="120" spans="1:6">
      <c r="A120" s="72"/>
      <c r="B120" s="11"/>
      <c r="E120" s="15"/>
      <c r="F120" s="10"/>
    </row>
    <row r="121" spans="1:6">
      <c r="A121" s="72">
        <v>3.1</v>
      </c>
      <c r="B121" s="73" t="s">
        <v>28</v>
      </c>
      <c r="C121" s="53" t="s">
        <v>2</v>
      </c>
      <c r="D121" s="74">
        <v>5500</v>
      </c>
      <c r="E121" s="20"/>
      <c r="F121" s="22"/>
    </row>
    <row r="122" spans="1:6">
      <c r="A122" s="72"/>
      <c r="B122" s="11"/>
      <c r="C122" s="75"/>
      <c r="D122" s="76"/>
      <c r="E122" s="12"/>
      <c r="F122" s="18"/>
    </row>
    <row r="123" spans="1:6">
      <c r="A123" s="72">
        <v>3.2</v>
      </c>
      <c r="B123" s="73" t="s">
        <v>43</v>
      </c>
      <c r="C123" s="53" t="s">
        <v>2</v>
      </c>
      <c r="D123" s="74">
        <v>2500</v>
      </c>
      <c r="E123" s="20"/>
      <c r="F123" s="22"/>
    </row>
    <row r="124" spans="1:6">
      <c r="A124" s="72"/>
      <c r="B124" s="11"/>
      <c r="C124" s="75"/>
      <c r="E124" s="12"/>
      <c r="F124" s="18"/>
    </row>
    <row r="125" spans="1:6">
      <c r="A125" s="72">
        <v>3.3</v>
      </c>
      <c r="B125" s="73" t="s">
        <v>44</v>
      </c>
      <c r="C125" s="53" t="s">
        <v>6</v>
      </c>
      <c r="D125" s="21">
        <v>30</v>
      </c>
      <c r="E125" s="20"/>
      <c r="F125" s="22"/>
    </row>
    <row r="126" spans="1:6">
      <c r="A126" s="72"/>
      <c r="B126" s="11"/>
      <c r="C126" s="75"/>
      <c r="E126" s="12"/>
      <c r="F126" s="18"/>
    </row>
    <row r="127" spans="1:6">
      <c r="A127" s="72">
        <v>3.4</v>
      </c>
      <c r="B127" s="73" t="s">
        <v>31</v>
      </c>
      <c r="C127" s="53" t="s">
        <v>6</v>
      </c>
      <c r="D127" s="21">
        <v>2</v>
      </c>
      <c r="E127" s="20"/>
      <c r="F127" s="22"/>
    </row>
    <row r="128" spans="1:6" ht="13.5" thickBot="1">
      <c r="A128" s="72"/>
      <c r="B128" s="11"/>
      <c r="C128" s="75"/>
      <c r="E128" s="12"/>
      <c r="F128" s="18"/>
    </row>
    <row r="129" spans="1:6" ht="13.5" thickBot="1">
      <c r="B129" s="77" t="s">
        <v>29</v>
      </c>
      <c r="C129" s="78"/>
      <c r="D129" s="79"/>
      <c r="E129" s="80"/>
      <c r="F129" s="81"/>
    </row>
    <row r="130" spans="1:6">
      <c r="B130" s="82"/>
      <c r="C130" s="82"/>
      <c r="D130" s="83"/>
      <c r="E130" s="15"/>
      <c r="F130" s="10"/>
    </row>
    <row r="131" spans="1:6">
      <c r="B131" s="11" t="s">
        <v>32</v>
      </c>
      <c r="D131" s="76"/>
    </row>
    <row r="132" spans="1:6" ht="13.5" thickBot="1">
      <c r="B132" s="11"/>
      <c r="D132" s="76"/>
    </row>
    <row r="133" spans="1:6" ht="13.5" thickBot="1">
      <c r="A133" s="72">
        <v>1</v>
      </c>
      <c r="B133" s="77" t="s">
        <v>24</v>
      </c>
      <c r="C133" s="78"/>
      <c r="D133" s="86"/>
      <c r="E133" s="87"/>
      <c r="F133" s="88"/>
    </row>
    <row r="134" spans="1:6" ht="13.5" thickBot="1">
      <c r="D134" s="76"/>
    </row>
    <row r="135" spans="1:6" ht="13.5" thickBot="1">
      <c r="A135" s="72">
        <v>2</v>
      </c>
      <c r="B135" s="77" t="s">
        <v>25</v>
      </c>
      <c r="C135" s="78"/>
      <c r="D135" s="78"/>
      <c r="E135" s="87"/>
      <c r="F135" s="88"/>
    </row>
    <row r="136" spans="1:6" ht="13.5" thickBot="1">
      <c r="D136" s="5"/>
    </row>
    <row r="137" spans="1:6" ht="13.5" thickBot="1">
      <c r="A137" s="72">
        <v>3</v>
      </c>
      <c r="B137" s="77" t="s">
        <v>30</v>
      </c>
      <c r="C137" s="78"/>
      <c r="D137" s="78"/>
      <c r="E137" s="87"/>
      <c r="F137" s="88"/>
    </row>
    <row r="138" spans="1:6" ht="13.5" thickBot="1">
      <c r="D138" s="5"/>
    </row>
    <row r="139" spans="1:6" ht="13.5" thickBot="1">
      <c r="B139" s="77" t="s">
        <v>33</v>
      </c>
      <c r="C139" s="78"/>
      <c r="D139" s="78"/>
      <c r="E139" s="87"/>
      <c r="F139" s="88"/>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2C421F-02C3-4646-9EB2-84909CF3DEC9}">
  <ds:schemaRefs>
    <ds:schemaRef ds:uri="db23c72c-e112-43fc-8a02-148203d9c31c"/>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2a2a445e-c453-4f04-9b2f-8a0068eac90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3B03D19D-68F1-450F-B61D-A06E89075552}">
  <ds:schemaRefs>
    <ds:schemaRef ds:uri="http://schemas.microsoft.com/sharepoint/v3/contenttype/forms"/>
  </ds:schemaRefs>
</ds:datastoreItem>
</file>

<file path=customXml/itemProps3.xml><?xml version="1.0" encoding="utf-8"?>
<ds:datastoreItem xmlns:ds="http://schemas.openxmlformats.org/officeDocument/2006/customXml" ds:itemID="{67F44424-BAD9-4F93-815E-5971D0D0A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Grand Summary</vt:lpstr>
      <vt:lpstr>HVAC 15th Floor</vt:lpstr>
      <vt:lpstr>HVAC 16th Floor</vt:lpstr>
      <vt:lpstr>Fire 15th Floor</vt:lpstr>
      <vt:lpstr>Fire 16th Floor</vt:lpstr>
      <vt:lpstr>comparison</vt:lpstr>
      <vt:lpstr>BLANK BOQ</vt:lpstr>
      <vt:lpstr>'Fire 15th Floor'!Print_Area</vt:lpstr>
      <vt:lpstr>'Fire 16th Floor'!Print_Area</vt:lpstr>
      <vt:lpstr>'HVAC 15th Floor'!Print_Area</vt:lpstr>
      <vt:lpstr>'HVAC 16th Floor'!Print_Area</vt:lpstr>
      <vt:lpstr>'BLANK BOQ'!Print_Titles</vt:lpstr>
      <vt:lpstr>'HVAC 15th Floor'!Print_Titles</vt:lpstr>
      <vt:lpstr>'HVAC 16th Floor'!Print_Titles</vt:lpstr>
    </vt:vector>
  </TitlesOfParts>
  <Company>sst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2022-06-08T08:34:31Z</cp:lastPrinted>
  <dcterms:created xsi:type="dcterms:W3CDTF">2015-01-30T09:33:41Z</dcterms:created>
  <dcterms:modified xsi:type="dcterms:W3CDTF">2022-06-10T11:18:17Z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2022-04-16T11:33:16Z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8ab23ef0-a356-4ea6-8dd6-08ad7d47e6be</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