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Xls\Sent BOQ\Deutsche Bank\Deutcshe bank advance work for TER and TR Room\"/>
    </mc:Choice>
  </mc:AlternateContent>
  <bookViews>
    <workbookView xWindow="-105" yWindow="-105" windowWidth="19425" windowHeight="10425" tabRatio="554" activeTab="1"/>
  </bookViews>
  <sheets>
    <sheet name="App A2.4 - FF-BOQ-15F BOQ" sheetId="9" r:id="rId1"/>
    <sheet name="App A2.4 - FF-BOQ-16F BOQ" sheetId="13" r:id="rId2"/>
    <sheet name="BLANK BOQ" sheetId="11" state="hidden" r:id="rId3"/>
  </sheets>
  <definedNames>
    <definedName name="_xlnm.Print_Area" localSheetId="0">'App A2.4 - FF-BOQ-15F BOQ'!$A$1:$N$63</definedName>
    <definedName name="_xlnm.Print_Area" localSheetId="1">'App A2.4 - FF-BOQ-16F BOQ'!$A$1:$N$28</definedName>
    <definedName name="_xlnm.Print_Titles" localSheetId="0">'App A2.4 - FF-BOQ-15F BOQ'!$1:$7</definedName>
    <definedName name="_xlnm.Print_Titles" localSheetId="1">'App A2.4 - FF-BOQ-16F BOQ'!$1:$7</definedName>
    <definedName name="_xlnm.Print_Titles" localSheetId="2">'BLANK BOQ'!$1:$6</definedName>
  </definedNames>
  <calcPr calcId="152511"/>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4" i="9" l="1"/>
  <c r="P18" i="9"/>
  <c r="P16" i="9"/>
  <c r="K24" i="13" l="1"/>
  <c r="K59" i="9"/>
  <c r="M24" i="13" l="1"/>
  <c r="K22" i="13"/>
  <c r="I22" i="13"/>
  <c r="K19" i="13"/>
  <c r="I19" i="13"/>
  <c r="K14" i="13"/>
  <c r="I14" i="13"/>
  <c r="K13" i="13"/>
  <c r="I13" i="13"/>
  <c r="K12" i="13"/>
  <c r="I12" i="13"/>
  <c r="M59" i="9"/>
  <c r="K57" i="9"/>
  <c r="I57" i="9"/>
  <c r="K54" i="9"/>
  <c r="I54" i="9"/>
  <c r="K51" i="9"/>
  <c r="I51" i="9"/>
  <c r="K49" i="9"/>
  <c r="L49" i="9" s="1"/>
  <c r="I49" i="9"/>
  <c r="K44" i="9"/>
  <c r="I44" i="9"/>
  <c r="K41" i="9"/>
  <c r="I41" i="9"/>
  <c r="K40" i="9"/>
  <c r="I40" i="9"/>
  <c r="K39" i="9"/>
  <c r="I39" i="9"/>
  <c r="K38" i="9"/>
  <c r="I38" i="9"/>
  <c r="K34" i="9"/>
  <c r="I34" i="9"/>
  <c r="L34" i="9" s="1"/>
  <c r="K33" i="9"/>
  <c r="I33" i="9"/>
  <c r="K32" i="9"/>
  <c r="I32" i="9"/>
  <c r="K31" i="9"/>
  <c r="L31" i="9" s="1"/>
  <c r="I31" i="9"/>
  <c r="K30" i="9"/>
  <c r="I30" i="9"/>
  <c r="L30" i="9" s="1"/>
  <c r="K25" i="9"/>
  <c r="L25" i="9" s="1"/>
  <c r="I25" i="9"/>
  <c r="K24" i="9"/>
  <c r="I24" i="9"/>
  <c r="K19" i="9"/>
  <c r="I19" i="9"/>
  <c r="K18" i="9"/>
  <c r="I18" i="9"/>
  <c r="K17" i="9"/>
  <c r="I17" i="9"/>
  <c r="K13" i="9"/>
  <c r="I13" i="9"/>
  <c r="K12" i="9"/>
  <c r="I12" i="9"/>
  <c r="I24" i="13" l="1"/>
  <c r="I59" i="9"/>
  <c r="P14" i="9"/>
  <c r="L51" i="9"/>
  <c r="L12" i="9"/>
  <c r="Q22" i="9" s="1"/>
  <c r="L44" i="9"/>
  <c r="L41" i="9"/>
  <c r="L40" i="9"/>
  <c r="L39" i="9"/>
  <c r="L38" i="9"/>
  <c r="L33" i="9"/>
  <c r="L32" i="9"/>
  <c r="L24" i="9"/>
  <c r="L14" i="13"/>
  <c r="L57" i="9"/>
  <c r="L13" i="9"/>
  <c r="L22" i="13"/>
  <c r="L19" i="13"/>
  <c r="L13" i="13"/>
  <c r="L12" i="13"/>
  <c r="L54" i="9"/>
  <c r="L19" i="9"/>
  <c r="L18" i="9"/>
  <c r="L17" i="9"/>
  <c r="L24" i="13" l="1"/>
  <c r="Q23" i="9"/>
  <c r="Q24" i="9" s="1"/>
  <c r="S13" i="9"/>
  <c r="L59" i="9"/>
</calcChain>
</file>

<file path=xl/sharedStrings.xml><?xml version="1.0" encoding="utf-8"?>
<sst xmlns="http://schemas.openxmlformats.org/spreadsheetml/2006/main" count="336" uniqueCount="193">
  <si>
    <t>Description</t>
  </si>
  <si>
    <t>Unit</t>
  </si>
  <si>
    <t>Sft</t>
  </si>
  <si>
    <t>Qty</t>
  </si>
  <si>
    <t>Rate</t>
  </si>
  <si>
    <t>Amount</t>
  </si>
  <si>
    <t>No</t>
  </si>
  <si>
    <t>CARPET FLOOR</t>
  </si>
  <si>
    <t>PAINT</t>
  </si>
  <si>
    <t>FALSE CEILING</t>
  </si>
  <si>
    <t>JOINERY</t>
  </si>
  <si>
    <t>b</t>
  </si>
  <si>
    <t>a</t>
  </si>
  <si>
    <t>Floor</t>
  </si>
  <si>
    <t>Wall</t>
  </si>
  <si>
    <t xml:space="preserve">Floor </t>
  </si>
  <si>
    <t>Rft</t>
  </si>
  <si>
    <t>3RD FLOOR</t>
  </si>
  <si>
    <t>BLOCK MASONRY</t>
  </si>
  <si>
    <t>PLASTER</t>
  </si>
  <si>
    <t>ALUMINUM WINDOW</t>
  </si>
  <si>
    <t>VINYL FLOORING</t>
  </si>
  <si>
    <t>CORRIDOR TILES</t>
  </si>
  <si>
    <t>UNILEVER PAKISTAN LTD</t>
  </si>
  <si>
    <t>CIVIL WORK</t>
  </si>
  <si>
    <t>INTERIOR FINISHES WORK</t>
  </si>
  <si>
    <t>TOTAL COST OF CIVIL WORK</t>
  </si>
  <si>
    <t>TOTAL COST OF INTERIOR FINISHES WORK</t>
  </si>
  <si>
    <t>WOODEN PARTITION</t>
  </si>
  <si>
    <t>TOTAL COST OF PARTITION WALL &amp; DOORS</t>
  </si>
  <si>
    <t>PARTITION WALLS &amp; DOORS</t>
  </si>
  <si>
    <t>WOODEN DOOR IN PARTITION</t>
  </si>
  <si>
    <t>SUMMARY</t>
  </si>
  <si>
    <t xml:space="preserve">TOTAL COST </t>
  </si>
  <si>
    <t>Ser #</t>
  </si>
  <si>
    <t>(approved by the Architect) including racking out joints curing, etc.,</t>
  </si>
  <si>
    <t>complete as per specifications and relevant drawings</t>
  </si>
  <si>
    <t>chamfered shape edges or rounding off corners at junctions including</t>
  </si>
  <si>
    <t>walls, columns, beams, slabs, lintels, steps, etc., including making</t>
  </si>
  <si>
    <t>c</t>
  </si>
  <si>
    <t xml:space="preserve">Size 3'-0" X 7'-0" </t>
  </si>
  <si>
    <t xml:space="preserve">Size 2'-6" X 7'-0" </t>
  </si>
  <si>
    <t>IMPORTED PARTITION WALLS &amp; DOOR</t>
  </si>
  <si>
    <t>6 plus 6mm LAMINATED TEMPERED GLASS PARTITION</t>
  </si>
  <si>
    <t>10mm TEMPERED GLASS DOOR IN PARTITION</t>
  </si>
  <si>
    <t>Polished finish on Counter Tops</t>
  </si>
  <si>
    <t>ALUMINUM CEILING ( High-grade pre-coated aluminum alloy ) 0.5mm~1.0mm thinckness</t>
  </si>
  <si>
    <t>STEEL MESH CEILING IN VITALITY ZONE (Hexazonal MS frame rapped with steel mesh)</t>
  </si>
  <si>
    <t>mortar with 1:4:5 or 1:3:6 machine made block minimum 800 psi</t>
  </si>
  <si>
    <t>Providing MDF cladding on all exposed columns.</t>
  </si>
  <si>
    <t>METAL SCREEN</t>
  </si>
  <si>
    <t>Laser cut perforated ( High Strength Low Alloy HSLA steel ) corten metal sheet.</t>
  </si>
  <si>
    <t>CEMENT BOARD CEILING</t>
  </si>
  <si>
    <t>6" thick (External)</t>
  </si>
  <si>
    <t>4" thick (Internal)</t>
  </si>
  <si>
    <t xml:space="preserve"> 3" Thick brick cladding ( Lobby Feature Wall)</t>
  </si>
  <si>
    <t>Internal Walls</t>
  </si>
  <si>
    <t>External periphery walls</t>
  </si>
  <si>
    <t>DRY WALL PARTITION WALL</t>
  </si>
  <si>
    <t>Internal Ceiling</t>
  </si>
  <si>
    <t xml:space="preserve"> Internal Fair Faced Textured paint (includes walls and ceiling)</t>
  </si>
  <si>
    <t>Branding and Display (refer to attachment)</t>
  </si>
  <si>
    <t>Ceramic wall cladding (refer to attachment)</t>
  </si>
  <si>
    <t>No.</t>
  </si>
  <si>
    <t>1.5.1</t>
  </si>
  <si>
    <t>1.5.2</t>
  </si>
  <si>
    <t>1.5.3</t>
  </si>
  <si>
    <t>1.5.4</t>
  </si>
  <si>
    <t>Metal framing joinery work for the perforated partition and S.S pipes feature.</t>
  </si>
  <si>
    <t>RUBBER FLOORING</t>
  </si>
  <si>
    <t>FLOORING &amp; SPECIAL FINISHES</t>
  </si>
  <si>
    <t>1.5.5</t>
  </si>
  <si>
    <t>GRANITE STEPS</t>
  </si>
  <si>
    <t>ii</t>
  </si>
  <si>
    <t>iii</t>
  </si>
  <si>
    <t>Grouting. Water proof grouting  color to be specified by the Architect.</t>
  </si>
  <si>
    <t>iv</t>
  </si>
  <si>
    <t>MDF CLADDING (2" thick partal wood frame rapped around 1/2" thick one side MDF sheet).</t>
  </si>
  <si>
    <t>GLASS WALL PARTITION (Translucent Glass film)</t>
  </si>
  <si>
    <t>SPECIAL FINISHES</t>
  </si>
  <si>
    <t>PORCELAIN TILES IN OFFICE SPACES</t>
  </si>
  <si>
    <t>Flooring</t>
  </si>
  <si>
    <t>PORCELAIN TILES IN WET AREA TILES</t>
  </si>
  <si>
    <t>GRANITE COUNTER TOP</t>
  </si>
  <si>
    <t>Polish finish on Staircase Riser</t>
  </si>
  <si>
    <t>3" Flame torch finish on Staircase Tread 5'-0"</t>
  </si>
  <si>
    <t>Color and size as approved by the Architect.</t>
  </si>
  <si>
    <t>SKIRTING</t>
  </si>
  <si>
    <t xml:space="preserve"> PVC skirting of 2" thick in dark grey color.</t>
  </si>
  <si>
    <t>External Weathred shield</t>
  </si>
  <si>
    <t xml:space="preserve">Included in the laying of the Granite will be preparation of floor using cement  mix to achieve perfect alignment a required of the floor for the application of tiles. Rs. 800 / sqft </t>
  </si>
  <si>
    <t>(Gym Area) 8.2 MM Thickness (For spec find the attachment)</t>
  </si>
  <si>
    <t xml:space="preserve"> Cement concrete block masonry set in 1:4 cement</t>
  </si>
  <si>
    <t xml:space="preserve"> 3 coats, external weathered shield  by JOTUN, ICI, Nelson paint complete in all respects of approved quality and shade including rubbing, filling and primer coat.</t>
  </si>
  <si>
    <t xml:space="preserve">Porcelain tile of 12"x24" full body approved quality.Shade pattern set in 1:4 cement mortar including preparing proper base of 1:2:4 concrete mortar all as per specification and drawing complete in all respect. (MML Product supplied by Benitoz or Equivalent; color &amp; size to be approved by the Architect, price will be Rs. 3000 / sqm) </t>
  </si>
  <si>
    <t>Porcelain tile of 12"x24" full body approved quality.Shade pattern set in 1:4 cement mortar including preparing proper base of 1:2:4 concrete mortar all as per specification and drawing complete in all respect. (MML Product supplied by Benitoz or Equivalent; color &amp; size to be approved by the Architect, price will be Rs. 3000 / sqm)</t>
  </si>
  <si>
    <t>Porcelain tile of Fiandre Marmi MaximumTravertino size 5'x10' full body approved quality.Shade pattern set in 1:4 cement mortar including preparing proper base of 1:2:4 concrete mortar all as per specification and drawing complete in all respect. (Fiandre Product supplied by Benitoz or Equivalent; color &amp; size to be approved by the Architect, price will be Rs. 13000 / sqm)</t>
  </si>
  <si>
    <t>i</t>
  </si>
  <si>
    <t>100 mm MDF partition on 75 mm x 75mm partal wood framing @600 mm x 600mm c.c (approx),in ducco finish,treated with approved antitermite slagnum &amp; zahbia primer on both ends of MDF , shall ensure the sample to be approved before purchase of material. The approved sample shall always be at site as detailed in the General Condition of Contract.</t>
  </si>
  <si>
    <t>Low VOC acrylic emulsion by JOTUN  paint on walls of approved quality and shade including rubbing, filling and primer coat., complete in all respects.</t>
  </si>
  <si>
    <t xml:space="preserve">Granite counter top , including all beds and anchoring, finished as below: (with basin hole cutting and special finishes complete as per drawing ) The Granite will be installed on a GI frame with red oxide coating and the finished with black spray paint.  Rs. 800 / sqft </t>
  </si>
  <si>
    <t>Seamless vinyl flooring by Tarkett or equivalent. Thinkness 4.5mm. (50 mm x 50 mm tile) Inteface level set collection availabe from pak carpets or equivalent. SQFT Rs .265</t>
  </si>
  <si>
    <t>Green wall (refer to attachment) baseprice Rs. 2500 SQFT</t>
  </si>
  <si>
    <t xml:space="preserve"> Carpet as specified by Architect (For spec find the attachment) SQFT Rs. 325 </t>
  </si>
  <si>
    <t xml:space="preserve">1.5" thick solid core commercial ply veneer flush door shutters  (Formite 7195 - Baluchistan Laminates) SWG G.I 16 gauage door frames 2" x 7" so lignum painted 2"x5/8", approved quality of oxidized brass hinges, brass screw, tower bolts, imported locks top of the line quick set hydraulic door closer (brand-New Star Japanese) Wherever needed aluminum push plates on both sides door stopper and other hardware of brass including iron hold fasts, complete in all respects as per drawings and as directed by the  Architect. </t>
  </si>
  <si>
    <t>12 mm thick imported tempared glass fixed, Champaign color aluminium U- channel along with the wall at top and bottom and polishing of exposed edges,with 3M Electro cut 314 Brand frosted film complete in all respects and as directed by the Architect.</t>
  </si>
  <si>
    <t>EXTERNAL WINDOWS</t>
  </si>
  <si>
    <t>(Double-Glazed assembly with U-value of 1.4 W/Sqm.K in 6mm Low-E Exterior Glass + 12mm Air Gap (with or without Argon filling) + 6mm local clear Internal Glass)</t>
  </si>
  <si>
    <t xml:space="preserve">Aluminum Windows using imported section and high quality hardware; that must be airtight with minimum infiltration and exfiltration properties. The Aluminum section will be powder coated, color to be approved by Architect. </t>
  </si>
  <si>
    <t>Cement Board false ceiling at edges allaround the rooms and corridors to as make-up space to ensure metal pan ceilings are not cut and are used as full tiles. (Rs:110)</t>
  </si>
  <si>
    <t>Plaster 0.75" thick 1:4 cement plaster to internal</t>
  </si>
  <si>
    <t>curing, etc., complete as per specifications and relevant drawings.</t>
  </si>
  <si>
    <r>
      <t>Granite to be installed on the Steps using dry bond methodology . Dry bond to be used is</t>
    </r>
    <r>
      <rPr>
        <sz val="10"/>
        <color indexed="10"/>
        <rFont val="Arial"/>
        <family val="2"/>
      </rPr>
      <t xml:space="preserve"> </t>
    </r>
    <r>
      <rPr>
        <b/>
        <sz val="10"/>
        <color indexed="8"/>
        <rFont val="Arial"/>
        <family val="2"/>
      </rPr>
      <t xml:space="preserve">Ressichem T210 or Millwala's Tifix </t>
    </r>
  </si>
  <si>
    <r>
      <t xml:space="preserve">Imported Aluminum windows of </t>
    </r>
    <r>
      <rPr>
        <b/>
        <sz val="10"/>
        <color theme="1"/>
        <rFont val="Arial"/>
        <family val="2"/>
      </rPr>
      <t>W1</t>
    </r>
    <r>
      <rPr>
        <sz val="10"/>
        <color theme="1"/>
        <rFont val="Arial"/>
        <family val="2"/>
      </rPr>
      <t xml:space="preserve"> size 6'-0" x 4'-6" on front façade. </t>
    </r>
  </si>
  <si>
    <r>
      <t xml:space="preserve">Imported Aluminum windows of </t>
    </r>
    <r>
      <rPr>
        <b/>
        <sz val="10"/>
        <color theme="1"/>
        <rFont val="Arial"/>
        <family val="2"/>
      </rPr>
      <t>W2</t>
    </r>
    <r>
      <rPr>
        <sz val="10"/>
        <color theme="1"/>
        <rFont val="Arial"/>
        <family val="2"/>
      </rPr>
      <t xml:space="preserve"> size 14'-0" x 4'-6" on front façade (Board Room) . </t>
    </r>
  </si>
  <si>
    <t>d</t>
  </si>
  <si>
    <t>Job</t>
  </si>
  <si>
    <t>e</t>
  </si>
  <si>
    <t>Base Rate</t>
  </si>
  <si>
    <t>Model Make</t>
  </si>
  <si>
    <t>Deutsche Bank Interiors, Karachi</t>
  </si>
  <si>
    <t>Total Supply Cost</t>
  </si>
  <si>
    <t>Total Labor Cost</t>
  </si>
  <si>
    <t xml:space="preserve">Supply Cost of Material (Unit) </t>
  </si>
  <si>
    <t>Labour/ Installation Cost (Unit)</t>
  </si>
  <si>
    <t>Total Cost (Supply + Labor)</t>
  </si>
  <si>
    <t>Material</t>
  </si>
  <si>
    <t>Labor/Installation</t>
  </si>
  <si>
    <t>Note:</t>
  </si>
  <si>
    <t>1)</t>
  </si>
  <si>
    <t>Contractor is instructed to visit the site, understand the nature of work &amp; then fill the rates accordingly and submit the quotation. No argument and discussion will be entertained after awarding of work.</t>
  </si>
  <si>
    <t>2)</t>
  </si>
  <si>
    <t>Miscellaneous work which was not included in BOQ but necessary to complete the project in all respects and ready to operate as per instructions of Consultant. (Bidder should mentioned the type of works).</t>
  </si>
  <si>
    <t>Alarm Bell</t>
  </si>
  <si>
    <t>KG</t>
  </si>
  <si>
    <t>Clean Agent (FK-5-1-12, Fluoroketone)</t>
  </si>
  <si>
    <t xml:space="preserve">Brass Discharge Nozzle - 360 Degrees discharge pattern </t>
  </si>
  <si>
    <t>Manual Release Switch - Single Action</t>
  </si>
  <si>
    <t>Horn / Strobe</t>
  </si>
  <si>
    <t>Manual Abort / Emergency Cut Off Switch</t>
  </si>
  <si>
    <t>Solenoid Actuator for the specified cylinder size</t>
  </si>
  <si>
    <t>Manual Control Head for manual actuation of cylinder with safety pull pin</t>
  </si>
  <si>
    <t>Low Pressure Switch to monitor the pressure within the cylinder</t>
  </si>
  <si>
    <t>Pressure Switch to indicated system discharge with an external manual reset button</t>
  </si>
  <si>
    <t>MS SCH-40 PIPES</t>
  </si>
  <si>
    <t>INPUT &amp; OUTPUT DEVICES</t>
  </si>
  <si>
    <t>ACTUATION DEVICES</t>
  </si>
  <si>
    <t>Rm</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</si>
  <si>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</si>
  <si>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 xml:space="preserve">CLEAN AGENT (FK-5-1-12 Stored In Cylinder - Ul Listed / Fm Approved) </t>
  </si>
  <si>
    <t>i.</t>
  </si>
  <si>
    <t>ii.</t>
  </si>
  <si>
    <t>Supply &amp; installation of actuation devices with fixing accessories, complete in all respects ready to operate as per drawings, specification, instruction of consultant.</t>
  </si>
  <si>
    <t xml:space="preserve">WIRING </t>
  </si>
  <si>
    <t>MISCELLANEOUS WORKS</t>
  </si>
  <si>
    <t>Painting, identification and tagging to the installations and equipments, complete in all respects as per instruction of consultant.</t>
  </si>
  <si>
    <t>Making of Shop drawings on Auto CAD 2018 with section details, equipment foundation details and Making of As Built drawings, Documentation Technical / Operational Manual &amp; LOG Book for each equipment complete in all respects as per instruction of consultant.</t>
  </si>
  <si>
    <t>40mm dia</t>
  </si>
  <si>
    <t>50mm dia</t>
  </si>
  <si>
    <t>15mm dia</t>
  </si>
  <si>
    <t>13mm dia</t>
  </si>
  <si>
    <t>38mm dia</t>
  </si>
  <si>
    <t>Flushing of entire fire pipe work according to (NFPA-13), complete in all respects as per instruction of consultant.</t>
  </si>
  <si>
    <t>FIRE SUPPRESSION SERVICES</t>
  </si>
  <si>
    <t>TOTAL COST OF FIRE SUPPRESSION SERVICES</t>
  </si>
  <si>
    <t>Supply &amp; installation of clean agent in engineered cylinders of FSS with fixing accessories, complete in all respects ready to operate as per drawings, specification, instruction of consultant.</t>
  </si>
  <si>
    <t>Supply &amp; installation of nozzles with fixing accessories, complete in all respects ready to operate as per drawings, specification, instruction of consultant.</t>
  </si>
  <si>
    <t>Entinguishing Control Panel for the clean agent fire suppression system</t>
  </si>
  <si>
    <t>Supply &amp; installation of input and output devices for the clean agent suppression system (integrated with BMS) with wiring, controls &amp; fixing accessories, complete in all respects ready to operate as per drawings, specification, instruction of consultant</t>
  </si>
  <si>
    <t>MAKING SHOP DRAWINGS</t>
  </si>
  <si>
    <t>FLUSHING, TESTING &amp; COMMISSIONING</t>
  </si>
  <si>
    <t xml:space="preserve">Engineered cylinder with head valve, top plug adapter, siphon tube, pressure gauge, brackets and all other items, complete in all respect. </t>
  </si>
  <si>
    <t>PAINTING &amp; IDENTIFICATION</t>
  </si>
  <si>
    <t>FIRE EXTINGUISHERS</t>
  </si>
  <si>
    <t>Supply &amp; installation of fire extinguishers with fixing accessories, complete in all respects ready to operate as per drawings, specification, instruction of consultant.</t>
  </si>
  <si>
    <t>Type Class B&amp;C FX-3  (5 Kg. CO2 Carbon Dioxide Gas)</t>
  </si>
  <si>
    <t>Type Class A,B&amp;C  FX-4  (6 Kg. Dry Chemical Powder)</t>
  </si>
  <si>
    <t>Automatic fire extinguisher  (6 Kg. Dry Chemical Powder)</t>
  </si>
  <si>
    <t>TESTING &amp; COMMISSIONING</t>
  </si>
  <si>
    <t>DATA CENTRE WORKS -  BILL OF QUANTITIES</t>
  </si>
  <si>
    <t>FIRE SUPPRESSION SERVICES (15TH FLOOR) - Advance Package</t>
  </si>
  <si>
    <t>Testing and commissioning of entire clean agent fire suppression system complete in all respects as per instruction of consultant. Moreover, Testing and Commissioning to be carried out as per the testing and commissioning annexure shared in the RFP.</t>
  </si>
  <si>
    <t>FIRE SUPPRESSION SERVICES (16TH FLOOR) - Advance Package</t>
  </si>
  <si>
    <t>Room Integrity Test for TER room as per NFPA 2001 standard with complete testing reports.</t>
  </si>
  <si>
    <t>SPRINKLES</t>
  </si>
  <si>
    <t>Supply &amp; installation of wiring of 2C, 1.5 Sq.mm fire resistant shielded Cable (Fire rating for 2 hours at 950 C) in 25mm dia G.I conduit from fire alarm control panel to all sensors &amp; devices including all installation accessories complete in all respects ready to operate as per drawings, specification, instruction of consultant.</t>
  </si>
  <si>
    <t>Tenderer Remarks</t>
  </si>
  <si>
    <t>AWAITING OF SUPPLIER QUOTATION</t>
  </si>
  <si>
    <t>ICI</t>
  </si>
  <si>
    <t>LONTRIN</t>
  </si>
  <si>
    <t>Firex-UAE</t>
  </si>
  <si>
    <t>Zeta - UK</t>
  </si>
  <si>
    <t>NAFFCO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</si>
</sst>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_(* \(#,##0\);_(* &quot;-&quot;_);_(@_)"/>
    <numFmt numFmtId="43" formatCode="_(* #,##0.00_);_(* \(#,##0.00\);_(* &quot;-&quot;??_);_(@_)"/>
    <numFmt numFmtId="164" formatCode="0.0"/>
    <numFmt numFmtId="165" formatCode="[$-409]d/mmm/yy;@"/>
    <numFmt numFmtId="166" formatCode="_(* #,##0_);_(* \(#,##0\);_(* &quot;-&quot;??_);_(@_)"/>
    <numFmt numFmtId="167" formatCode="_(* #,##0.0_);_(* \(#,##0.0\);_(* &quot;-&quot;?_);_(@_)"/>
  </numFmts>
  <fonts count="28">
    <font>
      <sz val="11"/>
      <color theme="1"/>
      <name val="Calibri"/>
      <family val="2"/>
      <scheme val="minor"/>
    </font>
    <font>
      <sz val="10"/>
      <name val="Geneva"/>
    </font>
    <font>
      <sz val="11"/>
      <color theme="1"/>
      <name val="Calibri"/>
      <family val="2"/>
      <scheme val="minor"/>
    </font>
    <font>
      <sz val="11"/>
      <name val="Arial"/>
      <family val="2"/>
    </font>
    <font>
      <sz val="10"/>
      <name val="Arial"/>
      <family val="2"/>
    </font>
    <font>
      <sz val="10"/>
      <color theme="1"/>
      <name val="Arial"/>
      <family val="2"/>
    </font>
    <font>
      <b/>
      <sz val="10"/>
      <name val="Arial"/>
      <family val="2"/>
    </font>
    <font>
      <b/>
      <sz val="10"/>
      <color theme="1"/>
      <name val="Arial"/>
      <family val="2"/>
    </font>
    <font>
      <sz val="10"/>
      <color indexed="10"/>
      <name val="Arial"/>
      <family val="2"/>
    </font>
    <font>
      <b/>
      <sz val="10"/>
      <color indexed="8"/>
      <name val="Arial"/>
      <family val="2"/>
    </font>
    <font>
      <sz val="11"/>
      <color theme="0"/>
      <name val="Calibri"/>
      <family val="2"/>
      <scheme val="minor"/>
    </font>
    <font>
      <sz val="11"/>
      <color rgb="FFFF0000"/>
      <name val="Calibri"/>
      <family val="2"/>
      <scheme val="minor"/>
    </font>
    <font>
      <b/>
      <sz val="11"/>
      <color theme="1"/>
      <name val="Calibri"/>
      <family val="2"/>
      <scheme val="minor"/>
    </font>
    <font>
      <b/>
      <sz val="14"/>
      <name val="Calibri"/>
      <family val="2"/>
      <scheme val="minor"/>
    </font>
    <font>
      <sz val="14"/>
      <name val="Calibri"/>
      <family val="2"/>
      <scheme val="minor"/>
    </font>
    <font>
      <sz val="14"/>
      <color theme="1"/>
      <name val="Calibri"/>
      <family val="2"/>
      <scheme val="minor"/>
    </font>
    <font>
      <b/>
      <sz val="14"/>
      <color theme="1"/>
      <name val="Calibri"/>
      <family val="2"/>
      <scheme val="minor"/>
    </font>
    <font>
      <sz val="11"/>
      <name val="Calibri"/>
      <family val="2"/>
      <scheme val="minor"/>
    </font>
    <font>
      <b/>
      <sz val="11"/>
      <name val="Calibri"/>
      <family val="2"/>
      <scheme val="minor"/>
    </font>
    <font>
      <sz val="12"/>
      <color theme="0"/>
      <name val="Calibri"/>
      <family val="2"/>
      <scheme val="minor"/>
    </font>
    <font>
      <sz val="12"/>
      <color theme="1"/>
      <name val="Calibri"/>
      <family val="2"/>
      <scheme val="minor"/>
    </font>
    <font>
      <sz val="12"/>
      <name val="Calibri"/>
      <family val="2"/>
      <scheme val="minor"/>
    </font>
    <font>
      <b/>
      <sz val="12"/>
      <name val="Calibri"/>
      <family val="2"/>
      <scheme val="minor"/>
    </font>
    <font>
      <b/>
      <sz val="18"/>
      <name val="Calibri"/>
      <family val="2"/>
      <scheme val="minor"/>
    </font>
    <font>
      <sz val="14"/>
      <color theme="0"/>
      <name val="Calibri"/>
      <family val="2"/>
      <scheme val="minor"/>
    </font>
    <font>
      <sz val="14"/>
      <color rgb="FFC00000"/>
      <name val="Calibri"/>
      <family val="2"/>
      <scheme val="minor"/>
    </font>
    <font>
      <b/>
      <sz val="14"/>
      <color rgb="FFC00000"/>
      <name val="Calibri"/>
      <family val="2"/>
      <scheme val="minor"/>
    </font>
    <font>
      <b/>
      <sz val="16"/>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4"/>
      </patternFill>
    </fill>
    <fill>
      <patternFill patternType="solid">
        <fgColor theme="5"/>
      </patternFill>
    </fill>
    <fill>
      <patternFill patternType="solid">
        <fgColor theme="0" tint="-0.14999847407452621"/>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40" fontId="1"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10" fillId="4" borderId="0" applyNumberFormat="0" applyBorder="0" applyAlignment="0" applyProtection="0"/>
    <xf numFmtId="0" fontId="10" fillId="5" borderId="0" applyNumberFormat="0" applyBorder="0" applyAlignment="0" applyProtection="0"/>
    <xf numFmtId="0" fontId="3" fillId="0" borderId="0"/>
  </cellStyleXfs>
  <cellXfs count="272">
    <xf numFmtId="0" fontId="0" fillId="0" borderId="0" xfId="0"/>
    <xf numFmtId="0" fontId="4" fillId="0" borderId="0" xfId="0" applyFont="1"/>
    <xf numFmtId="0" fontId="4" fillId="0" borderId="0" xfId="0" applyFont="1" applyAlignment="1">
      <alignment horizontal="center"/>
    </xf>
    <xf numFmtId="3" fontId="4" fillId="0" borderId="0" xfId="2" applyNumberFormat="1" applyFont="1" applyAlignment="1">
      <alignment horizontal="center"/>
    </xf>
    <xf numFmtId="43" fontId="4" fillId="0" borderId="0" xfId="2" applyFont="1" applyAlignment="1">
      <alignment horizontal="center"/>
    </xf>
    <xf numFmtId="0" fontId="5" fillId="0" borderId="0" xfId="0" applyFont="1"/>
    <xf numFmtId="0" fontId="6" fillId="0" borderId="0" xfId="0" applyFont="1"/>
    <xf numFmtId="0" fontId="6" fillId="0" borderId="0" xfId="0" applyFont="1" applyBorder="1" applyAlignment="1">
      <alignment horizontal="center"/>
    </xf>
    <xf numFmtId="0" fontId="6" fillId="0" borderId="0" xfId="0" applyFont="1" applyBorder="1" applyAlignment="1">
      <alignment horizontal="left"/>
    </xf>
    <xf numFmtId="3" fontId="6" fillId="0" borderId="0" xfId="2" applyNumberFormat="1" applyFont="1" applyBorder="1" applyAlignment="1">
      <alignment horizontal="center"/>
    </xf>
    <xf numFmtId="43" fontId="6" fillId="0" borderId="0" xfId="2" applyFont="1" applyBorder="1" applyAlignment="1">
      <alignment horizontal="right"/>
    </xf>
    <xf numFmtId="0" fontId="7" fillId="0" borderId="0" xfId="0" applyFont="1"/>
    <xf numFmtId="0" fontId="4" fillId="0" borderId="0" xfId="0" applyFont="1" applyBorder="1" applyAlignment="1">
      <alignment horizontal="center"/>
    </xf>
    <xf numFmtId="0" fontId="4" fillId="0" borderId="0" xfId="0" applyFont="1" applyBorder="1" applyAlignment="1">
      <alignment vertical="top" wrapText="1"/>
    </xf>
    <xf numFmtId="3" fontId="4" fillId="0" borderId="0" xfId="2" applyNumberFormat="1" applyFont="1" applyBorder="1" applyAlignment="1">
      <alignment horizontal="center"/>
    </xf>
    <xf numFmtId="0" fontId="6" fillId="0" borderId="0" xfId="0" applyFont="1" applyBorder="1" applyAlignment="1">
      <alignment horizontal="right"/>
    </xf>
    <xf numFmtId="164" fontId="6" fillId="0" borderId="0" xfId="0" applyNumberFormat="1" applyFont="1" applyBorder="1" applyAlignment="1">
      <alignment horizontal="center"/>
    </xf>
    <xf numFmtId="0" fontId="6" fillId="0" borderId="0" xfId="0" applyFont="1" applyBorder="1" applyAlignment="1">
      <alignment vertical="top" wrapText="1"/>
    </xf>
    <xf numFmtId="43" fontId="4" fillId="0" borderId="0" xfId="2" applyFont="1" applyBorder="1" applyAlignment="1">
      <alignment horizontal="center"/>
    </xf>
    <xf numFmtId="0" fontId="4" fillId="0" borderId="1" xfId="0" applyFont="1" applyBorder="1" applyAlignment="1">
      <alignment vertical="top" wrapText="1"/>
    </xf>
    <xf numFmtId="0" fontId="4" fillId="0" borderId="1" xfId="0" applyFont="1" applyBorder="1" applyAlignment="1">
      <alignment horizontal="center"/>
    </xf>
    <xf numFmtId="3" fontId="5" fillId="0" borderId="1" xfId="2" applyNumberFormat="1" applyFont="1" applyBorder="1" applyAlignment="1">
      <alignment horizontal="center"/>
    </xf>
    <xf numFmtId="43" fontId="4" fillId="0" borderId="1" xfId="2" applyFont="1" applyBorder="1" applyAlignment="1">
      <alignment horizontal="center"/>
    </xf>
    <xf numFmtId="3" fontId="4" fillId="0" borderId="1" xfId="2" applyNumberFormat="1" applyFont="1" applyBorder="1" applyAlignment="1">
      <alignment horizontal="center"/>
    </xf>
    <xf numFmtId="3" fontId="5" fillId="0" borderId="0" xfId="2" applyNumberFormat="1" applyFont="1" applyAlignment="1">
      <alignment horizontal="center"/>
    </xf>
    <xf numFmtId="0" fontId="4" fillId="0" borderId="0" xfId="0" applyFont="1" applyAlignment="1">
      <alignment horizontal="left"/>
    </xf>
    <xf numFmtId="0" fontId="4" fillId="0" borderId="2" xfId="0" applyFont="1" applyBorder="1" applyAlignment="1">
      <alignment vertical="top" wrapText="1"/>
    </xf>
    <xf numFmtId="0" fontId="4" fillId="0" borderId="2" xfId="0" applyFont="1" applyBorder="1" applyAlignment="1">
      <alignment horizontal="center"/>
    </xf>
    <xf numFmtId="3" fontId="5" fillId="0" borderId="0" xfId="2" applyNumberFormat="1" applyFont="1" applyBorder="1" applyAlignment="1">
      <alignment horizontal="center"/>
    </xf>
    <xf numFmtId="0" fontId="4" fillId="0" borderId="0" xfId="0" applyFont="1" applyBorder="1" applyAlignment="1">
      <alignment horizontal="center" vertical="top"/>
    </xf>
    <xf numFmtId="3" fontId="4" fillId="2" borderId="1" xfId="0" applyNumberFormat="1" applyFont="1" applyFill="1" applyBorder="1" applyAlignment="1">
      <alignment vertical="top" wrapText="1"/>
    </xf>
    <xf numFmtId="3" fontId="4" fillId="2" borderId="0" xfId="0" applyNumberFormat="1" applyFont="1" applyFill="1" applyBorder="1" applyAlignment="1">
      <alignment horizontal="left" vertical="top" wrapText="1"/>
    </xf>
    <xf numFmtId="0" fontId="6" fillId="0" borderId="0" xfId="0" applyFont="1" applyBorder="1" applyAlignment="1">
      <alignment horizontal="left" vertical="top"/>
    </xf>
    <xf numFmtId="0" fontId="4" fillId="0" borderId="1" xfId="0" applyFont="1" applyBorder="1" applyAlignment="1">
      <alignment horizontal="left" vertical="top" wrapText="1"/>
    </xf>
    <xf numFmtId="0" fontId="6" fillId="0" borderId="1" xfId="0" applyFont="1" applyBorder="1" applyAlignment="1">
      <alignment vertical="top" wrapText="1"/>
    </xf>
    <xf numFmtId="0" fontId="6" fillId="0" borderId="0" xfId="0" applyFont="1" applyBorder="1" applyAlignment="1">
      <alignment wrapText="1"/>
    </xf>
    <xf numFmtId="0" fontId="5" fillId="0" borderId="0" xfId="0" applyFont="1" applyBorder="1" applyAlignment="1">
      <alignment vertical="top" wrapText="1"/>
    </xf>
    <xf numFmtId="0" fontId="4" fillId="0" borderId="1" xfId="0" applyFont="1" applyBorder="1"/>
    <xf numFmtId="0" fontId="4" fillId="0" borderId="0" xfId="0" applyFont="1" applyBorder="1" applyAlignment="1">
      <alignment wrapText="1"/>
    </xf>
    <xf numFmtId="0" fontId="4" fillId="0" borderId="0" xfId="0" applyFont="1" applyBorder="1"/>
    <xf numFmtId="0" fontId="4" fillId="0" borderId="5" xfId="0" applyFont="1" applyBorder="1" applyAlignment="1">
      <alignment vertical="top" wrapText="1"/>
    </xf>
    <xf numFmtId="0" fontId="4" fillId="0" borderId="5" xfId="0" applyFont="1" applyBorder="1" applyAlignment="1">
      <alignment horizontal="center"/>
    </xf>
    <xf numFmtId="0" fontId="4" fillId="3" borderId="0" xfId="0" applyFont="1" applyFill="1" applyAlignment="1">
      <alignment vertical="top" wrapText="1"/>
    </xf>
    <xf numFmtId="0" fontId="4" fillId="0" borderId="0" xfId="0" applyFont="1" applyAlignment="1">
      <alignment horizontal="center" vertical="top"/>
    </xf>
    <xf numFmtId="0" fontId="4" fillId="0" borderId="0" xfId="0" applyFont="1" applyBorder="1" applyAlignment="1">
      <alignment horizontal="left" vertical="top" wrapText="1"/>
    </xf>
    <xf numFmtId="0" fontId="4" fillId="0" borderId="0" xfId="0" applyFont="1" applyBorder="1" applyAlignment="1">
      <alignment horizontal="left" vertical="top"/>
    </xf>
    <xf numFmtId="0" fontId="6" fillId="0" borderId="0" xfId="0" applyFont="1" applyBorder="1" applyAlignment="1">
      <alignment horizontal="left" vertical="top" wrapText="1"/>
    </xf>
    <xf numFmtId="0" fontId="4" fillId="0" borderId="2" xfId="0" applyFont="1" applyBorder="1" applyAlignment="1">
      <alignment horizontal="left" vertical="top" wrapText="1"/>
    </xf>
    <xf numFmtId="3" fontId="5" fillId="0" borderId="2" xfId="2" applyNumberFormat="1" applyFont="1" applyBorder="1" applyAlignment="1">
      <alignment horizontal="center"/>
    </xf>
    <xf numFmtId="43" fontId="4" fillId="0" borderId="2" xfId="2" applyFont="1" applyBorder="1" applyAlignment="1">
      <alignment horizontal="center"/>
    </xf>
    <xf numFmtId="0" fontId="7" fillId="0" borderId="0" xfId="0" applyFont="1" applyFill="1" applyBorder="1" applyAlignment="1">
      <alignment horizontal="left"/>
    </xf>
    <xf numFmtId="0" fontId="4" fillId="0" borderId="0" xfId="0" applyFont="1" applyFill="1" applyBorder="1" applyAlignment="1">
      <alignment horizontal="left" vertical="top" wrapText="1"/>
    </xf>
    <xf numFmtId="0" fontId="5" fillId="0" borderId="1" xfId="0" applyFont="1" applyBorder="1" applyAlignment="1">
      <alignment vertical="top" wrapText="1"/>
    </xf>
    <xf numFmtId="0" fontId="5" fillId="0" borderId="1" xfId="0" applyFont="1" applyBorder="1" applyAlignment="1">
      <alignment horizontal="center"/>
    </xf>
    <xf numFmtId="0" fontId="5" fillId="0" borderId="2" xfId="0" applyFont="1" applyBorder="1" applyAlignment="1">
      <alignment vertical="top" wrapText="1"/>
    </xf>
    <xf numFmtId="0" fontId="6" fillId="0" borderId="3" xfId="0" applyFont="1" applyBorder="1" applyAlignment="1">
      <alignment vertical="top" wrapText="1"/>
    </xf>
    <xf numFmtId="0" fontId="6" fillId="0" borderId="4" xfId="0" applyFont="1" applyBorder="1" applyAlignment="1">
      <alignment horizontal="center"/>
    </xf>
    <xf numFmtId="3" fontId="6" fillId="0" borderId="4" xfId="2" applyNumberFormat="1" applyFont="1" applyBorder="1" applyAlignment="1">
      <alignment horizontal="center"/>
    </xf>
    <xf numFmtId="43" fontId="6" fillId="0" borderId="4" xfId="2" applyFont="1" applyBorder="1" applyAlignment="1">
      <alignment horizontal="center"/>
    </xf>
    <xf numFmtId="0" fontId="4" fillId="0" borderId="1" xfId="0" applyFont="1" applyBorder="1" applyAlignment="1">
      <alignment horizontal="left" wrapText="1"/>
    </xf>
    <xf numFmtId="0" fontId="4" fillId="0" borderId="1" xfId="0" applyFont="1" applyBorder="1" applyAlignment="1">
      <alignment horizontal="left"/>
    </xf>
    <xf numFmtId="0" fontId="4" fillId="0" borderId="0" xfId="0" applyFont="1" applyBorder="1" applyAlignment="1">
      <alignment horizontal="left"/>
    </xf>
    <xf numFmtId="0" fontId="4" fillId="0" borderId="1" xfId="0" applyFont="1" applyFill="1" applyBorder="1" applyAlignment="1">
      <alignment horizontal="left" vertical="top" wrapText="1"/>
    </xf>
    <xf numFmtId="0" fontId="4" fillId="0" borderId="0" xfId="0" applyFont="1" applyBorder="1" applyAlignment="1">
      <alignment horizontal="left" wrapText="1"/>
    </xf>
    <xf numFmtId="3" fontId="4" fillId="0" borderId="0" xfId="0" applyNumberFormat="1" applyFont="1" applyFill="1" applyBorder="1" applyAlignment="1">
      <alignment vertical="distributed" wrapText="1"/>
    </xf>
    <xf numFmtId="3" fontId="4" fillId="0" borderId="0" xfId="0" applyNumberFormat="1" applyFont="1" applyBorder="1" applyAlignment="1">
      <alignment wrapText="1"/>
    </xf>
    <xf numFmtId="3" fontId="4" fillId="0" borderId="2" xfId="2" applyNumberFormat="1" applyFont="1" applyBorder="1" applyAlignment="1">
      <alignment horizontal="center"/>
    </xf>
    <xf numFmtId="41" fontId="4" fillId="0" borderId="0" xfId="3" applyFont="1" applyBorder="1" applyAlignment="1">
      <alignment horizontal="center"/>
    </xf>
    <xf numFmtId="0" fontId="7" fillId="0" borderId="0" xfId="0" applyFont="1" applyBorder="1" applyAlignment="1">
      <alignment vertical="top" wrapText="1"/>
    </xf>
    <xf numFmtId="0" fontId="6" fillId="0" borderId="3" xfId="0" applyFont="1" applyBorder="1" applyAlignment="1">
      <alignment horizontal="left"/>
    </xf>
    <xf numFmtId="43" fontId="6" fillId="0" borderId="0" xfId="2" applyFont="1" applyBorder="1" applyAlignment="1">
      <alignment horizontal="center"/>
    </xf>
    <xf numFmtId="164" fontId="7" fillId="0" borderId="0" xfId="0" applyNumberFormat="1" applyFont="1" applyAlignment="1">
      <alignment horizontal="center"/>
    </xf>
    <xf numFmtId="0" fontId="7" fillId="0" borderId="0" xfId="0" applyFont="1" applyAlignment="1">
      <alignment horizontal="center"/>
    </xf>
    <xf numFmtId="0" fontId="7" fillId="0" borderId="1" xfId="0" applyFont="1" applyBorder="1"/>
    <xf numFmtId="37" fontId="5" fillId="0" borderId="1" xfId="2" applyNumberFormat="1" applyFont="1" applyBorder="1" applyAlignment="1">
      <alignment horizontal="center"/>
    </xf>
    <xf numFmtId="0" fontId="5" fillId="0" borderId="0" xfId="0" applyFont="1" applyAlignment="1">
      <alignment horizontal="center"/>
    </xf>
    <xf numFmtId="37" fontId="5" fillId="0" borderId="0" xfId="2" applyNumberFormat="1" applyFont="1" applyAlignment="1">
      <alignment horizontal="center"/>
    </xf>
    <xf numFmtId="0" fontId="7" fillId="0" borderId="3" xfId="0" applyFont="1" applyBorder="1"/>
    <xf numFmtId="0" fontId="7" fillId="0" borderId="4" xfId="0" applyFont="1" applyBorder="1"/>
    <xf numFmtId="3" fontId="7" fillId="0" borderId="4" xfId="2" applyNumberFormat="1" applyFont="1" applyBorder="1" applyAlignment="1">
      <alignment horizontal="center"/>
    </xf>
    <xf numFmtId="0" fontId="6" fillId="0" borderId="4" xfId="0" applyFont="1" applyBorder="1" applyAlignment="1">
      <alignment horizontal="right"/>
    </xf>
    <xf numFmtId="43" fontId="6" fillId="0" borderId="4" xfId="2" applyFont="1" applyBorder="1" applyAlignment="1">
      <alignment horizontal="right"/>
    </xf>
    <xf numFmtId="0" fontId="7" fillId="0" borderId="0" xfId="0" applyFont="1" applyBorder="1"/>
    <xf numFmtId="3" fontId="7" fillId="0" borderId="0" xfId="2" applyNumberFormat="1" applyFont="1" applyBorder="1" applyAlignment="1">
      <alignment horizontal="center"/>
    </xf>
    <xf numFmtId="0" fontId="5" fillId="0" borderId="0" xfId="0" applyFont="1" applyAlignment="1"/>
    <xf numFmtId="43" fontId="5" fillId="0" borderId="0" xfId="2" applyFont="1" applyAlignment="1"/>
    <xf numFmtId="37" fontId="7" fillId="0" borderId="4" xfId="2" applyNumberFormat="1" applyFont="1" applyBorder="1" applyAlignment="1">
      <alignment horizontal="center"/>
    </xf>
    <xf numFmtId="0" fontId="7" fillId="0" borderId="4" xfId="0" applyFont="1" applyBorder="1" applyAlignment="1"/>
    <xf numFmtId="43" fontId="7" fillId="0" borderId="4" xfId="2" applyFont="1" applyBorder="1" applyAlignment="1"/>
    <xf numFmtId="0" fontId="0" fillId="0" borderId="0" xfId="0" applyFont="1" applyFill="1" applyBorder="1"/>
    <xf numFmtId="0" fontId="0" fillId="0" borderId="0" xfId="0" applyFont="1" applyFill="1" applyBorder="1" applyAlignment="1">
      <alignment horizontal="center"/>
    </xf>
    <xf numFmtId="0" fontId="0" fillId="0" borderId="0" xfId="6" applyFont="1" applyFill="1" applyAlignment="1">
      <alignment horizontal="center" vertical="top"/>
    </xf>
    <xf numFmtId="0" fontId="0" fillId="0" borderId="0" xfId="0" applyFont="1" applyFill="1"/>
    <xf numFmtId="0" fontId="13" fillId="0" borderId="0" xfId="0" applyFont="1" applyAlignment="1">
      <alignment horizontal="left"/>
    </xf>
    <xf numFmtId="0" fontId="14" fillId="0" borderId="0" xfId="0" applyFont="1"/>
    <xf numFmtId="0" fontId="14" fillId="0" borderId="0" xfId="0" applyFont="1" applyAlignment="1">
      <alignment horizontal="center"/>
    </xf>
    <xf numFmtId="3" fontId="14" fillId="0" borderId="0" xfId="2" applyNumberFormat="1" applyFont="1" applyAlignment="1">
      <alignment horizontal="center"/>
    </xf>
    <xf numFmtId="3" fontId="15" fillId="0" borderId="0" xfId="0" applyNumberFormat="1" applyFont="1" applyAlignment="1">
      <alignment horizontal="center"/>
    </xf>
    <xf numFmtId="43" fontId="16" fillId="0" borderId="0" xfId="2" applyFont="1" applyAlignment="1">
      <alignment horizontal="right"/>
    </xf>
    <xf numFmtId="0" fontId="17" fillId="0" borderId="0" xfId="0" applyFont="1"/>
    <xf numFmtId="0" fontId="0" fillId="0" borderId="0" xfId="0" applyFont="1"/>
    <xf numFmtId="165" fontId="16" fillId="0" borderId="0" xfId="2" applyNumberFormat="1" applyFont="1" applyAlignment="1">
      <alignment horizontal="right"/>
    </xf>
    <xf numFmtId="0" fontId="12" fillId="0" borderId="0" xfId="0" applyFont="1" applyFill="1"/>
    <xf numFmtId="3" fontId="12" fillId="6" borderId="6" xfId="0" applyNumberFormat="1" applyFont="1" applyFill="1" applyBorder="1" applyAlignment="1">
      <alignment horizontal="center" vertical="center" wrapText="1"/>
    </xf>
    <xf numFmtId="0" fontId="18" fillId="0" borderId="0" xfId="0" applyFont="1"/>
    <xf numFmtId="0" fontId="12" fillId="0" borderId="0" xfId="0" applyFont="1"/>
    <xf numFmtId="0" fontId="18" fillId="0" borderId="6" xfId="0" applyFont="1" applyBorder="1" applyAlignment="1">
      <alignment horizontal="center"/>
    </xf>
    <xf numFmtId="0" fontId="18" fillId="0" borderId="6" xfId="0" applyFont="1" applyBorder="1" applyAlignment="1">
      <alignment horizontal="left"/>
    </xf>
    <xf numFmtId="3" fontId="18" fillId="0" borderId="6" xfId="2" applyNumberFormat="1" applyFont="1" applyBorder="1" applyAlignment="1">
      <alignment horizontal="center"/>
    </xf>
    <xf numFmtId="3" fontId="12" fillId="0" borderId="6" xfId="0" applyNumberFormat="1" applyFont="1" applyBorder="1" applyAlignment="1">
      <alignment horizontal="center"/>
    </xf>
    <xf numFmtId="3" fontId="12" fillId="0" borderId="6" xfId="0" applyNumberFormat="1" applyFont="1" applyBorder="1" applyAlignment="1">
      <alignment horizontal="center" wrapText="1"/>
    </xf>
    <xf numFmtId="43" fontId="12" fillId="0" borderId="6" xfId="2" applyFont="1" applyBorder="1" applyAlignment="1">
      <alignment horizontal="right"/>
    </xf>
    <xf numFmtId="0" fontId="19" fillId="0" borderId="0" xfId="4" applyFont="1" applyFill="1"/>
    <xf numFmtId="0" fontId="19" fillId="4" borderId="6" xfId="4" applyFont="1" applyBorder="1" applyAlignment="1">
      <alignment horizontal="center"/>
    </xf>
    <xf numFmtId="0" fontId="19" fillId="4" borderId="6" xfId="4" applyFont="1" applyBorder="1" applyAlignment="1">
      <alignment horizontal="left"/>
    </xf>
    <xf numFmtId="3" fontId="19" fillId="4" borderId="6" xfId="4" applyNumberFormat="1" applyFont="1" applyBorder="1" applyAlignment="1">
      <alignment horizontal="center"/>
    </xf>
    <xf numFmtId="3" fontId="20" fillId="4" borderId="6" xfId="4" applyNumberFormat="1" applyFont="1" applyBorder="1" applyAlignment="1">
      <alignment horizontal="center"/>
    </xf>
    <xf numFmtId="43" fontId="20" fillId="4" borderId="6" xfId="4" applyNumberFormat="1" applyFont="1" applyBorder="1" applyAlignment="1">
      <alignment horizontal="center"/>
    </xf>
    <xf numFmtId="0" fontId="21" fillId="0" borderId="0" xfId="0" applyFont="1"/>
    <xf numFmtId="0" fontId="20" fillId="0" borderId="0" xfId="0" applyFont="1"/>
    <xf numFmtId="0" fontId="18" fillId="0" borderId="6" xfId="0" applyFont="1" applyBorder="1" applyAlignment="1">
      <alignment vertical="top" wrapText="1"/>
    </xf>
    <xf numFmtId="0" fontId="17" fillId="0" borderId="6" xfId="0" applyFont="1" applyBorder="1" applyAlignment="1">
      <alignment horizontal="center"/>
    </xf>
    <xf numFmtId="3" fontId="17" fillId="0" borderId="6" xfId="2" applyNumberFormat="1" applyFont="1" applyBorder="1" applyAlignment="1">
      <alignment horizontal="center"/>
    </xf>
    <xf numFmtId="3" fontId="0" fillId="0" borderId="6" xfId="0" applyNumberFormat="1" applyFont="1" applyBorder="1" applyAlignment="1">
      <alignment horizontal="center"/>
    </xf>
    <xf numFmtId="43" fontId="0" fillId="0" borderId="6" xfId="2" applyFont="1" applyBorder="1" applyAlignment="1">
      <alignment horizontal="center"/>
    </xf>
    <xf numFmtId="0" fontId="19" fillId="0" borderId="0" xfId="5" applyFont="1" applyFill="1"/>
    <xf numFmtId="164" fontId="19" fillId="5" borderId="6" xfId="5" applyNumberFormat="1" applyFont="1" applyBorder="1" applyAlignment="1">
      <alignment horizontal="center"/>
    </xf>
    <xf numFmtId="0" fontId="19" fillId="5" borderId="6" xfId="5" applyFont="1" applyBorder="1" applyAlignment="1">
      <alignment horizontal="left"/>
    </xf>
    <xf numFmtId="0" fontId="19" fillId="5" borderId="6" xfId="5" applyFont="1" applyBorder="1" applyAlignment="1">
      <alignment horizontal="center"/>
    </xf>
    <xf numFmtId="3" fontId="19" fillId="5" borderId="6" xfId="5" applyNumberFormat="1" applyFont="1" applyBorder="1" applyAlignment="1">
      <alignment horizontal="center"/>
    </xf>
    <xf numFmtId="3" fontId="20" fillId="5" borderId="6" xfId="5" applyNumberFormat="1" applyFont="1" applyBorder="1" applyAlignment="1">
      <alignment horizontal="center"/>
    </xf>
    <xf numFmtId="43" fontId="20" fillId="5" borderId="6" xfId="5" applyNumberFormat="1" applyFont="1" applyBorder="1" applyAlignment="1">
      <alignment horizontal="center"/>
    </xf>
    <xf numFmtId="0" fontId="20" fillId="0" borderId="0" xfId="0" applyFont="1" applyFill="1"/>
    <xf numFmtId="2" fontId="21" fillId="0" borderId="6" xfId="0" applyNumberFormat="1" applyFont="1" applyFill="1" applyBorder="1" applyAlignment="1">
      <alignment horizontal="center" vertical="top"/>
    </xf>
    <xf numFmtId="0" fontId="21" fillId="0" borderId="6" xfId="0" applyFont="1" applyBorder="1" applyAlignment="1">
      <alignment horizontal="justify" vertical="top" wrapText="1"/>
    </xf>
    <xf numFmtId="0" fontId="21" fillId="0" borderId="6" xfId="0" applyFont="1" applyBorder="1" applyAlignment="1">
      <alignment horizontal="center"/>
    </xf>
    <xf numFmtId="3" fontId="20" fillId="0" borderId="6" xfId="2" applyNumberFormat="1" applyFont="1" applyFill="1" applyBorder="1" applyAlignment="1">
      <alignment horizontal="center"/>
    </xf>
    <xf numFmtId="3" fontId="20" fillId="0" borderId="6" xfId="0" applyNumberFormat="1" applyFont="1" applyFill="1" applyBorder="1" applyAlignment="1">
      <alignment horizontal="center"/>
    </xf>
    <xf numFmtId="43" fontId="20" fillId="0" borderId="6" xfId="4" applyNumberFormat="1" applyFont="1" applyFill="1" applyBorder="1" applyAlignment="1">
      <alignment horizontal="center"/>
    </xf>
    <xf numFmtId="0" fontId="21" fillId="0" borderId="0" xfId="0" applyFont="1" applyFill="1"/>
    <xf numFmtId="0" fontId="20" fillId="0" borderId="0" xfId="0" applyFont="1" applyFill="1" applyAlignment="1">
      <alignment vertical="center"/>
    </xf>
    <xf numFmtId="0" fontId="21" fillId="0" borderId="6" xfId="0" applyFont="1" applyBorder="1" applyAlignment="1">
      <alignment horizontal="center" vertical="center"/>
    </xf>
    <xf numFmtId="0" fontId="21" fillId="0" borderId="6" xfId="0" applyFont="1" applyBorder="1" applyAlignment="1">
      <alignment horizontal="left" vertical="center" wrapText="1"/>
    </xf>
    <xf numFmtId="3" fontId="20" fillId="0" borderId="6" xfId="2" applyNumberFormat="1" applyFont="1" applyBorder="1" applyAlignment="1">
      <alignment horizontal="center" vertical="center"/>
    </xf>
    <xf numFmtId="166" fontId="20" fillId="0" borderId="6" xfId="2" applyNumberFormat="1" applyFont="1" applyBorder="1" applyAlignment="1">
      <alignment horizontal="center" vertical="center" wrapText="1"/>
    </xf>
    <xf numFmtId="166" fontId="20" fillId="0" borderId="6" xfId="2" applyNumberFormat="1" applyFont="1" applyBorder="1" applyAlignment="1">
      <alignment horizontal="center" vertical="center"/>
    </xf>
    <xf numFmtId="166" fontId="20" fillId="0" borderId="6" xfId="2" applyNumberFormat="1" applyFont="1" applyFill="1" applyBorder="1" applyAlignment="1">
      <alignment horizontal="center" vertical="center"/>
    </xf>
    <xf numFmtId="0" fontId="21" fillId="0" borderId="0" xfId="0" applyFont="1" applyAlignment="1">
      <alignment vertical="center"/>
    </xf>
    <xf numFmtId="0" fontId="20" fillId="0" borderId="0" xfId="0" applyFont="1" applyAlignment="1">
      <alignment vertical="center"/>
    </xf>
    <xf numFmtId="0" fontId="21" fillId="0" borderId="6" xfId="0" applyFont="1" applyBorder="1" applyAlignment="1">
      <alignment horizontal="center" vertical="top"/>
    </xf>
    <xf numFmtId="3" fontId="20" fillId="0" borderId="6" xfId="2" applyNumberFormat="1" applyFont="1" applyBorder="1" applyAlignment="1">
      <alignment horizontal="center"/>
    </xf>
    <xf numFmtId="0" fontId="21" fillId="0" borderId="6" xfId="0" applyFont="1" applyBorder="1" applyAlignment="1">
      <alignment horizontal="right"/>
    </xf>
    <xf numFmtId="0" fontId="21" fillId="0" borderId="6" xfId="0" applyFont="1" applyBorder="1" applyAlignment="1">
      <alignment horizontal="left" wrapText="1"/>
    </xf>
    <xf numFmtId="4" fontId="20" fillId="0" borderId="6" xfId="2" applyNumberFormat="1" applyFont="1" applyBorder="1" applyAlignment="1">
      <alignment horizontal="center"/>
    </xf>
    <xf numFmtId="3" fontId="20" fillId="0" borderId="6" xfId="0" applyNumberFormat="1" applyFont="1" applyBorder="1" applyAlignment="1">
      <alignment horizontal="center"/>
    </xf>
    <xf numFmtId="43" fontId="20" fillId="0" borderId="6" xfId="2" applyFont="1" applyBorder="1" applyAlignment="1">
      <alignment horizontal="center"/>
    </xf>
    <xf numFmtId="0" fontId="20" fillId="0" borderId="0" xfId="0" applyFont="1" applyFill="1" applyBorder="1"/>
    <xf numFmtId="0" fontId="21" fillId="0" borderId="0" xfId="0" applyFont="1" applyFill="1" applyBorder="1"/>
    <xf numFmtId="0" fontId="21" fillId="0" borderId="6" xfId="0" applyFont="1" applyFill="1" applyBorder="1" applyAlignment="1">
      <alignment horizontal="center"/>
    </xf>
    <xf numFmtId="0" fontId="21" fillId="0" borderId="6" xfId="0" applyFont="1" applyFill="1" applyBorder="1" applyAlignment="1">
      <alignment horizontal="left" wrapText="1"/>
    </xf>
    <xf numFmtId="3" fontId="20" fillId="0" borderId="6" xfId="2" applyNumberFormat="1" applyFont="1" applyBorder="1" applyAlignment="1">
      <alignment horizontal="center" wrapText="1"/>
    </xf>
    <xf numFmtId="3" fontId="20" fillId="0" borderId="6" xfId="2" applyNumberFormat="1" applyFont="1" applyFill="1" applyBorder="1" applyAlignment="1">
      <alignment horizontal="center" wrapText="1"/>
    </xf>
    <xf numFmtId="164" fontId="19" fillId="0" borderId="6" xfId="5" applyNumberFormat="1" applyFont="1" applyFill="1" applyBorder="1" applyAlignment="1">
      <alignment horizontal="center"/>
    </xf>
    <xf numFmtId="0" fontId="19" fillId="0" borderId="6" xfId="5" applyFont="1" applyFill="1" applyBorder="1" applyAlignment="1">
      <alignment horizontal="left"/>
    </xf>
    <xf numFmtId="0" fontId="19" fillId="0" borderId="6" xfId="5" applyFont="1" applyFill="1" applyBorder="1" applyAlignment="1">
      <alignment horizontal="center"/>
    </xf>
    <xf numFmtId="3" fontId="19" fillId="0" borderId="6" xfId="5" applyNumberFormat="1" applyFont="1" applyFill="1" applyBorder="1" applyAlignment="1">
      <alignment horizontal="center"/>
    </xf>
    <xf numFmtId="3" fontId="20" fillId="0" borderId="6" xfId="5" applyNumberFormat="1" applyFont="1" applyFill="1" applyBorder="1" applyAlignment="1">
      <alignment horizontal="center"/>
    </xf>
    <xf numFmtId="43" fontId="20" fillId="0" borderId="6" xfId="5" applyNumberFormat="1" applyFont="1" applyFill="1" applyBorder="1" applyAlignment="1">
      <alignment horizontal="center"/>
    </xf>
    <xf numFmtId="0" fontId="0" fillId="0" borderId="6" xfId="0" applyFont="1" applyBorder="1" applyAlignment="1">
      <alignment horizontal="center"/>
    </xf>
    <xf numFmtId="0" fontId="0" fillId="0" borderId="6" xfId="0" applyFont="1" applyBorder="1"/>
    <xf numFmtId="3" fontId="0" fillId="0" borderId="6" xfId="2" applyNumberFormat="1" applyFont="1" applyBorder="1" applyAlignment="1">
      <alignment horizontal="center"/>
    </xf>
    <xf numFmtId="43" fontId="0" fillId="0" borderId="6" xfId="2" applyFont="1" applyBorder="1" applyAlignment="1"/>
    <xf numFmtId="3" fontId="20" fillId="0" borderId="6" xfId="2" applyNumberFormat="1" applyFont="1" applyFill="1" applyBorder="1" applyAlignment="1">
      <alignment horizontal="center" vertical="center"/>
    </xf>
    <xf numFmtId="2" fontId="21" fillId="0" borderId="6" xfId="0" applyNumberFormat="1" applyFont="1" applyBorder="1" applyAlignment="1">
      <alignment horizontal="center"/>
    </xf>
    <xf numFmtId="0" fontId="20" fillId="0" borderId="6" xfId="0" applyFont="1" applyBorder="1" applyAlignment="1">
      <alignment vertical="top" wrapText="1"/>
    </xf>
    <xf numFmtId="3" fontId="21" fillId="0" borderId="6" xfId="2" applyNumberFormat="1" applyFont="1" applyBorder="1" applyAlignment="1">
      <alignment horizontal="center"/>
    </xf>
    <xf numFmtId="0" fontId="19" fillId="5" borderId="6" xfId="5" applyFont="1" applyBorder="1" applyAlignment="1">
      <alignment vertical="top" wrapText="1"/>
    </xf>
    <xf numFmtId="0" fontId="22" fillId="0" borderId="0" xfId="0" applyFont="1"/>
    <xf numFmtId="0" fontId="21" fillId="0" borderId="6" xfId="0" applyFont="1" applyFill="1" applyBorder="1" applyAlignment="1">
      <alignment vertical="top" wrapText="1"/>
    </xf>
    <xf numFmtId="3" fontId="21" fillId="0" borderId="6" xfId="2" applyNumberFormat="1" applyFont="1" applyFill="1" applyBorder="1" applyAlignment="1">
      <alignment horizontal="center"/>
    </xf>
    <xf numFmtId="0" fontId="19" fillId="4" borderId="6" xfId="4" applyFont="1" applyBorder="1" applyAlignment="1">
      <alignment wrapText="1"/>
    </xf>
    <xf numFmtId="3" fontId="20" fillId="0" borderId="6" xfId="0" applyNumberFormat="1" applyFont="1" applyFill="1" applyBorder="1" applyAlignment="1">
      <alignment horizontal="left" vertical="top" wrapText="1"/>
    </xf>
    <xf numFmtId="164" fontId="21" fillId="0" borderId="6" xfId="0" applyNumberFormat="1" applyFont="1" applyBorder="1" applyAlignment="1">
      <alignment horizontal="center" vertical="center"/>
    </xf>
    <xf numFmtId="164" fontId="21" fillId="0" borderId="6" xfId="0" applyNumberFormat="1" applyFont="1" applyBorder="1" applyAlignment="1">
      <alignment horizontal="center" vertical="top"/>
    </xf>
    <xf numFmtId="0" fontId="21" fillId="0" borderId="6" xfId="0" applyFont="1" applyBorder="1" applyAlignment="1">
      <alignment horizontal="justify" wrapText="1"/>
    </xf>
    <xf numFmtId="0" fontId="0" fillId="0" borderId="6" xfId="0" applyFont="1" applyFill="1" applyBorder="1" applyAlignment="1">
      <alignment horizontal="center"/>
    </xf>
    <xf numFmtId="0" fontId="0" fillId="0" borderId="6" xfId="0" applyFont="1" applyFill="1" applyBorder="1" applyAlignment="1">
      <alignment vertical="top" wrapText="1"/>
    </xf>
    <xf numFmtId="3" fontId="0" fillId="0" borderId="6" xfId="2" applyNumberFormat="1" applyFont="1" applyFill="1" applyBorder="1" applyAlignment="1">
      <alignment horizontal="center"/>
    </xf>
    <xf numFmtId="3" fontId="0" fillId="0" borderId="6" xfId="0" applyNumberFormat="1" applyFont="1" applyFill="1" applyBorder="1" applyAlignment="1">
      <alignment horizontal="center"/>
    </xf>
    <xf numFmtId="43" fontId="0" fillId="0" borderId="6" xfId="2" applyFont="1" applyFill="1" applyBorder="1" applyAlignment="1">
      <alignment horizontal="center"/>
    </xf>
    <xf numFmtId="0" fontId="17" fillId="0" borderId="0" xfId="0" applyFont="1" applyFill="1"/>
    <xf numFmtId="0" fontId="24" fillId="0" borderId="0" xfId="5" applyFont="1" applyFill="1" applyBorder="1" applyAlignment="1">
      <alignment vertical="center"/>
    </xf>
    <xf numFmtId="0" fontId="25" fillId="0" borderId="6" xfId="5" applyFont="1" applyFill="1" applyBorder="1" applyAlignment="1">
      <alignment horizontal="center" vertical="center"/>
    </xf>
    <xf numFmtId="3" fontId="26" fillId="0" borderId="6" xfId="5" applyNumberFormat="1" applyFont="1" applyFill="1" applyBorder="1" applyAlignment="1">
      <alignment horizontal="center" vertical="center"/>
    </xf>
    <xf numFmtId="4" fontId="26" fillId="0" borderId="6" xfId="5" applyNumberFormat="1" applyFont="1" applyFill="1" applyBorder="1" applyAlignment="1">
      <alignment horizontal="center" vertical="center"/>
    </xf>
    <xf numFmtId="166" fontId="26" fillId="0" borderId="6" xfId="5" applyNumberFormat="1" applyFont="1" applyFill="1" applyBorder="1" applyAlignment="1">
      <alignment horizontal="center" vertical="center"/>
    </xf>
    <xf numFmtId="166" fontId="27" fillId="0" borderId="6" xfId="2" applyNumberFormat="1" applyFont="1" applyFill="1" applyBorder="1" applyAlignment="1">
      <alignment horizontal="center" vertical="center"/>
    </xf>
    <xf numFmtId="0" fontId="14" fillId="0" borderId="0" xfId="0" applyFont="1" applyAlignment="1">
      <alignment vertical="center"/>
    </xf>
    <xf numFmtId="0" fontId="15" fillId="0" borderId="0" xfId="0" applyFont="1" applyAlignment="1">
      <alignment vertical="center"/>
    </xf>
    <xf numFmtId="0" fontId="0" fillId="0" borderId="0" xfId="0" applyFont="1" applyBorder="1" applyAlignment="1">
      <alignment horizontal="center"/>
    </xf>
    <xf numFmtId="0" fontId="0" fillId="0" borderId="0" xfId="0" applyFont="1" applyBorder="1"/>
    <xf numFmtId="3" fontId="0" fillId="0" borderId="0" xfId="2" applyNumberFormat="1" applyFont="1" applyBorder="1" applyAlignment="1">
      <alignment horizontal="center"/>
    </xf>
    <xf numFmtId="3" fontId="0" fillId="0" borderId="0" xfId="0" applyNumberFormat="1" applyFont="1" applyBorder="1" applyAlignment="1">
      <alignment horizontal="center"/>
    </xf>
    <xf numFmtId="43" fontId="0" fillId="0" borderId="0" xfId="2" applyFont="1" applyBorder="1" applyAlignment="1"/>
    <xf numFmtId="3" fontId="0" fillId="0" borderId="0" xfId="0" applyNumberFormat="1" applyFont="1" applyAlignment="1">
      <alignment horizontal="center"/>
    </xf>
    <xf numFmtId="43" fontId="0" fillId="0" borderId="0" xfId="2" applyFont="1" applyAlignment="1"/>
    <xf numFmtId="0" fontId="11" fillId="0" borderId="0" xfId="0" applyFont="1" applyAlignment="1">
      <alignment horizontal="left"/>
    </xf>
    <xf numFmtId="3" fontId="0" fillId="0" borderId="0" xfId="2" applyNumberFormat="1" applyFont="1" applyAlignment="1">
      <alignment horizontal="center"/>
    </xf>
    <xf numFmtId="0" fontId="0" fillId="0" borderId="0" xfId="0" applyFont="1" applyAlignment="1">
      <alignment horizontal="center"/>
    </xf>
    <xf numFmtId="3" fontId="18" fillId="6" borderId="6" xfId="0" applyNumberFormat="1" applyFont="1" applyFill="1" applyBorder="1" applyAlignment="1">
      <alignment horizontal="center" vertical="center" wrapText="1"/>
    </xf>
    <xf numFmtId="3" fontId="18" fillId="0" borderId="6" xfId="0" applyNumberFormat="1" applyFont="1" applyBorder="1" applyAlignment="1">
      <alignment horizontal="center"/>
    </xf>
    <xf numFmtId="3" fontId="18" fillId="0" borderId="6" xfId="0" applyNumberFormat="1" applyFont="1" applyBorder="1" applyAlignment="1">
      <alignment horizontal="center" wrapText="1"/>
    </xf>
    <xf numFmtId="43" fontId="18" fillId="0" borderId="6" xfId="2" applyFont="1" applyBorder="1" applyAlignment="1">
      <alignment horizontal="right"/>
    </xf>
    <xf numFmtId="0" fontId="21" fillId="4" borderId="6" xfId="4" applyFont="1" applyBorder="1" applyAlignment="1">
      <alignment horizontal="center"/>
    </xf>
    <xf numFmtId="0" fontId="21" fillId="4" borderId="6" xfId="4" applyFont="1" applyBorder="1" applyAlignment="1">
      <alignment horizontal="left"/>
    </xf>
    <xf numFmtId="3" fontId="21" fillId="4" borderId="6" xfId="4" applyNumberFormat="1" applyFont="1" applyBorder="1" applyAlignment="1">
      <alignment horizontal="center"/>
    </xf>
    <xf numFmtId="43" fontId="21" fillId="4" borderId="6" xfId="4" applyNumberFormat="1" applyFont="1" applyBorder="1" applyAlignment="1">
      <alignment horizontal="center"/>
    </xf>
    <xf numFmtId="3" fontId="17" fillId="0" borderId="6" xfId="0" applyNumberFormat="1" applyFont="1" applyBorder="1" applyAlignment="1">
      <alignment horizontal="center"/>
    </xf>
    <xf numFmtId="43" fontId="17" fillId="0" borderId="6" xfId="2" applyFont="1" applyBorder="1" applyAlignment="1">
      <alignment horizontal="center"/>
    </xf>
    <xf numFmtId="164" fontId="21" fillId="5" borderId="6" xfId="5" applyNumberFormat="1" applyFont="1" applyBorder="1" applyAlignment="1">
      <alignment horizontal="center"/>
    </xf>
    <xf numFmtId="0" fontId="21" fillId="5" borderId="6" xfId="5" applyFont="1" applyBorder="1" applyAlignment="1">
      <alignment horizontal="left"/>
    </xf>
    <xf numFmtId="0" fontId="21" fillId="5" borderId="6" xfId="5" applyFont="1" applyBorder="1" applyAlignment="1">
      <alignment horizontal="center"/>
    </xf>
    <xf numFmtId="3" fontId="21" fillId="5" borderId="6" xfId="5" applyNumberFormat="1" applyFont="1" applyBorder="1" applyAlignment="1">
      <alignment horizontal="center"/>
    </xf>
    <xf numFmtId="43" fontId="21" fillId="5" borderId="6" xfId="5" applyNumberFormat="1" applyFont="1" applyBorder="1" applyAlignment="1">
      <alignment horizontal="center"/>
    </xf>
    <xf numFmtId="3" fontId="21" fillId="0" borderId="6" xfId="2" applyNumberFormat="1" applyFont="1" applyFill="1" applyBorder="1" applyAlignment="1">
      <alignment horizontal="center" vertical="center"/>
    </xf>
    <xf numFmtId="3" fontId="21" fillId="0" borderId="6" xfId="0" applyNumberFormat="1" applyFont="1" applyFill="1" applyBorder="1" applyAlignment="1">
      <alignment horizontal="center"/>
    </xf>
    <xf numFmtId="43" fontId="21" fillId="0" borderId="6" xfId="4" applyNumberFormat="1" applyFont="1" applyFill="1" applyBorder="1" applyAlignment="1">
      <alignment horizontal="center"/>
    </xf>
    <xf numFmtId="3" fontId="21" fillId="0" borderId="6" xfId="2" applyNumberFormat="1" applyFont="1" applyBorder="1" applyAlignment="1">
      <alignment horizontal="center" vertical="center"/>
    </xf>
    <xf numFmtId="166" fontId="21" fillId="0" borderId="6" xfId="2" applyNumberFormat="1" applyFont="1" applyBorder="1" applyAlignment="1">
      <alignment horizontal="center" vertical="center" wrapText="1"/>
    </xf>
    <xf numFmtId="166" fontId="21" fillId="0" borderId="6" xfId="2" applyNumberFormat="1" applyFont="1" applyBorder="1" applyAlignment="1">
      <alignment horizontal="center" vertical="center"/>
    </xf>
    <xf numFmtId="166" fontId="21" fillId="0" borderId="6" xfId="2" applyNumberFormat="1" applyFont="1" applyFill="1" applyBorder="1" applyAlignment="1">
      <alignment horizontal="center" vertical="center"/>
    </xf>
    <xf numFmtId="0" fontId="21" fillId="0" borderId="6" xfId="0" applyFont="1" applyFill="1" applyBorder="1" applyAlignment="1">
      <alignment horizontal="center" vertical="center"/>
    </xf>
    <xf numFmtId="0" fontId="21" fillId="4" borderId="6" xfId="4" applyFont="1" applyBorder="1" applyAlignment="1">
      <alignment wrapText="1"/>
    </xf>
    <xf numFmtId="0" fontId="21" fillId="4" borderId="6" xfId="4" applyFont="1" applyBorder="1" applyAlignment="1">
      <alignment horizontal="center" vertical="center"/>
    </xf>
    <xf numFmtId="3" fontId="21" fillId="4" borderId="6" xfId="4" applyNumberFormat="1" applyFont="1" applyBorder="1" applyAlignment="1">
      <alignment horizontal="center" vertical="center"/>
    </xf>
    <xf numFmtId="0" fontId="21" fillId="5" borderId="6" xfId="5" applyFont="1" applyBorder="1" applyAlignment="1">
      <alignment vertical="top" wrapText="1"/>
    </xf>
    <xf numFmtId="0" fontId="21" fillId="5" borderId="6" xfId="5" applyFont="1" applyBorder="1" applyAlignment="1">
      <alignment horizontal="center" vertical="center"/>
    </xf>
    <xf numFmtId="3" fontId="21" fillId="5" borderId="6" xfId="5" applyNumberFormat="1" applyFont="1" applyBorder="1" applyAlignment="1">
      <alignment horizontal="center" vertical="center"/>
    </xf>
    <xf numFmtId="3" fontId="21" fillId="0" borderId="6" xfId="0" applyNumberFormat="1" applyFont="1" applyFill="1" applyBorder="1" applyAlignment="1">
      <alignment horizontal="left" vertical="top" wrapText="1"/>
    </xf>
    <xf numFmtId="3" fontId="21" fillId="0" borderId="6" xfId="2" applyNumberFormat="1" applyFont="1" applyBorder="1" applyAlignment="1">
      <alignment horizontal="center" wrapText="1"/>
    </xf>
    <xf numFmtId="3" fontId="21" fillId="0" borderId="6" xfId="0" applyNumberFormat="1" applyFont="1" applyBorder="1" applyAlignment="1">
      <alignment horizontal="center"/>
    </xf>
    <xf numFmtId="0" fontId="17" fillId="0" borderId="6" xfId="0" applyFont="1" applyFill="1" applyBorder="1" applyAlignment="1">
      <alignment horizontal="center"/>
    </xf>
    <xf numFmtId="0" fontId="17" fillId="0" borderId="6" xfId="0" applyFont="1" applyFill="1" applyBorder="1" applyAlignment="1">
      <alignment vertical="top" wrapText="1"/>
    </xf>
    <xf numFmtId="3" fontId="17" fillId="0" borderId="6" xfId="2" applyNumberFormat="1" applyFont="1" applyFill="1" applyBorder="1" applyAlignment="1">
      <alignment horizontal="center"/>
    </xf>
    <xf numFmtId="3" fontId="17" fillId="0" borderId="6" xfId="0" applyNumberFormat="1" applyFont="1" applyFill="1" applyBorder="1" applyAlignment="1">
      <alignment horizontal="center"/>
    </xf>
    <xf numFmtId="43" fontId="17" fillId="0" borderId="6" xfId="2" applyFont="1" applyFill="1" applyBorder="1" applyAlignment="1">
      <alignment horizontal="center"/>
    </xf>
    <xf numFmtId="0" fontId="24" fillId="0" borderId="0" xfId="5" applyFont="1" applyFill="1" applyBorder="1" applyAlignment="1"/>
    <xf numFmtId="0" fontId="14" fillId="0" borderId="6" xfId="5" applyFont="1" applyFill="1" applyBorder="1" applyAlignment="1">
      <alignment horizontal="center"/>
    </xf>
    <xf numFmtId="3" fontId="13" fillId="0" borderId="6" xfId="5" applyNumberFormat="1" applyFont="1" applyFill="1" applyBorder="1" applyAlignment="1">
      <alignment horizontal="center"/>
    </xf>
    <xf numFmtId="4" fontId="13" fillId="0" borderId="6" xfId="5" applyNumberFormat="1" applyFont="1" applyFill="1" applyBorder="1" applyAlignment="1">
      <alignment horizontal="center"/>
    </xf>
    <xf numFmtId="166" fontId="27" fillId="0" borderId="6" xfId="5" applyNumberFormat="1" applyFont="1" applyFill="1" applyBorder="1" applyAlignment="1">
      <alignment horizontal="center" vertical="center"/>
    </xf>
    <xf numFmtId="0" fontId="15" fillId="0" borderId="0" xfId="0" applyFont="1"/>
    <xf numFmtId="43" fontId="12" fillId="6" borderId="6" xfId="2" applyFont="1" applyFill="1" applyBorder="1" applyAlignment="1">
      <alignment horizontal="center" vertical="center" wrapText="1"/>
    </xf>
    <xf numFmtId="0" fontId="0" fillId="0" borderId="0" xfId="6" applyFont="1" applyFill="1" applyAlignment="1">
      <alignment horizontal="left" vertical="top" wrapText="1"/>
    </xf>
    <xf numFmtId="0" fontId="0" fillId="0" borderId="0" xfId="0" applyFont="1" applyFill="1" applyBorder="1" applyAlignment="1">
      <alignment horizontal="left"/>
    </xf>
    <xf numFmtId="0" fontId="18" fillId="6" borderId="6" xfId="0" applyFont="1" applyFill="1" applyBorder="1" applyAlignment="1">
      <alignment horizontal="center" vertical="center"/>
    </xf>
    <xf numFmtId="0" fontId="26" fillId="0" borderId="6" xfId="5" applyFont="1" applyFill="1" applyBorder="1" applyAlignment="1">
      <alignment horizontal="left" vertical="center" wrapText="1"/>
    </xf>
    <xf numFmtId="3" fontId="12" fillId="6" borderId="6" xfId="0" applyNumberFormat="1" applyFont="1" applyFill="1" applyBorder="1" applyAlignment="1">
      <alignment horizontal="center" vertical="center"/>
    </xf>
    <xf numFmtId="3" fontId="18" fillId="6" borderId="6" xfId="2" applyNumberFormat="1" applyFont="1" applyFill="1" applyBorder="1" applyAlignment="1">
      <alignment horizontal="center" vertical="center"/>
    </xf>
    <xf numFmtId="3" fontId="18" fillId="6" borderId="6" xfId="2" applyNumberFormat="1" applyFont="1" applyFill="1" applyBorder="1" applyAlignment="1">
      <alignment horizontal="center" vertical="center" wrapText="1"/>
    </xf>
    <xf numFmtId="3" fontId="12" fillId="6" borderId="6" xfId="0" applyNumberFormat="1" applyFont="1" applyFill="1" applyBorder="1" applyAlignment="1">
      <alignment horizontal="center" vertical="center" wrapText="1"/>
    </xf>
    <xf numFmtId="166" fontId="23" fillId="0" borderId="7" xfId="2" applyNumberFormat="1" applyFont="1" applyBorder="1" applyAlignment="1">
      <alignment horizontal="center" vertical="center"/>
    </xf>
    <xf numFmtId="166" fontId="23" fillId="0" borderId="2" xfId="2" applyNumberFormat="1" applyFont="1" applyBorder="1" applyAlignment="1">
      <alignment horizontal="center" vertical="center"/>
    </xf>
    <xf numFmtId="166" fontId="23" fillId="0" borderId="8" xfId="2" applyNumberFormat="1" applyFont="1" applyBorder="1" applyAlignment="1">
      <alignment horizontal="center" vertical="center"/>
    </xf>
    <xf numFmtId="43" fontId="18" fillId="6" borderId="6" xfId="2" applyFont="1" applyFill="1" applyBorder="1" applyAlignment="1">
      <alignment horizontal="center" vertical="center" wrapText="1"/>
    </xf>
    <xf numFmtId="3" fontId="18" fillId="6" borderId="6" xfId="0" applyNumberFormat="1" applyFont="1" applyFill="1" applyBorder="1" applyAlignment="1">
      <alignment horizontal="center" vertical="center"/>
    </xf>
    <xf numFmtId="0" fontId="13" fillId="0" borderId="6" xfId="5" applyFont="1" applyFill="1" applyBorder="1" applyAlignment="1">
      <alignment horizontal="left" vertical="center" wrapText="1"/>
    </xf>
    <xf numFmtId="3" fontId="18" fillId="6" borderId="6" xfId="0" applyNumberFormat="1" applyFont="1" applyFill="1" applyBorder="1" applyAlignment="1">
      <alignment horizontal="center" vertical="center" wrapText="1"/>
    </xf>
    <xf numFmtId="166" fontId="21" fillId="0" borderId="0" xfId="0" applyNumberFormat="1" applyFont="1"/>
    <xf numFmtId="166" fontId="21" fillId="0" borderId="0" xfId="0" applyNumberFormat="1" applyFont="1" applyFill="1" applyBorder="1"/>
    <xf numFmtId="166" fontId="21" fillId="0" borderId="0" xfId="0" applyNumberFormat="1" applyFont="1" applyFill="1"/>
    <xf numFmtId="167" fontId="21" fillId="0" borderId="0" xfId="0" applyNumberFormat="1" applyFont="1" applyFill="1"/>
  </cellXfs>
  <cellStyles count="7">
    <cellStyle name="Accent1" xfId="4" builtinId="29"/>
    <cellStyle name="Accent2" xfId="5" builtinId="33"/>
    <cellStyle name="Comma" xfId="2" builtinId="3"/>
    <cellStyle name="Comma [0]" xfId="3" builtinId="6"/>
    <cellStyle name="Comma 2" xfId="1"/>
    <cellStyle name="Normal" xfId="0" builtinId="0"/>
    <cellStyle name="Normal 2" xfId="6"/>
  </cellStyles>
  <dxfs count="0"/>
  <tableStyles count="0" defaultTableStyle="TableStyleMedium9" defaultPivotStyle="PivotStyleLight16"/>
  <colors>
    <mruColors>
      <color rgb="FFC050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64"/>
  <sheetViews>
    <sheetView view="pageBreakPreview" topLeftCell="A35" zoomScale="90" zoomScaleNormal="90" zoomScaleSheetLayoutView="90" workbookViewId="0">
      <selection activeCell="F44" sqref="F44"/>
    </sheetView>
  </sheetViews>
  <sheetFormatPr defaultColWidth="9.140625" defaultRowHeight="15"/>
  <cols>
    <col min="1" max="1" width="2.42578125" style="92" customWidth="1"/>
    <col min="2" max="2" width="6" style="208" customWidth="1"/>
    <col min="3" max="3" width="71.5703125" style="100" customWidth="1"/>
    <col min="4" max="4" width="9.140625" style="100" customWidth="1"/>
    <col min="5" max="5" width="8.85546875" style="207" customWidth="1"/>
    <col min="6" max="6" width="14.140625" style="207" customWidth="1"/>
    <col min="7" max="7" width="9.85546875" style="204" customWidth="1"/>
    <col min="8" max="8" width="20.140625" style="204" customWidth="1"/>
    <col min="9" max="9" width="15.28515625" style="204" customWidth="1"/>
    <col min="10" max="10" width="22.42578125" style="204" customWidth="1"/>
    <col min="11" max="11" width="13.85546875" style="204" customWidth="1"/>
    <col min="12" max="13" width="18.7109375" style="205" customWidth="1"/>
    <col min="14" max="14" width="2.28515625" style="99" customWidth="1"/>
    <col min="15" max="15" width="9.140625" style="99"/>
    <col min="16" max="16" width="23.28515625" style="99" customWidth="1"/>
    <col min="17" max="17" width="16.28515625" style="99" customWidth="1"/>
    <col min="18" max="18" width="9.140625" style="99"/>
    <col min="19" max="19" width="12.42578125" style="99" bestFit="1" customWidth="1"/>
    <col min="20" max="20" width="9.140625" style="99"/>
    <col min="21" max="16384" width="9.140625" style="100"/>
  </cols>
  <sheetData>
    <row r="1" spans="1:20" ht="18.75">
      <c r="B1" s="93" t="s">
        <v>179</v>
      </c>
      <c r="C1" s="94"/>
      <c r="D1" s="95"/>
      <c r="E1" s="96"/>
      <c r="F1" s="96"/>
      <c r="G1" s="97"/>
      <c r="H1" s="97"/>
      <c r="I1" s="97"/>
      <c r="J1" s="97"/>
      <c r="K1" s="97"/>
      <c r="L1" s="98"/>
      <c r="M1" s="98"/>
    </row>
    <row r="2" spans="1:20" ht="18.75">
      <c r="B2" s="93" t="s">
        <v>120</v>
      </c>
      <c r="C2" s="94"/>
      <c r="D2" s="95"/>
      <c r="E2" s="96"/>
      <c r="F2" s="96"/>
      <c r="G2" s="97"/>
      <c r="H2" s="97"/>
      <c r="I2" s="97"/>
      <c r="J2" s="97"/>
      <c r="K2" s="97"/>
      <c r="L2" s="101">
        <v>44662</v>
      </c>
      <c r="M2" s="101"/>
    </row>
    <row r="3" spans="1:20" ht="18.75">
      <c r="B3" s="93" t="s">
        <v>180</v>
      </c>
      <c r="C3" s="94"/>
      <c r="D3" s="95"/>
      <c r="E3" s="96"/>
      <c r="F3" s="96"/>
      <c r="G3" s="97"/>
      <c r="H3" s="97"/>
      <c r="I3" s="97"/>
      <c r="J3" s="97"/>
      <c r="K3" s="97"/>
      <c r="L3" s="101"/>
      <c r="M3" s="101"/>
    </row>
    <row r="4" spans="1:20" ht="18.75">
      <c r="B4" s="93"/>
      <c r="C4" s="94"/>
      <c r="D4" s="95"/>
      <c r="E4" s="96"/>
      <c r="F4" s="96"/>
      <c r="G4" s="97"/>
      <c r="H4" s="97"/>
      <c r="I4" s="97"/>
      <c r="J4" s="97"/>
      <c r="K4" s="97"/>
      <c r="L4" s="101"/>
      <c r="M4" s="101"/>
    </row>
    <row r="5" spans="1:20" ht="14.45" customHeight="1">
      <c r="B5" s="255" t="s">
        <v>34</v>
      </c>
      <c r="C5" s="255" t="s">
        <v>0</v>
      </c>
      <c r="D5" s="255" t="s">
        <v>1</v>
      </c>
      <c r="E5" s="258" t="s">
        <v>3</v>
      </c>
      <c r="F5" s="259" t="s">
        <v>119</v>
      </c>
      <c r="G5" s="260" t="s">
        <v>118</v>
      </c>
      <c r="H5" s="257" t="s">
        <v>126</v>
      </c>
      <c r="I5" s="257"/>
      <c r="J5" s="257" t="s">
        <v>127</v>
      </c>
      <c r="K5" s="257"/>
      <c r="L5" s="252" t="s">
        <v>125</v>
      </c>
      <c r="M5" s="252" t="s">
        <v>186</v>
      </c>
    </row>
    <row r="6" spans="1:20" s="105" customFormat="1" ht="30">
      <c r="A6" s="102"/>
      <c r="B6" s="255"/>
      <c r="C6" s="255"/>
      <c r="D6" s="255"/>
      <c r="E6" s="258"/>
      <c r="F6" s="259"/>
      <c r="G6" s="260"/>
      <c r="H6" s="103" t="s">
        <v>123</v>
      </c>
      <c r="I6" s="103" t="s">
        <v>121</v>
      </c>
      <c r="J6" s="103" t="s">
        <v>124</v>
      </c>
      <c r="K6" s="103" t="s">
        <v>122</v>
      </c>
      <c r="L6" s="252"/>
      <c r="M6" s="252"/>
      <c r="N6" s="104"/>
      <c r="O6" s="104"/>
      <c r="P6" s="104"/>
      <c r="Q6" s="104"/>
      <c r="R6" s="104"/>
      <c r="S6" s="104"/>
      <c r="T6" s="104"/>
    </row>
    <row r="7" spans="1:20" s="105" customFormat="1">
      <c r="A7" s="102"/>
      <c r="B7" s="106"/>
      <c r="C7" s="107"/>
      <c r="D7" s="106"/>
      <c r="E7" s="108"/>
      <c r="F7" s="108"/>
      <c r="G7" s="109"/>
      <c r="H7" s="110"/>
      <c r="I7" s="110"/>
      <c r="J7" s="110"/>
      <c r="K7" s="110"/>
      <c r="L7" s="111"/>
      <c r="M7" s="111"/>
      <c r="N7" s="104"/>
      <c r="O7" s="104"/>
      <c r="P7" s="104"/>
      <c r="Q7" s="104"/>
      <c r="R7" s="104"/>
      <c r="S7" s="104"/>
      <c r="T7" s="104"/>
    </row>
    <row r="8" spans="1:20" s="119" customFormat="1" ht="15.75">
      <c r="A8" s="112"/>
      <c r="B8" s="113">
        <v>1</v>
      </c>
      <c r="C8" s="114" t="s">
        <v>163</v>
      </c>
      <c r="D8" s="113"/>
      <c r="E8" s="115"/>
      <c r="F8" s="115"/>
      <c r="G8" s="116"/>
      <c r="H8" s="116"/>
      <c r="I8" s="116"/>
      <c r="J8" s="116"/>
      <c r="K8" s="116"/>
      <c r="L8" s="117"/>
      <c r="M8" s="117"/>
      <c r="N8" s="118"/>
      <c r="O8" s="118"/>
      <c r="P8" s="118"/>
      <c r="Q8" s="118"/>
      <c r="R8" s="118"/>
      <c r="S8" s="118"/>
      <c r="T8" s="118"/>
    </row>
    <row r="9" spans="1:20">
      <c r="B9" s="106"/>
      <c r="C9" s="120"/>
      <c r="D9" s="121"/>
      <c r="E9" s="122"/>
      <c r="F9" s="122"/>
      <c r="G9" s="123"/>
      <c r="H9" s="123"/>
      <c r="I9" s="123"/>
      <c r="J9" s="123"/>
      <c r="K9" s="123"/>
      <c r="L9" s="124"/>
      <c r="M9" s="124"/>
    </row>
    <row r="10" spans="1:20" s="119" customFormat="1" ht="15.75">
      <c r="A10" s="125"/>
      <c r="B10" s="126">
        <v>1.1000000000000001</v>
      </c>
      <c r="C10" s="127" t="s">
        <v>149</v>
      </c>
      <c r="D10" s="128"/>
      <c r="E10" s="129"/>
      <c r="F10" s="129"/>
      <c r="G10" s="130"/>
      <c r="H10" s="130"/>
      <c r="I10" s="130"/>
      <c r="J10" s="130"/>
      <c r="K10" s="130"/>
      <c r="L10" s="131"/>
      <c r="M10" s="131"/>
      <c r="N10" s="118"/>
      <c r="O10" s="118"/>
      <c r="P10" s="118"/>
      <c r="Q10" s="118"/>
      <c r="R10" s="118"/>
      <c r="S10" s="118"/>
      <c r="T10" s="118"/>
    </row>
    <row r="11" spans="1:20" s="132" customFormat="1" ht="47.25">
      <c r="B11" s="133"/>
      <c r="C11" s="134" t="s">
        <v>165</v>
      </c>
      <c r="D11" s="135"/>
      <c r="E11" s="136"/>
      <c r="F11" s="136"/>
      <c r="G11" s="137"/>
      <c r="H11" s="137"/>
      <c r="I11" s="137"/>
      <c r="J11" s="137"/>
      <c r="K11" s="137"/>
      <c r="L11" s="138"/>
      <c r="M11" s="138"/>
      <c r="N11" s="139"/>
      <c r="O11" s="139"/>
      <c r="P11" s="139"/>
      <c r="Q11" s="139"/>
      <c r="R11" s="139"/>
      <c r="S11" s="139"/>
      <c r="T11" s="139"/>
    </row>
    <row r="12" spans="1:20" s="148" customFormat="1" ht="18.75" customHeight="1">
      <c r="A12" s="140"/>
      <c r="B12" s="141" t="s">
        <v>12</v>
      </c>
      <c r="C12" s="142" t="s">
        <v>135</v>
      </c>
      <c r="D12" s="141" t="s">
        <v>134</v>
      </c>
      <c r="E12" s="143">
        <v>97</v>
      </c>
      <c r="F12" s="144" t="s">
        <v>190</v>
      </c>
      <c r="G12" s="145"/>
      <c r="H12" s="145">
        <v>48000</v>
      </c>
      <c r="I12" s="145">
        <f>H12*E12</f>
        <v>4656000</v>
      </c>
      <c r="J12" s="145">
        <v>300</v>
      </c>
      <c r="K12" s="145">
        <f>J12*E12</f>
        <v>29100</v>
      </c>
      <c r="L12" s="146">
        <f>K12+I12</f>
        <v>4685100</v>
      </c>
      <c r="M12" s="146"/>
      <c r="N12" s="147"/>
      <c r="O12" s="147"/>
      <c r="P12" s="147"/>
      <c r="Q12" s="147">
        <v>3344250</v>
      </c>
      <c r="R12" s="147"/>
      <c r="S12" s="147"/>
      <c r="T12" s="147"/>
    </row>
    <row r="13" spans="1:20" s="119" customFormat="1" ht="31.5">
      <c r="A13" s="132"/>
      <c r="B13" s="149" t="s">
        <v>11</v>
      </c>
      <c r="C13" s="134" t="s">
        <v>171</v>
      </c>
      <c r="D13" s="135" t="s">
        <v>63</v>
      </c>
      <c r="E13" s="150">
        <v>1</v>
      </c>
      <c r="F13" s="144" t="s">
        <v>190</v>
      </c>
      <c r="G13" s="145"/>
      <c r="H13" s="145">
        <v>1014000</v>
      </c>
      <c r="I13" s="145">
        <f>H13*E13</f>
        <v>1014000</v>
      </c>
      <c r="J13" s="145">
        <v>32000</v>
      </c>
      <c r="K13" s="145">
        <f>J13*E13</f>
        <v>32000</v>
      </c>
      <c r="L13" s="146">
        <f>K13+I13</f>
        <v>1046000</v>
      </c>
      <c r="M13" s="146"/>
      <c r="N13" s="118"/>
      <c r="O13" s="118"/>
      <c r="P13" s="118"/>
      <c r="Q13" s="118"/>
      <c r="R13" s="118"/>
      <c r="S13" s="268">
        <f>L12</f>
        <v>4685100</v>
      </c>
      <c r="T13" s="118"/>
    </row>
    <row r="14" spans="1:20" s="119" customFormat="1" ht="15.75">
      <c r="A14" s="132"/>
      <c r="B14" s="151"/>
      <c r="C14" s="152"/>
      <c r="D14" s="135"/>
      <c r="E14" s="150"/>
      <c r="F14" s="153"/>
      <c r="G14" s="154"/>
      <c r="H14" s="154"/>
      <c r="I14" s="154"/>
      <c r="J14" s="154"/>
      <c r="K14" s="154"/>
      <c r="L14" s="155"/>
      <c r="M14" s="155"/>
      <c r="N14" s="118"/>
      <c r="O14" s="118"/>
      <c r="P14" s="268">
        <f>I12+I13+I30+I31+I32+I33+I34+I38+I39+I40+I41</f>
        <v>6278500</v>
      </c>
      <c r="Q14" s="118"/>
      <c r="R14" s="118"/>
      <c r="S14" s="268">
        <f>K13+K12+K30+K31+K32+K33+K38+K39+K40+K41</f>
        <v>110100</v>
      </c>
      <c r="T14" s="118"/>
    </row>
    <row r="15" spans="1:20" s="119" customFormat="1" ht="15.75">
      <c r="A15" s="125"/>
      <c r="B15" s="126">
        <v>1.2</v>
      </c>
      <c r="C15" s="127" t="s">
        <v>144</v>
      </c>
      <c r="D15" s="128"/>
      <c r="E15" s="129"/>
      <c r="F15" s="129"/>
      <c r="G15" s="130"/>
      <c r="H15" s="130"/>
      <c r="I15" s="130"/>
      <c r="J15" s="130"/>
      <c r="K15" s="130"/>
      <c r="L15" s="131"/>
      <c r="M15" s="131"/>
      <c r="N15" s="118"/>
      <c r="O15" s="118"/>
      <c r="P15" s="118"/>
      <c r="Q15" s="118"/>
      <c r="R15" s="118"/>
      <c r="S15" s="118"/>
      <c r="T15" s="118"/>
    </row>
    <row r="16" spans="1:20" s="156" customFormat="1" ht="110.25">
      <c r="B16" s="133"/>
      <c r="C16" s="134" t="s">
        <v>148</v>
      </c>
      <c r="D16" s="135"/>
      <c r="E16" s="136"/>
      <c r="F16" s="136"/>
      <c r="G16" s="137"/>
      <c r="H16" s="137"/>
      <c r="I16" s="137"/>
      <c r="J16" s="137"/>
      <c r="K16" s="137"/>
      <c r="L16" s="138"/>
      <c r="M16" s="138"/>
      <c r="N16" s="157"/>
      <c r="O16" s="157"/>
      <c r="P16" s="269">
        <f>I13+I30+I31+I32+I33+I34+I38+I39+I40+I41</f>
        <v>1622500</v>
      </c>
      <c r="Q16" s="157"/>
      <c r="R16" s="157"/>
      <c r="S16" s="157"/>
      <c r="T16" s="157"/>
    </row>
    <row r="17" spans="1:20" s="132" customFormat="1" ht="18.75" customHeight="1">
      <c r="A17" s="156"/>
      <c r="B17" s="158" t="s">
        <v>12</v>
      </c>
      <c r="C17" s="159" t="s">
        <v>159</v>
      </c>
      <c r="D17" s="135" t="s">
        <v>147</v>
      </c>
      <c r="E17" s="136">
        <v>4</v>
      </c>
      <c r="F17" s="144" t="s">
        <v>189</v>
      </c>
      <c r="G17" s="145"/>
      <c r="H17" s="145">
        <v>1900</v>
      </c>
      <c r="I17" s="145">
        <f t="shared" ref="I17:I19" si="0">H17*E17</f>
        <v>7600</v>
      </c>
      <c r="J17" s="145">
        <v>460</v>
      </c>
      <c r="K17" s="145">
        <f t="shared" ref="K17:K19" si="1">J17*E17</f>
        <v>1840</v>
      </c>
      <c r="L17" s="146">
        <f t="shared" ref="L17:L19" si="2">K17+I17</f>
        <v>9440</v>
      </c>
      <c r="M17" s="146"/>
      <c r="N17" s="139"/>
      <c r="O17" s="139"/>
      <c r="P17" s="139">
        <v>3880000</v>
      </c>
      <c r="Q17" s="139"/>
      <c r="R17" s="139"/>
      <c r="S17" s="139"/>
      <c r="T17" s="139"/>
    </row>
    <row r="18" spans="1:20" s="132" customFormat="1" ht="20.100000000000001" customHeight="1">
      <c r="B18" s="158" t="s">
        <v>11</v>
      </c>
      <c r="C18" s="159" t="s">
        <v>157</v>
      </c>
      <c r="D18" s="135" t="s">
        <v>147</v>
      </c>
      <c r="E18" s="136">
        <v>3</v>
      </c>
      <c r="F18" s="144" t="s">
        <v>189</v>
      </c>
      <c r="G18" s="145"/>
      <c r="H18" s="145">
        <v>3800</v>
      </c>
      <c r="I18" s="145">
        <f t="shared" si="0"/>
        <v>11400</v>
      </c>
      <c r="J18" s="145">
        <v>790</v>
      </c>
      <c r="K18" s="145">
        <f t="shared" si="1"/>
        <v>2370</v>
      </c>
      <c r="L18" s="146">
        <f t="shared" si="2"/>
        <v>13770</v>
      </c>
      <c r="M18" s="146"/>
      <c r="N18" s="139"/>
      <c r="O18" s="139"/>
      <c r="P18" s="270">
        <f>P17+P16</f>
        <v>5502500</v>
      </c>
      <c r="Q18" s="139"/>
      <c r="R18" s="139"/>
      <c r="S18" s="139"/>
      <c r="T18" s="139"/>
    </row>
    <row r="19" spans="1:20" s="132" customFormat="1" ht="20.100000000000001" customHeight="1">
      <c r="B19" s="158" t="s">
        <v>39</v>
      </c>
      <c r="C19" s="159" t="s">
        <v>158</v>
      </c>
      <c r="D19" s="135" t="s">
        <v>147</v>
      </c>
      <c r="E19" s="136">
        <v>6</v>
      </c>
      <c r="F19" s="144" t="s">
        <v>189</v>
      </c>
      <c r="G19" s="145"/>
      <c r="H19" s="145">
        <v>5000</v>
      </c>
      <c r="I19" s="145">
        <f t="shared" si="0"/>
        <v>30000</v>
      </c>
      <c r="J19" s="145">
        <v>990</v>
      </c>
      <c r="K19" s="145">
        <f t="shared" si="1"/>
        <v>5940</v>
      </c>
      <c r="L19" s="146">
        <f t="shared" si="2"/>
        <v>35940</v>
      </c>
      <c r="M19" s="146"/>
      <c r="N19" s="139"/>
      <c r="O19" s="139"/>
      <c r="P19" s="139"/>
      <c r="Q19" s="139"/>
      <c r="R19" s="139"/>
      <c r="S19" s="139"/>
      <c r="T19" s="139"/>
    </row>
    <row r="20" spans="1:20" s="119" customFormat="1" ht="15" customHeight="1">
      <c r="A20" s="132"/>
      <c r="B20" s="135"/>
      <c r="C20" s="152"/>
      <c r="D20" s="135"/>
      <c r="E20" s="150"/>
      <c r="F20" s="160"/>
      <c r="G20" s="154"/>
      <c r="H20" s="154"/>
      <c r="I20" s="154"/>
      <c r="J20" s="154"/>
      <c r="K20" s="154"/>
      <c r="L20" s="138"/>
      <c r="M20" s="138"/>
      <c r="N20" s="118"/>
      <c r="O20" s="118"/>
      <c r="P20" s="118"/>
      <c r="Q20" s="118"/>
      <c r="R20" s="118"/>
      <c r="S20" s="118"/>
      <c r="T20" s="118"/>
    </row>
    <row r="21" spans="1:20" s="119" customFormat="1" ht="15.75">
      <c r="A21" s="125"/>
      <c r="B21" s="126">
        <v>1.3</v>
      </c>
      <c r="C21" s="127" t="s">
        <v>184</v>
      </c>
      <c r="D21" s="128"/>
      <c r="E21" s="129"/>
      <c r="F21" s="129"/>
      <c r="G21" s="130"/>
      <c r="H21" s="130"/>
      <c r="I21" s="130"/>
      <c r="J21" s="130"/>
      <c r="K21" s="130"/>
      <c r="L21" s="131"/>
      <c r="M21" s="131"/>
      <c r="N21" s="118"/>
      <c r="O21" s="118"/>
      <c r="P21" s="118"/>
      <c r="Q21" s="118"/>
      <c r="R21" s="118"/>
      <c r="S21" s="118"/>
      <c r="T21" s="118"/>
    </row>
    <row r="22" spans="1:20" s="132" customFormat="1" ht="47.25">
      <c r="B22" s="133"/>
      <c r="C22" s="134" t="s">
        <v>166</v>
      </c>
      <c r="D22" s="135"/>
      <c r="E22" s="136"/>
      <c r="F22" s="136"/>
      <c r="G22" s="137"/>
      <c r="H22" s="137"/>
      <c r="I22" s="137"/>
      <c r="J22" s="137"/>
      <c r="K22" s="137"/>
      <c r="L22" s="138"/>
      <c r="M22" s="138"/>
      <c r="N22" s="139"/>
      <c r="O22" s="139"/>
      <c r="P22" s="139"/>
      <c r="Q22" s="270">
        <f>L12+L13+L30+L31+L32+L33+L34+L38+L39+L40+L41</f>
        <v>6390600</v>
      </c>
      <c r="R22" s="139"/>
      <c r="S22" s="139"/>
      <c r="T22" s="139"/>
    </row>
    <row r="23" spans="1:20" s="132" customFormat="1" ht="18" customHeight="1">
      <c r="B23" s="158" t="s">
        <v>12</v>
      </c>
      <c r="C23" s="159" t="s">
        <v>136</v>
      </c>
      <c r="D23" s="158"/>
      <c r="E23" s="136"/>
      <c r="F23" s="161"/>
      <c r="G23" s="137"/>
      <c r="H23" s="137"/>
      <c r="I23" s="137"/>
      <c r="J23" s="137"/>
      <c r="K23" s="137"/>
      <c r="L23" s="138"/>
      <c r="M23" s="138"/>
      <c r="N23" s="139"/>
      <c r="O23" s="139"/>
      <c r="P23" s="139"/>
      <c r="Q23" s="271">
        <f>Q22*7.5%</f>
        <v>479295</v>
      </c>
      <c r="R23" s="139"/>
      <c r="S23" s="139"/>
      <c r="T23" s="139"/>
    </row>
    <row r="24" spans="1:20" s="132" customFormat="1" ht="15.75">
      <c r="B24" s="158" t="s">
        <v>150</v>
      </c>
      <c r="C24" s="159" t="s">
        <v>160</v>
      </c>
      <c r="D24" s="135" t="s">
        <v>63</v>
      </c>
      <c r="E24" s="136">
        <v>1</v>
      </c>
      <c r="F24" s="144"/>
      <c r="G24" s="145"/>
      <c r="H24" s="145">
        <v>46000</v>
      </c>
      <c r="I24" s="145">
        <f t="shared" ref="I24:I25" si="3">H24*E24</f>
        <v>46000</v>
      </c>
      <c r="J24" s="145">
        <v>2000</v>
      </c>
      <c r="K24" s="145">
        <f t="shared" ref="K24:K25" si="4">J24*E24</f>
        <v>2000</v>
      </c>
      <c r="L24" s="146">
        <f t="shared" ref="L24:L25" si="5">K24+I24</f>
        <v>48000</v>
      </c>
      <c r="M24" s="146"/>
      <c r="N24" s="139"/>
      <c r="O24" s="139"/>
      <c r="P24" s="139"/>
      <c r="Q24" s="271">
        <f>Q22-Q23</f>
        <v>5911305</v>
      </c>
      <c r="R24" s="139"/>
      <c r="S24" s="139"/>
      <c r="T24" s="139"/>
    </row>
    <row r="25" spans="1:20" s="132" customFormat="1" ht="15.75">
      <c r="B25" s="158" t="s">
        <v>151</v>
      </c>
      <c r="C25" s="159" t="s">
        <v>161</v>
      </c>
      <c r="D25" s="135" t="s">
        <v>63</v>
      </c>
      <c r="E25" s="136">
        <v>1</v>
      </c>
      <c r="F25" s="144"/>
      <c r="G25" s="145"/>
      <c r="H25" s="145">
        <v>52000</v>
      </c>
      <c r="I25" s="145">
        <f t="shared" si="3"/>
        <v>52000</v>
      </c>
      <c r="J25" s="145">
        <v>3000</v>
      </c>
      <c r="K25" s="145">
        <f t="shared" si="4"/>
        <v>3000</v>
      </c>
      <c r="L25" s="146">
        <f t="shared" si="5"/>
        <v>55000</v>
      </c>
      <c r="M25" s="146"/>
      <c r="N25" s="139"/>
      <c r="O25" s="139"/>
      <c r="P25" s="139"/>
      <c r="Q25" s="139"/>
      <c r="R25" s="139"/>
      <c r="S25" s="139"/>
      <c r="T25" s="139"/>
    </row>
    <row r="26" spans="1:20" s="119" customFormat="1" ht="15.75">
      <c r="A26" s="132"/>
      <c r="B26" s="151"/>
      <c r="C26" s="152"/>
      <c r="D26" s="135"/>
      <c r="E26" s="150"/>
      <c r="F26" s="153"/>
      <c r="G26" s="154"/>
      <c r="H26" s="154"/>
      <c r="I26" s="154"/>
      <c r="J26" s="154"/>
      <c r="K26" s="154"/>
      <c r="L26" s="155"/>
      <c r="M26" s="155"/>
      <c r="N26" s="118"/>
      <c r="O26" s="118"/>
      <c r="P26" s="118"/>
      <c r="Q26" s="118"/>
      <c r="R26" s="118"/>
      <c r="S26" s="118"/>
      <c r="T26" s="118"/>
    </row>
    <row r="27" spans="1:20" s="119" customFormat="1" ht="15.75">
      <c r="A27" s="125"/>
      <c r="B27" s="126">
        <v>1.4</v>
      </c>
      <c r="C27" s="127" t="s">
        <v>145</v>
      </c>
      <c r="D27" s="128"/>
      <c r="E27" s="129"/>
      <c r="F27" s="129"/>
      <c r="G27" s="130"/>
      <c r="H27" s="130"/>
      <c r="I27" s="130"/>
      <c r="J27" s="130"/>
      <c r="K27" s="130"/>
      <c r="L27" s="131"/>
      <c r="M27" s="131"/>
      <c r="N27" s="118"/>
      <c r="O27" s="118"/>
      <c r="P27" s="118"/>
      <c r="Q27" s="118"/>
      <c r="R27" s="118"/>
      <c r="S27" s="118"/>
      <c r="T27" s="118"/>
    </row>
    <row r="28" spans="1:20" s="132" customFormat="1" ht="15.75">
      <c r="A28" s="125"/>
      <c r="B28" s="162"/>
      <c r="C28" s="163"/>
      <c r="D28" s="164"/>
      <c r="E28" s="165"/>
      <c r="F28" s="165"/>
      <c r="G28" s="166"/>
      <c r="H28" s="166"/>
      <c r="I28" s="166"/>
      <c r="J28" s="166"/>
      <c r="K28" s="166"/>
      <c r="L28" s="167"/>
      <c r="M28" s="167"/>
      <c r="N28" s="139"/>
      <c r="O28" s="139"/>
      <c r="P28" s="139"/>
      <c r="Q28" s="139"/>
      <c r="R28" s="139"/>
      <c r="S28" s="139"/>
      <c r="T28" s="139"/>
    </row>
    <row r="29" spans="1:20" ht="63">
      <c r="B29" s="168"/>
      <c r="C29" s="134" t="s">
        <v>168</v>
      </c>
      <c r="D29" s="169"/>
      <c r="E29" s="170"/>
      <c r="F29" s="170"/>
      <c r="G29" s="123"/>
      <c r="H29" s="123"/>
      <c r="I29" s="123"/>
      <c r="J29" s="123"/>
      <c r="K29" s="123"/>
      <c r="L29" s="171"/>
      <c r="M29" s="171"/>
    </row>
    <row r="30" spans="1:20" s="119" customFormat="1" ht="34.5" customHeight="1">
      <c r="A30" s="132"/>
      <c r="B30" s="141" t="s">
        <v>12</v>
      </c>
      <c r="C30" s="142" t="s">
        <v>167</v>
      </c>
      <c r="D30" s="141" t="s">
        <v>63</v>
      </c>
      <c r="E30" s="172">
        <v>1</v>
      </c>
      <c r="F30" s="144" t="s">
        <v>191</v>
      </c>
      <c r="G30" s="145"/>
      <c r="H30" s="145">
        <v>248000</v>
      </c>
      <c r="I30" s="145">
        <f t="shared" ref="I30:I34" si="6">H30*E30</f>
        <v>248000</v>
      </c>
      <c r="J30" s="145">
        <v>25000</v>
      </c>
      <c r="K30" s="145">
        <f t="shared" ref="K30:K34" si="7">J30*E30</f>
        <v>25000</v>
      </c>
      <c r="L30" s="146">
        <f t="shared" ref="L30:L34" si="8">K30+I30</f>
        <v>273000</v>
      </c>
      <c r="M30" s="146"/>
      <c r="N30" s="118"/>
      <c r="O30" s="118"/>
      <c r="P30" s="118"/>
      <c r="Q30" s="118"/>
      <c r="R30" s="118"/>
      <c r="S30" s="118"/>
      <c r="T30" s="118"/>
    </row>
    <row r="31" spans="1:20" s="119" customFormat="1" ht="20.100000000000001" customHeight="1">
      <c r="A31" s="132"/>
      <c r="B31" s="141" t="s">
        <v>11</v>
      </c>
      <c r="C31" s="142" t="s">
        <v>139</v>
      </c>
      <c r="D31" s="135" t="s">
        <v>6</v>
      </c>
      <c r="E31" s="150">
        <v>1</v>
      </c>
      <c r="F31" s="144" t="s">
        <v>191</v>
      </c>
      <c r="G31" s="145"/>
      <c r="H31" s="145">
        <v>45000</v>
      </c>
      <c r="I31" s="145">
        <f t="shared" si="6"/>
        <v>45000</v>
      </c>
      <c r="J31" s="145">
        <v>2000</v>
      </c>
      <c r="K31" s="145">
        <f t="shared" si="7"/>
        <v>2000</v>
      </c>
      <c r="L31" s="146">
        <f t="shared" si="8"/>
        <v>47000</v>
      </c>
      <c r="M31" s="146"/>
      <c r="N31" s="118"/>
      <c r="O31" s="118"/>
      <c r="P31" s="118"/>
      <c r="Q31" s="118"/>
      <c r="R31" s="118"/>
      <c r="S31" s="118"/>
      <c r="T31" s="118"/>
    </row>
    <row r="32" spans="1:20" s="119" customFormat="1" ht="20.100000000000001" customHeight="1">
      <c r="A32" s="132"/>
      <c r="B32" s="141" t="s">
        <v>39</v>
      </c>
      <c r="C32" s="142" t="s">
        <v>137</v>
      </c>
      <c r="D32" s="135" t="s">
        <v>6</v>
      </c>
      <c r="E32" s="150">
        <v>1</v>
      </c>
      <c r="F32" s="144" t="s">
        <v>191</v>
      </c>
      <c r="G32" s="145"/>
      <c r="H32" s="145">
        <v>39000</v>
      </c>
      <c r="I32" s="145">
        <f t="shared" si="6"/>
        <v>39000</v>
      </c>
      <c r="J32" s="145">
        <v>2000</v>
      </c>
      <c r="K32" s="145">
        <f t="shared" si="7"/>
        <v>2000</v>
      </c>
      <c r="L32" s="146">
        <f t="shared" si="8"/>
        <v>41000</v>
      </c>
      <c r="M32" s="146"/>
      <c r="N32" s="118"/>
      <c r="O32" s="118"/>
      <c r="P32" s="118"/>
      <c r="Q32" s="118"/>
      <c r="R32" s="118"/>
      <c r="S32" s="118"/>
      <c r="T32" s="118"/>
    </row>
    <row r="33" spans="1:20" s="119" customFormat="1" ht="20.100000000000001" customHeight="1">
      <c r="A33" s="132"/>
      <c r="B33" s="141" t="s">
        <v>115</v>
      </c>
      <c r="C33" s="142" t="s">
        <v>138</v>
      </c>
      <c r="D33" s="135" t="s">
        <v>6</v>
      </c>
      <c r="E33" s="150">
        <v>1</v>
      </c>
      <c r="F33" s="144" t="s">
        <v>191</v>
      </c>
      <c r="G33" s="145"/>
      <c r="H33" s="145">
        <v>17000</v>
      </c>
      <c r="I33" s="145">
        <f t="shared" si="6"/>
        <v>17000</v>
      </c>
      <c r="J33" s="145">
        <v>2000</v>
      </c>
      <c r="K33" s="145">
        <f t="shared" si="7"/>
        <v>2000</v>
      </c>
      <c r="L33" s="146">
        <f t="shared" si="8"/>
        <v>19000</v>
      </c>
      <c r="M33" s="146"/>
      <c r="N33" s="118"/>
      <c r="O33" s="118"/>
      <c r="P33" s="118"/>
      <c r="Q33" s="118"/>
      <c r="R33" s="118"/>
      <c r="S33" s="118"/>
      <c r="T33" s="118"/>
    </row>
    <row r="34" spans="1:20" s="119" customFormat="1" ht="20.100000000000001" customHeight="1">
      <c r="A34" s="132"/>
      <c r="B34" s="141" t="s">
        <v>117</v>
      </c>
      <c r="C34" s="142" t="s">
        <v>133</v>
      </c>
      <c r="D34" s="135" t="s">
        <v>6</v>
      </c>
      <c r="E34" s="150">
        <v>1</v>
      </c>
      <c r="F34" s="144" t="s">
        <v>191</v>
      </c>
      <c r="G34" s="145"/>
      <c r="H34" s="145">
        <v>11500</v>
      </c>
      <c r="I34" s="145">
        <f t="shared" si="6"/>
        <v>11500</v>
      </c>
      <c r="J34" s="145">
        <v>2000</v>
      </c>
      <c r="K34" s="145">
        <f t="shared" si="7"/>
        <v>2000</v>
      </c>
      <c r="L34" s="146">
        <f t="shared" si="8"/>
        <v>13500</v>
      </c>
      <c r="M34" s="146"/>
      <c r="N34" s="118"/>
      <c r="O34" s="118"/>
      <c r="P34" s="118"/>
      <c r="Q34" s="118"/>
      <c r="R34" s="118"/>
      <c r="S34" s="118"/>
      <c r="T34" s="118"/>
    </row>
    <row r="35" spans="1:20" s="119" customFormat="1" ht="15.75">
      <c r="A35" s="132"/>
      <c r="B35" s="141"/>
      <c r="C35" s="152"/>
      <c r="D35" s="135"/>
      <c r="E35" s="150"/>
      <c r="F35" s="160"/>
      <c r="G35" s="154"/>
      <c r="H35" s="154"/>
      <c r="I35" s="154"/>
      <c r="J35" s="154"/>
      <c r="K35" s="154"/>
      <c r="L35" s="138"/>
      <c r="M35" s="138"/>
      <c r="N35" s="118"/>
      <c r="O35" s="118"/>
      <c r="P35" s="118"/>
      <c r="Q35" s="118"/>
      <c r="R35" s="118"/>
      <c r="S35" s="118"/>
      <c r="T35" s="118"/>
    </row>
    <row r="36" spans="1:20" s="119" customFormat="1" ht="15.75">
      <c r="A36" s="125"/>
      <c r="B36" s="126">
        <v>1.5</v>
      </c>
      <c r="C36" s="127" t="s">
        <v>146</v>
      </c>
      <c r="D36" s="128"/>
      <c r="E36" s="129"/>
      <c r="F36" s="129"/>
      <c r="G36" s="130"/>
      <c r="H36" s="130"/>
      <c r="I36" s="130"/>
      <c r="J36" s="130"/>
      <c r="K36" s="130"/>
      <c r="L36" s="131"/>
      <c r="M36" s="131"/>
      <c r="N36" s="118"/>
      <c r="O36" s="118"/>
      <c r="P36" s="118"/>
      <c r="Q36" s="118"/>
      <c r="R36" s="118"/>
      <c r="S36" s="118"/>
      <c r="T36" s="118"/>
    </row>
    <row r="37" spans="1:20" s="132" customFormat="1" ht="47.25">
      <c r="B37" s="133"/>
      <c r="C37" s="134" t="s">
        <v>152</v>
      </c>
      <c r="D37" s="135"/>
      <c r="E37" s="136"/>
      <c r="F37" s="136"/>
      <c r="G37" s="137"/>
      <c r="H37" s="137"/>
      <c r="I37" s="137"/>
      <c r="J37" s="137"/>
      <c r="K37" s="137"/>
      <c r="L37" s="138"/>
      <c r="M37" s="138"/>
      <c r="N37" s="139"/>
      <c r="O37" s="139"/>
      <c r="P37" s="139"/>
      <c r="Q37" s="139"/>
      <c r="R37" s="139"/>
      <c r="S37" s="139"/>
      <c r="T37" s="139"/>
    </row>
    <row r="38" spans="1:20" s="119" customFormat="1" ht="15.75">
      <c r="A38" s="132"/>
      <c r="B38" s="135" t="s">
        <v>12</v>
      </c>
      <c r="C38" s="152" t="s">
        <v>140</v>
      </c>
      <c r="D38" s="135" t="s">
        <v>6</v>
      </c>
      <c r="E38" s="150">
        <v>1</v>
      </c>
      <c r="F38" s="144" t="s">
        <v>191</v>
      </c>
      <c r="G38" s="145"/>
      <c r="H38" s="145">
        <v>72000</v>
      </c>
      <c r="I38" s="145">
        <f t="shared" ref="I38:I41" si="9">H38*E38</f>
        <v>72000</v>
      </c>
      <c r="J38" s="145">
        <v>5000</v>
      </c>
      <c r="K38" s="145">
        <f t="shared" ref="K38:K41" si="10">J38*E38</f>
        <v>5000</v>
      </c>
      <c r="L38" s="146">
        <f t="shared" ref="L38:L41" si="11">K38+I38</f>
        <v>77000</v>
      </c>
      <c r="M38" s="146"/>
      <c r="N38" s="118"/>
      <c r="O38" s="118"/>
      <c r="P38" s="118"/>
      <c r="Q38" s="118"/>
      <c r="R38" s="118"/>
      <c r="S38" s="118"/>
      <c r="T38" s="118"/>
    </row>
    <row r="39" spans="1:20" s="148" customFormat="1" ht="30" customHeight="1">
      <c r="A39" s="140"/>
      <c r="B39" s="141" t="s">
        <v>11</v>
      </c>
      <c r="C39" s="142" t="s">
        <v>141</v>
      </c>
      <c r="D39" s="141" t="s">
        <v>6</v>
      </c>
      <c r="E39" s="143">
        <v>1</v>
      </c>
      <c r="F39" s="144" t="s">
        <v>191</v>
      </c>
      <c r="G39" s="145"/>
      <c r="H39" s="145">
        <v>39000</v>
      </c>
      <c r="I39" s="145">
        <f t="shared" si="9"/>
        <v>39000</v>
      </c>
      <c r="J39" s="145">
        <v>3000</v>
      </c>
      <c r="K39" s="145">
        <f t="shared" si="10"/>
        <v>3000</v>
      </c>
      <c r="L39" s="146">
        <f t="shared" si="11"/>
        <v>42000</v>
      </c>
      <c r="M39" s="146"/>
      <c r="N39" s="147"/>
      <c r="O39" s="147"/>
      <c r="P39" s="147"/>
      <c r="Q39" s="147"/>
      <c r="R39" s="147"/>
      <c r="S39" s="147"/>
      <c r="T39" s="147"/>
    </row>
    <row r="40" spans="1:20" s="119" customFormat="1" ht="31.5">
      <c r="A40" s="132"/>
      <c r="B40" s="141" t="s">
        <v>39</v>
      </c>
      <c r="C40" s="152" t="s">
        <v>143</v>
      </c>
      <c r="D40" s="135" t="s">
        <v>6</v>
      </c>
      <c r="E40" s="150">
        <v>1</v>
      </c>
      <c r="F40" s="144" t="s">
        <v>191</v>
      </c>
      <c r="G40" s="145"/>
      <c r="H40" s="145">
        <v>72000</v>
      </c>
      <c r="I40" s="145">
        <f t="shared" si="9"/>
        <v>72000</v>
      </c>
      <c r="J40" s="145">
        <v>5000</v>
      </c>
      <c r="K40" s="145">
        <f t="shared" si="10"/>
        <v>5000</v>
      </c>
      <c r="L40" s="146">
        <f t="shared" si="11"/>
        <v>77000</v>
      </c>
      <c r="M40" s="146"/>
      <c r="N40" s="118"/>
      <c r="O40" s="118"/>
      <c r="P40" s="118"/>
      <c r="Q40" s="118"/>
      <c r="R40" s="118"/>
      <c r="S40" s="118"/>
      <c r="T40" s="118"/>
    </row>
    <row r="41" spans="1:20" s="119" customFormat="1" ht="20.100000000000001" customHeight="1">
      <c r="A41" s="132"/>
      <c r="B41" s="135" t="s">
        <v>115</v>
      </c>
      <c r="C41" s="152" t="s">
        <v>142</v>
      </c>
      <c r="D41" s="135" t="s">
        <v>6</v>
      </c>
      <c r="E41" s="150">
        <v>1</v>
      </c>
      <c r="F41" s="144" t="s">
        <v>191</v>
      </c>
      <c r="G41" s="145"/>
      <c r="H41" s="145">
        <v>65000</v>
      </c>
      <c r="I41" s="145">
        <f t="shared" si="9"/>
        <v>65000</v>
      </c>
      <c r="J41" s="145">
        <v>5000</v>
      </c>
      <c r="K41" s="145">
        <f t="shared" si="10"/>
        <v>5000</v>
      </c>
      <c r="L41" s="146">
        <f t="shared" si="11"/>
        <v>70000</v>
      </c>
      <c r="M41" s="146"/>
      <c r="N41" s="118"/>
      <c r="O41" s="118"/>
      <c r="P41" s="118"/>
      <c r="Q41" s="118"/>
      <c r="R41" s="118"/>
      <c r="S41" s="118"/>
      <c r="T41" s="118"/>
    </row>
    <row r="42" spans="1:20" s="119" customFormat="1" ht="15.75">
      <c r="A42" s="132"/>
      <c r="B42" s="173"/>
      <c r="C42" s="174"/>
      <c r="D42" s="135"/>
      <c r="E42" s="175"/>
      <c r="F42" s="175"/>
      <c r="G42" s="154"/>
      <c r="H42" s="154"/>
      <c r="I42" s="154"/>
      <c r="J42" s="154"/>
      <c r="K42" s="154"/>
      <c r="L42" s="155"/>
      <c r="M42" s="155"/>
      <c r="N42" s="118"/>
      <c r="O42" s="118"/>
      <c r="P42" s="118"/>
      <c r="Q42" s="118"/>
      <c r="R42" s="118"/>
      <c r="S42" s="118"/>
      <c r="T42" s="118"/>
    </row>
    <row r="43" spans="1:20" s="177" customFormat="1" ht="15.75" customHeight="1">
      <c r="A43" s="125"/>
      <c r="B43" s="126">
        <v>1.6</v>
      </c>
      <c r="C43" s="176" t="s">
        <v>153</v>
      </c>
      <c r="D43" s="128"/>
      <c r="E43" s="129"/>
      <c r="F43" s="129"/>
      <c r="G43" s="130"/>
      <c r="H43" s="130"/>
      <c r="I43" s="130"/>
      <c r="J43" s="130"/>
      <c r="K43" s="130"/>
      <c r="L43" s="131"/>
      <c r="M43" s="131"/>
    </row>
    <row r="44" spans="1:20" s="119" customFormat="1" ht="78.75">
      <c r="A44" s="132"/>
      <c r="B44" s="135"/>
      <c r="C44" s="134" t="s">
        <v>185</v>
      </c>
      <c r="D44" s="135" t="s">
        <v>116</v>
      </c>
      <c r="E44" s="150">
        <v>1</v>
      </c>
      <c r="F44" s="144"/>
      <c r="G44" s="145"/>
      <c r="H44" s="145">
        <v>300000</v>
      </c>
      <c r="I44" s="145">
        <f>H44*E44</f>
        <v>300000</v>
      </c>
      <c r="J44" s="145">
        <v>25000</v>
      </c>
      <c r="K44" s="145">
        <f>J44*E44</f>
        <v>25000</v>
      </c>
      <c r="L44" s="146">
        <f>K44+I44</f>
        <v>325000</v>
      </c>
      <c r="M44" s="146"/>
      <c r="N44" s="118"/>
      <c r="O44" s="118"/>
      <c r="P44" s="118"/>
      <c r="Q44" s="118"/>
      <c r="R44" s="118"/>
      <c r="S44" s="118"/>
      <c r="T44" s="118"/>
    </row>
    <row r="45" spans="1:20" s="132" customFormat="1" ht="15.75">
      <c r="B45" s="133"/>
      <c r="C45" s="178"/>
      <c r="D45" s="158"/>
      <c r="E45" s="179"/>
      <c r="F45" s="179"/>
      <c r="G45" s="137"/>
      <c r="H45" s="137"/>
      <c r="I45" s="137"/>
      <c r="J45" s="137"/>
      <c r="K45" s="137"/>
      <c r="L45" s="138"/>
      <c r="M45" s="138"/>
      <c r="N45" s="139"/>
      <c r="O45" s="139"/>
      <c r="P45" s="139"/>
      <c r="Q45" s="139"/>
      <c r="R45" s="139"/>
      <c r="S45" s="139"/>
      <c r="T45" s="139"/>
    </row>
    <row r="46" spans="1:20" s="119" customFormat="1" ht="15.75">
      <c r="A46" s="112"/>
      <c r="B46" s="113">
        <v>2</v>
      </c>
      <c r="C46" s="180" t="s">
        <v>154</v>
      </c>
      <c r="D46" s="113"/>
      <c r="E46" s="115"/>
      <c r="F46" s="115"/>
      <c r="G46" s="116"/>
      <c r="H46" s="116"/>
      <c r="I46" s="116"/>
      <c r="J46" s="116"/>
      <c r="K46" s="116"/>
      <c r="L46" s="117"/>
      <c r="M46" s="117"/>
      <c r="N46" s="118"/>
      <c r="O46" s="118"/>
      <c r="P46" s="118"/>
      <c r="Q46" s="118"/>
      <c r="R46" s="118"/>
      <c r="S46" s="118"/>
      <c r="T46" s="118"/>
    </row>
    <row r="47" spans="1:20" s="132" customFormat="1" ht="15.75">
      <c r="B47" s="133"/>
      <c r="C47" s="178"/>
      <c r="D47" s="158"/>
      <c r="E47" s="179"/>
      <c r="F47" s="179"/>
      <c r="G47" s="137"/>
      <c r="H47" s="137"/>
      <c r="I47" s="137"/>
      <c r="J47" s="137"/>
      <c r="K47" s="137"/>
      <c r="L47" s="138"/>
      <c r="M47" s="138"/>
      <c r="N47" s="139"/>
      <c r="O47" s="139"/>
      <c r="P47" s="139"/>
      <c r="Q47" s="139"/>
      <c r="R47" s="139"/>
      <c r="S47" s="139"/>
      <c r="T47" s="139"/>
    </row>
    <row r="48" spans="1:20" s="177" customFormat="1" ht="15.75" customHeight="1">
      <c r="A48" s="125"/>
      <c r="B48" s="126">
        <v>2.1</v>
      </c>
      <c r="C48" s="176" t="s">
        <v>170</v>
      </c>
      <c r="D48" s="128"/>
      <c r="E48" s="129"/>
      <c r="F48" s="129"/>
      <c r="G48" s="130"/>
      <c r="H48" s="130"/>
      <c r="I48" s="130"/>
      <c r="J48" s="130"/>
      <c r="K48" s="130"/>
      <c r="L48" s="131"/>
      <c r="M48" s="131"/>
    </row>
    <row r="49" spans="1:20" s="119" customFormat="1" ht="34.5" customHeight="1">
      <c r="A49" s="132"/>
      <c r="B49" s="149" t="s">
        <v>12</v>
      </c>
      <c r="C49" s="134" t="s">
        <v>162</v>
      </c>
      <c r="D49" s="135" t="s">
        <v>116</v>
      </c>
      <c r="E49" s="150">
        <v>1</v>
      </c>
      <c r="F49" s="144"/>
      <c r="G49" s="145"/>
      <c r="H49" s="145">
        <v>20000</v>
      </c>
      <c r="I49" s="145">
        <f t="shared" ref="I49:I51" si="12">H49*E49</f>
        <v>20000</v>
      </c>
      <c r="J49" s="145">
        <v>10000</v>
      </c>
      <c r="K49" s="145">
        <f t="shared" ref="K49:K51" si="13">J49*E49</f>
        <v>10000</v>
      </c>
      <c r="L49" s="146">
        <f t="shared" ref="L49:L51" si="14">K49+I49</f>
        <v>30000</v>
      </c>
      <c r="M49" s="146"/>
      <c r="N49" s="118"/>
      <c r="O49" s="118"/>
      <c r="P49" s="118"/>
      <c r="Q49" s="118"/>
      <c r="R49" s="118"/>
      <c r="S49" s="118"/>
      <c r="T49" s="118"/>
    </row>
    <row r="50" spans="1:20" s="119" customFormat="1" ht="34.5" customHeight="1">
      <c r="A50" s="132"/>
      <c r="B50" s="149" t="s">
        <v>11</v>
      </c>
      <c r="C50" s="134" t="s">
        <v>183</v>
      </c>
      <c r="D50" s="135" t="s">
        <v>116</v>
      </c>
      <c r="E50" s="150">
        <v>1</v>
      </c>
      <c r="F50" s="144"/>
      <c r="G50" s="145"/>
      <c r="H50" s="261" t="s">
        <v>187</v>
      </c>
      <c r="I50" s="262"/>
      <c r="J50" s="262"/>
      <c r="K50" s="262"/>
      <c r="L50" s="263"/>
      <c r="M50" s="146"/>
      <c r="N50" s="118"/>
      <c r="O50" s="118"/>
      <c r="P50" s="118"/>
      <c r="Q50" s="118"/>
      <c r="R50" s="118"/>
      <c r="S50" s="118"/>
      <c r="T50" s="118"/>
    </row>
    <row r="51" spans="1:20" s="148" customFormat="1" ht="63">
      <c r="A51" s="140"/>
      <c r="B51" s="149" t="s">
        <v>39</v>
      </c>
      <c r="C51" s="134" t="s">
        <v>181</v>
      </c>
      <c r="D51" s="135" t="s">
        <v>116</v>
      </c>
      <c r="E51" s="150">
        <v>1</v>
      </c>
      <c r="F51" s="144"/>
      <c r="G51" s="145"/>
      <c r="H51" s="145">
        <v>0</v>
      </c>
      <c r="I51" s="145">
        <f t="shared" si="12"/>
        <v>0</v>
      </c>
      <c r="J51" s="145">
        <v>35000</v>
      </c>
      <c r="K51" s="145">
        <f t="shared" si="13"/>
        <v>35000</v>
      </c>
      <c r="L51" s="146">
        <f t="shared" si="14"/>
        <v>35000</v>
      </c>
      <c r="M51" s="146"/>
      <c r="N51" s="147"/>
      <c r="O51" s="147"/>
      <c r="P51" s="147"/>
      <c r="Q51" s="147"/>
      <c r="R51" s="147"/>
      <c r="S51" s="147"/>
      <c r="T51" s="147"/>
    </row>
    <row r="52" spans="1:20" s="119" customFormat="1" ht="15.75">
      <c r="A52" s="132"/>
      <c r="B52" s="135"/>
      <c r="C52" s="181"/>
      <c r="D52" s="135"/>
      <c r="E52" s="150"/>
      <c r="F52" s="160"/>
      <c r="G52" s="154"/>
      <c r="H52" s="154"/>
      <c r="I52" s="154"/>
      <c r="J52" s="154"/>
      <c r="K52" s="154"/>
      <c r="L52" s="138"/>
      <c r="M52" s="138"/>
      <c r="N52" s="118"/>
      <c r="O52" s="118"/>
      <c r="P52" s="118"/>
      <c r="Q52" s="118"/>
      <c r="R52" s="118"/>
      <c r="S52" s="118"/>
      <c r="T52" s="118"/>
    </row>
    <row r="53" spans="1:20" s="177" customFormat="1" ht="15.75" customHeight="1">
      <c r="A53" s="125"/>
      <c r="B53" s="126">
        <v>2.2000000000000002</v>
      </c>
      <c r="C53" s="176" t="s">
        <v>172</v>
      </c>
      <c r="D53" s="128"/>
      <c r="E53" s="129"/>
      <c r="F53" s="129"/>
      <c r="G53" s="130"/>
      <c r="H53" s="130"/>
      <c r="I53" s="130"/>
      <c r="J53" s="130"/>
      <c r="K53" s="130"/>
      <c r="L53" s="131"/>
      <c r="M53" s="131"/>
    </row>
    <row r="54" spans="1:20" s="119" customFormat="1" ht="31.5">
      <c r="A54" s="132"/>
      <c r="B54" s="182"/>
      <c r="C54" s="174" t="s">
        <v>155</v>
      </c>
      <c r="D54" s="135" t="s">
        <v>116</v>
      </c>
      <c r="E54" s="150">
        <v>1</v>
      </c>
      <c r="F54" s="144" t="s">
        <v>188</v>
      </c>
      <c r="G54" s="145"/>
      <c r="H54" s="145">
        <v>10000</v>
      </c>
      <c r="I54" s="145">
        <f>H54*E54</f>
        <v>10000</v>
      </c>
      <c r="J54" s="145">
        <v>10000</v>
      </c>
      <c r="K54" s="145">
        <f>J54*E54</f>
        <v>10000</v>
      </c>
      <c r="L54" s="146">
        <f>K54+I54</f>
        <v>20000</v>
      </c>
      <c r="M54" s="146"/>
      <c r="N54" s="118"/>
      <c r="O54" s="118"/>
      <c r="P54" s="118"/>
      <c r="Q54" s="118"/>
      <c r="R54" s="118"/>
      <c r="S54" s="118"/>
      <c r="T54" s="118"/>
    </row>
    <row r="55" spans="1:20" s="119" customFormat="1" ht="15.75">
      <c r="A55" s="132"/>
      <c r="B55" s="135"/>
      <c r="C55" s="181"/>
      <c r="D55" s="135"/>
      <c r="E55" s="150"/>
      <c r="F55" s="160"/>
      <c r="G55" s="154"/>
      <c r="H55" s="154"/>
      <c r="I55" s="154"/>
      <c r="J55" s="154"/>
      <c r="K55" s="154"/>
      <c r="L55" s="138"/>
      <c r="M55" s="138"/>
      <c r="N55" s="118"/>
      <c r="O55" s="118"/>
      <c r="P55" s="118"/>
      <c r="Q55" s="118"/>
      <c r="R55" s="118"/>
      <c r="S55" s="118"/>
      <c r="T55" s="118"/>
    </row>
    <row r="56" spans="1:20" s="177" customFormat="1" ht="15.75" customHeight="1">
      <c r="A56" s="125"/>
      <c r="B56" s="126">
        <v>2.2999999999999998</v>
      </c>
      <c r="C56" s="176" t="s">
        <v>169</v>
      </c>
      <c r="D56" s="128"/>
      <c r="E56" s="129"/>
      <c r="F56" s="129"/>
      <c r="G56" s="130"/>
      <c r="H56" s="130"/>
      <c r="I56" s="130"/>
      <c r="J56" s="130"/>
      <c r="K56" s="130"/>
      <c r="L56" s="131"/>
      <c r="M56" s="131"/>
    </row>
    <row r="57" spans="1:20" s="132" customFormat="1" ht="63">
      <c r="A57" s="139"/>
      <c r="B57" s="183"/>
      <c r="C57" s="184" t="s">
        <v>156</v>
      </c>
      <c r="D57" s="135" t="s">
        <v>116</v>
      </c>
      <c r="E57" s="150">
        <v>1</v>
      </c>
      <c r="F57" s="144"/>
      <c r="G57" s="145"/>
      <c r="H57" s="145">
        <v>10000</v>
      </c>
      <c r="I57" s="145">
        <f>H57*E57</f>
        <v>10000</v>
      </c>
      <c r="J57" s="145">
        <v>10000</v>
      </c>
      <c r="K57" s="145">
        <f>J57*E57</f>
        <v>10000</v>
      </c>
      <c r="L57" s="146">
        <f>K57+I57</f>
        <v>20000</v>
      </c>
      <c r="M57" s="146"/>
      <c r="N57" s="139"/>
      <c r="O57" s="139"/>
      <c r="P57" s="139"/>
      <c r="Q57" s="139"/>
      <c r="R57" s="139"/>
      <c r="S57" s="139"/>
      <c r="T57" s="139"/>
    </row>
    <row r="58" spans="1:20" s="92" customFormat="1" ht="15.75" customHeight="1">
      <c r="B58" s="185"/>
      <c r="C58" s="186"/>
      <c r="D58" s="185"/>
      <c r="E58" s="187"/>
      <c r="F58" s="187"/>
      <c r="G58" s="188"/>
      <c r="H58" s="188"/>
      <c r="I58" s="188"/>
      <c r="J58" s="188"/>
      <c r="K58" s="188"/>
      <c r="L58" s="189"/>
      <c r="M58" s="189"/>
      <c r="N58" s="190"/>
      <c r="O58" s="190"/>
      <c r="P58" s="190"/>
      <c r="Q58" s="190"/>
      <c r="R58" s="190"/>
      <c r="S58" s="190"/>
      <c r="T58" s="190"/>
    </row>
    <row r="59" spans="1:20" s="198" customFormat="1" ht="36.75" customHeight="1">
      <c r="A59" s="191"/>
      <c r="B59" s="192"/>
      <c r="C59" s="256" t="s">
        <v>164</v>
      </c>
      <c r="D59" s="256"/>
      <c r="E59" s="193"/>
      <c r="F59" s="194"/>
      <c r="G59" s="193"/>
      <c r="H59" s="193"/>
      <c r="I59" s="195">
        <f>SUM(I8:I58)</f>
        <v>6765500</v>
      </c>
      <c r="J59" s="193"/>
      <c r="K59" s="195">
        <f>SUM(K8:K58)</f>
        <v>217250</v>
      </c>
      <c r="L59" s="195">
        <f>SUM(L8:L58)</f>
        <v>6982750</v>
      </c>
      <c r="M59" s="196">
        <f>SUM(M12:M57)</f>
        <v>0</v>
      </c>
      <c r="N59" s="197"/>
      <c r="O59" s="197"/>
      <c r="P59" s="197"/>
      <c r="Q59" s="197"/>
      <c r="R59" s="197"/>
      <c r="S59" s="197"/>
      <c r="T59" s="197"/>
    </row>
    <row r="60" spans="1:20" ht="11.25" customHeight="1">
      <c r="B60" s="199"/>
      <c r="C60" s="200"/>
      <c r="D60" s="200"/>
      <c r="E60" s="201"/>
      <c r="F60" s="201"/>
      <c r="G60" s="202"/>
      <c r="H60" s="202"/>
      <c r="I60" s="202"/>
      <c r="J60" s="202"/>
      <c r="K60" s="202"/>
      <c r="L60" s="203"/>
      <c r="M60" s="203"/>
    </row>
    <row r="61" spans="1:20">
      <c r="B61" s="254" t="s">
        <v>128</v>
      </c>
      <c r="C61" s="254"/>
      <c r="D61" s="89"/>
      <c r="E61" s="90"/>
      <c r="F61" s="90"/>
    </row>
    <row r="62" spans="1:20" ht="15.95" customHeight="1">
      <c r="B62" s="91" t="s">
        <v>129</v>
      </c>
      <c r="C62" s="253" t="s">
        <v>130</v>
      </c>
      <c r="D62" s="253"/>
      <c r="E62" s="253"/>
      <c r="F62" s="253"/>
      <c r="G62" s="253"/>
      <c r="H62" s="253"/>
      <c r="I62" s="253"/>
      <c r="J62" s="253"/>
      <c r="K62" s="253"/>
    </row>
    <row r="63" spans="1:20" ht="15.95" customHeight="1">
      <c r="B63" s="91" t="s">
        <v>131</v>
      </c>
      <c r="C63" s="253" t="s">
        <v>132</v>
      </c>
      <c r="D63" s="253"/>
      <c r="E63" s="253"/>
      <c r="F63" s="253"/>
      <c r="G63" s="253"/>
      <c r="H63" s="253"/>
      <c r="I63" s="253"/>
      <c r="J63" s="253"/>
      <c r="K63" s="253"/>
    </row>
    <row r="64" spans="1:20">
      <c r="B64" s="206"/>
    </row>
  </sheetData>
  <mergeCells count="15">
    <mergeCell ref="M5:M6"/>
    <mergeCell ref="C62:K62"/>
    <mergeCell ref="C63:K63"/>
    <mergeCell ref="B61:C61"/>
    <mergeCell ref="L5:L6"/>
    <mergeCell ref="C5:C6"/>
    <mergeCell ref="B5:B6"/>
    <mergeCell ref="C59:D59"/>
    <mergeCell ref="H5:I5"/>
    <mergeCell ref="J5:K5"/>
    <mergeCell ref="D5:D6"/>
    <mergeCell ref="E5:E6"/>
    <mergeCell ref="F5:F6"/>
    <mergeCell ref="G5:G6"/>
    <mergeCell ref="H50:L50"/>
  </mergeCells>
  <printOptions horizontalCentered="1"/>
  <pageMargins left="0.39370078740157483" right="0.39370078740157483" top="0.39370078740157483" bottom="0.31496062992125984" header="0.31496062992125984" footer="0.31496062992125984"/>
  <pageSetup paperSize="9" scale="59" fitToHeight="0" orientation="landscape" r:id="rId1"/>
  <headerFooter>
    <oddHeader>&amp;LDeutsche Bank AG, Karachi Branch&amp;RKarachi Relocation
Advance Works for TER and TR</oddHeader>
    <oddFooter>&amp;L&amp;A&amp;RPage &amp;P of &amp;N&amp;C&amp;1#&amp;"Calibri"&amp;10&amp;K000000 For internal use only</oddFooter>
  </headerFooter>
  <rowBreaks count="1" manualBreakCount="1">
    <brk id="31" max="1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9"/>
  <sheetViews>
    <sheetView tabSelected="1" topLeftCell="A10" zoomScale="90" zoomScaleNormal="90" zoomScaleSheetLayoutView="70" workbookViewId="0">
      <selection activeCell="F14" sqref="F14"/>
    </sheetView>
  </sheetViews>
  <sheetFormatPr defaultColWidth="9.140625" defaultRowHeight="15"/>
  <cols>
    <col min="1" max="1" width="2.42578125" style="92" customWidth="1"/>
    <col min="2" max="2" width="6" style="208" customWidth="1"/>
    <col min="3" max="3" width="71.5703125" style="100" customWidth="1"/>
    <col min="4" max="4" width="9.140625" style="100" customWidth="1"/>
    <col min="5" max="5" width="8.85546875" style="207" customWidth="1"/>
    <col min="6" max="6" width="11.7109375" style="207" customWidth="1"/>
    <col min="7" max="7" width="9.85546875" style="204" customWidth="1"/>
    <col min="8" max="8" width="20.140625" style="204" customWidth="1"/>
    <col min="9" max="9" width="15.28515625" style="204" customWidth="1"/>
    <col min="10" max="10" width="22.42578125" style="204" customWidth="1"/>
    <col min="11" max="11" width="13.85546875" style="204" customWidth="1"/>
    <col min="12" max="13" width="18.7109375" style="205" customWidth="1"/>
    <col min="14" max="14" width="2.28515625" style="99" customWidth="1"/>
    <col min="15" max="20" width="9.140625" style="99"/>
    <col min="21" max="16384" width="9.140625" style="100"/>
  </cols>
  <sheetData>
    <row r="1" spans="1:20" ht="18.75">
      <c r="B1" s="93" t="s">
        <v>179</v>
      </c>
      <c r="C1" s="94"/>
      <c r="D1" s="95"/>
      <c r="E1" s="96"/>
      <c r="F1" s="96"/>
      <c r="G1" s="97"/>
      <c r="H1" s="97"/>
      <c r="I1" s="97"/>
      <c r="J1" s="97"/>
      <c r="K1" s="97"/>
      <c r="L1" s="98"/>
      <c r="M1" s="98"/>
    </row>
    <row r="2" spans="1:20" ht="18.75">
      <c r="B2" s="93" t="s">
        <v>120</v>
      </c>
      <c r="C2" s="94"/>
      <c r="D2" s="95"/>
      <c r="E2" s="96"/>
      <c r="F2" s="96"/>
      <c r="G2" s="97"/>
      <c r="H2" s="97"/>
      <c r="I2" s="97"/>
      <c r="J2" s="97"/>
      <c r="K2" s="97"/>
      <c r="L2" s="101">
        <v>44662</v>
      </c>
      <c r="M2" s="101"/>
    </row>
    <row r="3" spans="1:20" ht="18.75">
      <c r="B3" s="93" t="s">
        <v>182</v>
      </c>
      <c r="C3" s="94"/>
      <c r="D3" s="95"/>
      <c r="E3" s="96"/>
      <c r="F3" s="96"/>
      <c r="G3" s="97"/>
      <c r="H3" s="97"/>
      <c r="I3" s="97"/>
      <c r="J3" s="97"/>
      <c r="K3" s="97"/>
      <c r="L3" s="101"/>
      <c r="M3" s="101"/>
    </row>
    <row r="4" spans="1:20" ht="18.75">
      <c r="B4" s="93"/>
      <c r="C4" s="94"/>
      <c r="D4" s="95"/>
      <c r="E4" s="96"/>
      <c r="F4" s="96"/>
      <c r="G4" s="97"/>
      <c r="H4" s="97"/>
      <c r="I4" s="97"/>
      <c r="J4" s="97"/>
      <c r="K4" s="97"/>
      <c r="L4" s="101"/>
      <c r="M4" s="101"/>
    </row>
    <row r="5" spans="1:20" ht="14.45" customHeight="1">
      <c r="B5" s="255" t="s">
        <v>34</v>
      </c>
      <c r="C5" s="255" t="s">
        <v>0</v>
      </c>
      <c r="D5" s="255" t="s">
        <v>1</v>
      </c>
      <c r="E5" s="258" t="s">
        <v>3</v>
      </c>
      <c r="F5" s="259" t="s">
        <v>119</v>
      </c>
      <c r="G5" s="267" t="s">
        <v>118</v>
      </c>
      <c r="H5" s="265" t="s">
        <v>126</v>
      </c>
      <c r="I5" s="265"/>
      <c r="J5" s="265" t="s">
        <v>127</v>
      </c>
      <c r="K5" s="265"/>
      <c r="L5" s="264" t="s">
        <v>125</v>
      </c>
      <c r="M5" s="264" t="s">
        <v>186</v>
      </c>
    </row>
    <row r="6" spans="1:20" s="105" customFormat="1" ht="30">
      <c r="A6" s="102"/>
      <c r="B6" s="255"/>
      <c r="C6" s="255"/>
      <c r="D6" s="255"/>
      <c r="E6" s="258"/>
      <c r="F6" s="259"/>
      <c r="G6" s="267"/>
      <c r="H6" s="209" t="s">
        <v>123</v>
      </c>
      <c r="I6" s="209" t="s">
        <v>121</v>
      </c>
      <c r="J6" s="209" t="s">
        <v>124</v>
      </c>
      <c r="K6" s="209" t="s">
        <v>122</v>
      </c>
      <c r="L6" s="264"/>
      <c r="M6" s="264"/>
      <c r="N6" s="104"/>
      <c r="O6" s="104"/>
      <c r="P6" s="104"/>
      <c r="Q6" s="104"/>
      <c r="R6" s="104"/>
      <c r="S6" s="104"/>
      <c r="T6" s="104"/>
    </row>
    <row r="7" spans="1:20" s="105" customFormat="1">
      <c r="A7" s="102"/>
      <c r="B7" s="106"/>
      <c r="C7" s="107"/>
      <c r="D7" s="106"/>
      <c r="E7" s="108"/>
      <c r="F7" s="108"/>
      <c r="G7" s="210"/>
      <c r="H7" s="211"/>
      <c r="I7" s="211"/>
      <c r="J7" s="211"/>
      <c r="K7" s="211"/>
      <c r="L7" s="212"/>
      <c r="M7" s="212"/>
      <c r="N7" s="104"/>
      <c r="O7" s="104"/>
      <c r="P7" s="104"/>
      <c r="Q7" s="104"/>
      <c r="R7" s="104"/>
      <c r="S7" s="104"/>
      <c r="T7" s="104"/>
    </row>
    <row r="8" spans="1:20" s="119" customFormat="1" ht="15.75">
      <c r="A8" s="112"/>
      <c r="B8" s="213">
        <v>1</v>
      </c>
      <c r="C8" s="214" t="s">
        <v>163</v>
      </c>
      <c r="D8" s="213"/>
      <c r="E8" s="215"/>
      <c r="F8" s="215"/>
      <c r="G8" s="215"/>
      <c r="H8" s="215"/>
      <c r="I8" s="215"/>
      <c r="J8" s="215"/>
      <c r="K8" s="215"/>
      <c r="L8" s="216"/>
      <c r="M8" s="216"/>
      <c r="N8" s="118"/>
      <c r="O8" s="118"/>
      <c r="P8" s="118"/>
      <c r="Q8" s="118"/>
      <c r="R8" s="118"/>
      <c r="S8" s="118"/>
      <c r="T8" s="118"/>
    </row>
    <row r="9" spans="1:20">
      <c r="B9" s="106"/>
      <c r="C9" s="120"/>
      <c r="D9" s="121"/>
      <c r="E9" s="122"/>
      <c r="F9" s="122"/>
      <c r="G9" s="217"/>
      <c r="H9" s="217"/>
      <c r="I9" s="217"/>
      <c r="J9" s="217"/>
      <c r="K9" s="217"/>
      <c r="L9" s="218"/>
      <c r="M9" s="218"/>
    </row>
    <row r="10" spans="1:20" s="119" customFormat="1" ht="15.75">
      <c r="A10" s="125"/>
      <c r="B10" s="219">
        <v>1.1000000000000001</v>
      </c>
      <c r="C10" s="220" t="s">
        <v>173</v>
      </c>
      <c r="D10" s="221"/>
      <c r="E10" s="222"/>
      <c r="F10" s="222"/>
      <c r="G10" s="222"/>
      <c r="H10" s="222"/>
      <c r="I10" s="222"/>
      <c r="J10" s="222"/>
      <c r="K10" s="222"/>
      <c r="L10" s="223"/>
      <c r="M10" s="223"/>
      <c r="N10" s="118"/>
      <c r="O10" s="118"/>
      <c r="P10" s="118"/>
      <c r="Q10" s="118"/>
      <c r="R10" s="118"/>
      <c r="S10" s="118"/>
      <c r="T10" s="118"/>
    </row>
    <row r="11" spans="1:20" s="132" customFormat="1" ht="47.25">
      <c r="B11" s="133"/>
      <c r="C11" s="134" t="s">
        <v>174</v>
      </c>
      <c r="D11" s="141"/>
      <c r="E11" s="224"/>
      <c r="F11" s="179"/>
      <c r="G11" s="225"/>
      <c r="H11" s="225"/>
      <c r="I11" s="225"/>
      <c r="J11" s="225"/>
      <c r="K11" s="225"/>
      <c r="L11" s="226"/>
      <c r="M11" s="226"/>
      <c r="N11" s="139"/>
      <c r="O11" s="139"/>
      <c r="P11" s="139"/>
      <c r="Q11" s="139"/>
      <c r="R11" s="139"/>
      <c r="S11" s="139"/>
      <c r="T11" s="139"/>
    </row>
    <row r="12" spans="1:20" s="119" customFormat="1" ht="34.5" customHeight="1">
      <c r="A12" s="132"/>
      <c r="B12" s="135" t="s">
        <v>12</v>
      </c>
      <c r="C12" s="152" t="s">
        <v>175</v>
      </c>
      <c r="D12" s="141" t="s">
        <v>6</v>
      </c>
      <c r="E12" s="227">
        <v>1</v>
      </c>
      <c r="F12" s="228" t="s">
        <v>192</v>
      </c>
      <c r="G12" s="229"/>
      <c r="H12" s="229">
        <v>28500</v>
      </c>
      <c r="I12" s="229">
        <f t="shared" ref="I12:I14" si="0">H12*E12</f>
        <v>28500</v>
      </c>
      <c r="J12" s="229">
        <v>500</v>
      </c>
      <c r="K12" s="229">
        <f t="shared" ref="K12:K14" si="1">J12*E12</f>
        <v>500</v>
      </c>
      <c r="L12" s="230">
        <f t="shared" ref="L12:L14" si="2">K12+I12</f>
        <v>29000</v>
      </c>
      <c r="M12" s="230"/>
      <c r="N12" s="118"/>
      <c r="O12" s="118"/>
      <c r="P12" s="118"/>
      <c r="Q12" s="118"/>
      <c r="R12" s="118"/>
      <c r="S12" s="118"/>
      <c r="T12" s="118"/>
    </row>
    <row r="13" spans="1:20" s="119" customFormat="1" ht="34.5" customHeight="1">
      <c r="A13" s="132"/>
      <c r="B13" s="135" t="s">
        <v>11</v>
      </c>
      <c r="C13" s="152" t="s">
        <v>176</v>
      </c>
      <c r="D13" s="141" t="s">
        <v>6</v>
      </c>
      <c r="E13" s="227">
        <v>1</v>
      </c>
      <c r="F13" s="228" t="s">
        <v>192</v>
      </c>
      <c r="G13" s="229"/>
      <c r="H13" s="229">
        <v>12500</v>
      </c>
      <c r="I13" s="229">
        <f t="shared" si="0"/>
        <v>12500</v>
      </c>
      <c r="J13" s="229">
        <v>500</v>
      </c>
      <c r="K13" s="229">
        <f t="shared" si="1"/>
        <v>500</v>
      </c>
      <c r="L13" s="230">
        <f t="shared" si="2"/>
        <v>13000</v>
      </c>
      <c r="M13" s="230"/>
      <c r="N13" s="118"/>
      <c r="O13" s="118"/>
      <c r="P13" s="118"/>
      <c r="Q13" s="118"/>
      <c r="R13" s="118"/>
      <c r="S13" s="118"/>
      <c r="T13" s="118"/>
    </row>
    <row r="14" spans="1:20" s="119" customFormat="1" ht="34.5" customHeight="1">
      <c r="A14" s="132"/>
      <c r="B14" s="135" t="s">
        <v>39</v>
      </c>
      <c r="C14" s="152" t="s">
        <v>177</v>
      </c>
      <c r="D14" s="141" t="s">
        <v>6</v>
      </c>
      <c r="E14" s="227">
        <v>1</v>
      </c>
      <c r="F14" s="228" t="s">
        <v>192</v>
      </c>
      <c r="G14" s="229"/>
      <c r="H14" s="229">
        <v>21000</v>
      </c>
      <c r="I14" s="229">
        <f t="shared" si="0"/>
        <v>21000</v>
      </c>
      <c r="J14" s="229">
        <v>1000</v>
      </c>
      <c r="K14" s="229">
        <f t="shared" si="1"/>
        <v>1000</v>
      </c>
      <c r="L14" s="230">
        <f t="shared" si="2"/>
        <v>22000</v>
      </c>
      <c r="M14" s="230"/>
      <c r="N14" s="118"/>
      <c r="O14" s="118"/>
      <c r="P14" s="118"/>
      <c r="Q14" s="118"/>
      <c r="R14" s="118"/>
      <c r="S14" s="118"/>
      <c r="T14" s="118"/>
    </row>
    <row r="15" spans="1:20" s="132" customFormat="1" ht="15.75">
      <c r="B15" s="133"/>
      <c r="C15" s="178"/>
      <c r="D15" s="231"/>
      <c r="E15" s="224"/>
      <c r="F15" s="179"/>
      <c r="G15" s="225"/>
      <c r="H15" s="225"/>
      <c r="I15" s="225"/>
      <c r="J15" s="225"/>
      <c r="K15" s="225"/>
      <c r="L15" s="226"/>
      <c r="M15" s="226"/>
      <c r="N15" s="139"/>
      <c r="O15" s="139"/>
      <c r="P15" s="139"/>
      <c r="Q15" s="139"/>
      <c r="R15" s="139"/>
      <c r="S15" s="139"/>
      <c r="T15" s="139"/>
    </row>
    <row r="16" spans="1:20" s="119" customFormat="1" ht="15.75">
      <c r="A16" s="112"/>
      <c r="B16" s="213">
        <v>2</v>
      </c>
      <c r="C16" s="232" t="s">
        <v>154</v>
      </c>
      <c r="D16" s="233"/>
      <c r="E16" s="234"/>
      <c r="F16" s="215"/>
      <c r="G16" s="215"/>
      <c r="H16" s="215"/>
      <c r="I16" s="215"/>
      <c r="J16" s="215"/>
      <c r="K16" s="215"/>
      <c r="L16" s="216"/>
      <c r="M16" s="216"/>
      <c r="N16" s="118"/>
      <c r="O16" s="118"/>
      <c r="P16" s="118"/>
      <c r="Q16" s="118"/>
      <c r="R16" s="118"/>
      <c r="S16" s="118"/>
      <c r="T16" s="118"/>
    </row>
    <row r="17" spans="1:20" s="132" customFormat="1" ht="15.75">
      <c r="B17" s="133"/>
      <c r="C17" s="178"/>
      <c r="D17" s="231"/>
      <c r="E17" s="224"/>
      <c r="F17" s="179"/>
      <c r="G17" s="225"/>
      <c r="H17" s="225"/>
      <c r="I17" s="225"/>
      <c r="J17" s="225"/>
      <c r="K17" s="225"/>
      <c r="L17" s="226"/>
      <c r="M17" s="226"/>
      <c r="N17" s="139"/>
      <c r="O17" s="139"/>
      <c r="P17" s="139"/>
      <c r="Q17" s="139"/>
      <c r="R17" s="139"/>
      <c r="S17" s="139"/>
      <c r="T17" s="139"/>
    </row>
    <row r="18" spans="1:20" s="177" customFormat="1" ht="15.75" customHeight="1">
      <c r="A18" s="125"/>
      <c r="B18" s="219">
        <v>2.1</v>
      </c>
      <c r="C18" s="235" t="s">
        <v>178</v>
      </c>
      <c r="D18" s="236"/>
      <c r="E18" s="237"/>
      <c r="F18" s="222"/>
      <c r="G18" s="222"/>
      <c r="H18" s="222"/>
      <c r="I18" s="222"/>
      <c r="J18" s="222"/>
      <c r="K18" s="222"/>
      <c r="L18" s="223"/>
      <c r="M18" s="223"/>
    </row>
    <row r="19" spans="1:20" s="148" customFormat="1" ht="63">
      <c r="A19" s="140"/>
      <c r="B19" s="149" t="s">
        <v>12</v>
      </c>
      <c r="C19" s="134" t="s">
        <v>181</v>
      </c>
      <c r="D19" s="141" t="s">
        <v>116</v>
      </c>
      <c r="E19" s="227">
        <v>1</v>
      </c>
      <c r="F19" s="228"/>
      <c r="G19" s="229"/>
      <c r="H19" s="229">
        <v>0</v>
      </c>
      <c r="I19" s="229">
        <f t="shared" ref="I19" si="3">H19*E19</f>
        <v>0</v>
      </c>
      <c r="J19" s="229">
        <v>35000</v>
      </c>
      <c r="K19" s="229">
        <f t="shared" ref="K19" si="4">J19*E19</f>
        <v>35000</v>
      </c>
      <c r="L19" s="230">
        <f t="shared" ref="L19" si="5">K19+I19</f>
        <v>35000</v>
      </c>
      <c r="M19" s="230"/>
      <c r="N19" s="147"/>
      <c r="O19" s="147"/>
      <c r="P19" s="147"/>
      <c r="Q19" s="147"/>
      <c r="R19" s="147"/>
      <c r="S19" s="147"/>
      <c r="T19" s="147"/>
    </row>
    <row r="20" spans="1:20" s="119" customFormat="1" ht="15.75">
      <c r="A20" s="132"/>
      <c r="B20" s="135"/>
      <c r="C20" s="238"/>
      <c r="D20" s="141"/>
      <c r="E20" s="227"/>
      <c r="F20" s="239"/>
      <c r="G20" s="240"/>
      <c r="H20" s="240"/>
      <c r="I20" s="240"/>
      <c r="J20" s="240"/>
      <c r="K20" s="240"/>
      <c r="L20" s="226"/>
      <c r="M20" s="226"/>
      <c r="N20" s="118"/>
      <c r="O20" s="118"/>
      <c r="P20" s="118"/>
      <c r="Q20" s="118"/>
      <c r="R20" s="118"/>
      <c r="S20" s="118"/>
      <c r="T20" s="118"/>
    </row>
    <row r="21" spans="1:20" s="177" customFormat="1" ht="15.75" customHeight="1">
      <c r="A21" s="125"/>
      <c r="B21" s="219">
        <v>2.2000000000000002</v>
      </c>
      <c r="C21" s="235" t="s">
        <v>169</v>
      </c>
      <c r="D21" s="236"/>
      <c r="E21" s="237"/>
      <c r="F21" s="222"/>
      <c r="G21" s="222"/>
      <c r="H21" s="222"/>
      <c r="I21" s="222"/>
      <c r="J21" s="222"/>
      <c r="K21" s="222"/>
      <c r="L21" s="223"/>
      <c r="M21" s="223"/>
    </row>
    <row r="22" spans="1:20" s="132" customFormat="1" ht="63">
      <c r="A22" s="139"/>
      <c r="B22" s="183"/>
      <c r="C22" s="184" t="s">
        <v>156</v>
      </c>
      <c r="D22" s="141" t="s">
        <v>116</v>
      </c>
      <c r="E22" s="227">
        <v>1</v>
      </c>
      <c r="F22" s="228"/>
      <c r="G22" s="229"/>
      <c r="H22" s="229">
        <v>10000</v>
      </c>
      <c r="I22" s="229">
        <f t="shared" ref="I22" si="6">H22*E22</f>
        <v>10000</v>
      </c>
      <c r="J22" s="229">
        <v>10000</v>
      </c>
      <c r="K22" s="229">
        <f t="shared" ref="K22" si="7">J22*E22</f>
        <v>10000</v>
      </c>
      <c r="L22" s="230">
        <f t="shared" ref="L22" si="8">K22+I22</f>
        <v>20000</v>
      </c>
      <c r="M22" s="230"/>
      <c r="N22" s="139"/>
      <c r="O22" s="139"/>
      <c r="P22" s="139"/>
      <c r="Q22" s="139"/>
      <c r="R22" s="139"/>
      <c r="S22" s="139"/>
      <c r="T22" s="139"/>
    </row>
    <row r="23" spans="1:20" s="92" customFormat="1" ht="15.75" customHeight="1">
      <c r="B23" s="241"/>
      <c r="C23" s="242"/>
      <c r="D23" s="241"/>
      <c r="E23" s="243"/>
      <c r="F23" s="243"/>
      <c r="G23" s="244"/>
      <c r="H23" s="244"/>
      <c r="I23" s="244"/>
      <c r="J23" s="244"/>
      <c r="K23" s="244"/>
      <c r="L23" s="245"/>
      <c r="M23" s="245"/>
      <c r="N23" s="190"/>
      <c r="O23" s="190"/>
      <c r="P23" s="190"/>
      <c r="Q23" s="190"/>
      <c r="R23" s="190"/>
      <c r="S23" s="190"/>
      <c r="T23" s="190"/>
    </row>
    <row r="24" spans="1:20" s="251" customFormat="1" ht="36.75" customHeight="1">
      <c r="A24" s="246"/>
      <c r="B24" s="247"/>
      <c r="C24" s="266" t="s">
        <v>164</v>
      </c>
      <c r="D24" s="266"/>
      <c r="E24" s="248"/>
      <c r="F24" s="249"/>
      <c r="G24" s="248"/>
      <c r="H24" s="248"/>
      <c r="I24" s="250">
        <f>SUM(I11:I23)</f>
        <v>72000</v>
      </c>
      <c r="J24" s="248"/>
      <c r="K24" s="250">
        <f>SUM(K11:K23)</f>
        <v>47000</v>
      </c>
      <c r="L24" s="250">
        <f>SUM(L11:L23)</f>
        <v>119000</v>
      </c>
      <c r="M24" s="196">
        <f>SUM(M11:M22)</f>
        <v>0</v>
      </c>
      <c r="N24" s="94"/>
      <c r="O24" s="94"/>
      <c r="P24" s="94"/>
      <c r="Q24" s="94"/>
      <c r="R24" s="94"/>
      <c r="S24" s="94"/>
      <c r="T24" s="94"/>
    </row>
    <row r="25" spans="1:20" ht="9" customHeight="1">
      <c r="B25" s="199"/>
      <c r="C25" s="200"/>
      <c r="D25" s="200"/>
      <c r="E25" s="201"/>
      <c r="F25" s="201"/>
      <c r="G25" s="202"/>
      <c r="H25" s="202"/>
      <c r="I25" s="202"/>
      <c r="J25" s="202"/>
      <c r="K25" s="202"/>
      <c r="L25" s="203"/>
      <c r="M25" s="203"/>
    </row>
    <row r="26" spans="1:20">
      <c r="B26" s="254" t="s">
        <v>128</v>
      </c>
      <c r="C26" s="254"/>
      <c r="D26" s="89"/>
      <c r="E26" s="90"/>
      <c r="F26" s="90"/>
    </row>
    <row r="27" spans="1:20" ht="15.95" customHeight="1">
      <c r="B27" s="91" t="s">
        <v>129</v>
      </c>
      <c r="C27" s="253" t="s">
        <v>130</v>
      </c>
      <c r="D27" s="253"/>
      <c r="E27" s="253"/>
      <c r="F27" s="253"/>
      <c r="G27" s="253"/>
      <c r="H27" s="253"/>
      <c r="I27" s="253"/>
      <c r="J27" s="253"/>
      <c r="K27" s="253"/>
    </row>
    <row r="28" spans="1:20" ht="15.95" customHeight="1">
      <c r="B28" s="91" t="s">
        <v>131</v>
      </c>
      <c r="C28" s="253" t="s">
        <v>132</v>
      </c>
      <c r="D28" s="253"/>
      <c r="E28" s="253"/>
      <c r="F28" s="253"/>
      <c r="G28" s="253"/>
      <c r="H28" s="253"/>
      <c r="I28" s="253"/>
      <c r="J28" s="253"/>
      <c r="K28" s="253"/>
    </row>
    <row r="29" spans="1:20">
      <c r="B29" s="206"/>
    </row>
  </sheetData>
  <mergeCells count="14">
    <mergeCell ref="M5:M6"/>
    <mergeCell ref="C27:K27"/>
    <mergeCell ref="C28:K28"/>
    <mergeCell ref="H5:I5"/>
    <mergeCell ref="J5:K5"/>
    <mergeCell ref="L5:L6"/>
    <mergeCell ref="C24:D24"/>
    <mergeCell ref="B26:C26"/>
    <mergeCell ref="B5:B6"/>
    <mergeCell ref="C5:C6"/>
    <mergeCell ref="D5:D6"/>
    <mergeCell ref="E5:E6"/>
    <mergeCell ref="F5:F6"/>
    <mergeCell ref="G5:G6"/>
  </mergeCells>
  <printOptions horizontalCentered="1"/>
  <pageMargins left="0.39370078740157483" right="0.39370078740157483" top="0.39370078740157483" bottom="0.31496062992125984" header="0.31496062992125984" footer="0.31496062992125984"/>
  <pageSetup paperSize="9" scale="60" fitToHeight="0" orientation="landscape" r:id="rId1"/>
  <headerFooter>
    <oddHeader>&amp;LDeutsche Bank AG, Karachi Branch&amp;RKarachi Relocation
Advance Works for TER and TR</oddHeader>
    <oddFooter>&amp;L&amp;A&amp;RPage &amp;P of &amp;N&amp;C&amp;1#&amp;"Calibri"&amp;10&amp;K000000 For internal use only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9"/>
  <sheetViews>
    <sheetView view="pageBreakPreview" zoomScaleNormal="100" zoomScaleSheetLayoutView="100" workbookViewId="0">
      <selection activeCell="C145" sqref="C145"/>
    </sheetView>
  </sheetViews>
  <sheetFormatPr defaultColWidth="9.140625" defaultRowHeight="12.75"/>
  <cols>
    <col min="1" max="1" width="6.140625" style="5" customWidth="1"/>
    <col min="2" max="2" width="55.42578125" style="5" customWidth="1"/>
    <col min="3" max="3" width="10" style="5" customWidth="1"/>
    <col min="4" max="4" width="7.28515625" style="24" bestFit="1" customWidth="1"/>
    <col min="5" max="5" width="6.7109375" style="84" bestFit="1" customWidth="1"/>
    <col min="6" max="6" width="9.140625" style="85" bestFit="1" customWidth="1"/>
    <col min="7" max="16384" width="9.140625" style="5"/>
  </cols>
  <sheetData>
    <row r="1" spans="1:6">
      <c r="A1" s="1"/>
      <c r="B1" s="1"/>
      <c r="C1" s="2"/>
      <c r="D1" s="3"/>
      <c r="E1" s="2"/>
      <c r="F1" s="4"/>
    </row>
    <row r="2" spans="1:6">
      <c r="A2" s="6" t="s">
        <v>23</v>
      </c>
      <c r="B2" s="1"/>
      <c r="C2" s="2"/>
      <c r="D2" s="3"/>
      <c r="E2" s="2"/>
      <c r="F2" s="4"/>
    </row>
    <row r="3" spans="1:6">
      <c r="A3" s="6" t="s">
        <v>17</v>
      </c>
      <c r="B3" s="1"/>
      <c r="C3" s="2"/>
      <c r="D3" s="3"/>
      <c r="E3" s="2"/>
      <c r="F3" s="4"/>
    </row>
    <row r="4" spans="1:6">
      <c r="A4" s="1"/>
      <c r="B4" s="1"/>
      <c r="C4" s="2"/>
      <c r="D4" s="3"/>
      <c r="E4" s="2"/>
      <c r="F4" s="4"/>
    </row>
    <row r="5" spans="1:6" s="11" customFormat="1">
      <c r="A5" s="7" t="s">
        <v>34</v>
      </c>
      <c r="B5" s="8" t="s">
        <v>0</v>
      </c>
      <c r="C5" s="7" t="s">
        <v>1</v>
      </c>
      <c r="D5" s="9" t="s">
        <v>3</v>
      </c>
      <c r="E5" s="7" t="s">
        <v>4</v>
      </c>
      <c r="F5" s="10" t="s">
        <v>5</v>
      </c>
    </row>
    <row r="6" spans="1:6">
      <c r="A6" s="12"/>
      <c r="B6" s="13"/>
      <c r="C6" s="12"/>
      <c r="D6" s="14"/>
      <c r="E6" s="15"/>
      <c r="F6" s="10"/>
    </row>
    <row r="7" spans="1:6">
      <c r="A7" s="16">
        <v>1</v>
      </c>
      <c r="B7" s="17" t="s">
        <v>24</v>
      </c>
      <c r="C7" s="12"/>
      <c r="D7" s="14"/>
      <c r="E7" s="12"/>
      <c r="F7" s="18"/>
    </row>
    <row r="8" spans="1:6">
      <c r="A8" s="7"/>
      <c r="B8" s="17"/>
      <c r="C8" s="12"/>
      <c r="D8" s="14"/>
      <c r="E8" s="12"/>
      <c r="F8" s="18"/>
    </row>
    <row r="9" spans="1:6">
      <c r="A9" s="7">
        <v>1.1000000000000001</v>
      </c>
      <c r="B9" s="17" t="s">
        <v>18</v>
      </c>
      <c r="C9" s="12"/>
      <c r="D9" s="14"/>
      <c r="E9" s="12"/>
      <c r="F9" s="18"/>
    </row>
    <row r="10" spans="1:6">
      <c r="A10" s="7"/>
      <c r="B10" s="1" t="s">
        <v>92</v>
      </c>
      <c r="C10" s="12"/>
      <c r="D10" s="14"/>
      <c r="E10" s="12"/>
      <c r="F10" s="18"/>
    </row>
    <row r="11" spans="1:6">
      <c r="A11" s="7"/>
      <c r="B11" s="1" t="s">
        <v>48</v>
      </c>
      <c r="C11" s="12"/>
      <c r="D11" s="14"/>
      <c r="E11" s="12"/>
      <c r="F11" s="18"/>
    </row>
    <row r="12" spans="1:6">
      <c r="A12" s="7"/>
      <c r="B12" s="1" t="s">
        <v>35</v>
      </c>
      <c r="C12" s="12"/>
      <c r="D12" s="14"/>
      <c r="E12" s="12"/>
      <c r="F12" s="18"/>
    </row>
    <row r="13" spans="1:6">
      <c r="A13" s="7"/>
      <c r="B13" s="1" t="s">
        <v>36</v>
      </c>
      <c r="C13" s="12"/>
      <c r="D13" s="14"/>
      <c r="E13" s="12"/>
      <c r="F13" s="18"/>
    </row>
    <row r="14" spans="1:6">
      <c r="A14" s="12"/>
      <c r="B14" s="19" t="s">
        <v>53</v>
      </c>
      <c r="C14" s="20" t="s">
        <v>2</v>
      </c>
      <c r="D14" s="21">
        <v>5665</v>
      </c>
      <c r="E14" s="20"/>
      <c r="F14" s="22"/>
    </row>
    <row r="15" spans="1:6">
      <c r="A15" s="12"/>
      <c r="B15" s="19" t="s">
        <v>54</v>
      </c>
      <c r="C15" s="20" t="s">
        <v>2</v>
      </c>
      <c r="D15" s="21">
        <v>500</v>
      </c>
      <c r="E15" s="20"/>
      <c r="F15" s="22"/>
    </row>
    <row r="16" spans="1:6">
      <c r="A16" s="7"/>
      <c r="B16" s="19" t="s">
        <v>55</v>
      </c>
      <c r="C16" s="20" t="s">
        <v>2</v>
      </c>
      <c r="D16" s="23">
        <v>200</v>
      </c>
      <c r="E16" s="20"/>
      <c r="F16" s="22"/>
    </row>
    <row r="17" spans="1:6">
      <c r="A17" s="7"/>
      <c r="B17" s="13"/>
      <c r="C17" s="12"/>
      <c r="D17" s="14"/>
      <c r="E17" s="12"/>
      <c r="F17" s="18"/>
    </row>
    <row r="18" spans="1:6">
      <c r="A18" s="7">
        <v>1.2</v>
      </c>
      <c r="B18" s="17" t="s">
        <v>19</v>
      </c>
      <c r="C18" s="12"/>
      <c r="E18" s="12"/>
      <c r="F18" s="18"/>
    </row>
    <row r="19" spans="1:6">
      <c r="A19" s="7"/>
      <c r="B19" s="1" t="s">
        <v>110</v>
      </c>
      <c r="C19" s="12"/>
      <c r="E19" s="12"/>
      <c r="F19" s="18"/>
    </row>
    <row r="20" spans="1:6">
      <c r="A20" s="7"/>
      <c r="B20" s="1" t="s">
        <v>38</v>
      </c>
      <c r="C20" s="12"/>
      <c r="E20" s="12"/>
      <c r="F20" s="18"/>
    </row>
    <row r="21" spans="1:6">
      <c r="A21" s="7"/>
      <c r="B21" s="25" t="s">
        <v>37</v>
      </c>
      <c r="C21" s="12"/>
      <c r="E21" s="12"/>
      <c r="F21" s="18"/>
    </row>
    <row r="22" spans="1:6">
      <c r="A22" s="7"/>
      <c r="B22" s="1" t="s">
        <v>111</v>
      </c>
      <c r="C22" s="12"/>
      <c r="E22" s="12"/>
      <c r="F22" s="18"/>
    </row>
    <row r="23" spans="1:6">
      <c r="A23" s="12" t="s">
        <v>12</v>
      </c>
      <c r="B23" s="19" t="s">
        <v>56</v>
      </c>
      <c r="C23" s="20" t="s">
        <v>2</v>
      </c>
      <c r="D23" s="21">
        <v>8000</v>
      </c>
      <c r="E23" s="20"/>
      <c r="F23" s="22"/>
    </row>
    <row r="24" spans="1:6">
      <c r="A24" s="12" t="s">
        <v>11</v>
      </c>
      <c r="B24" s="26" t="s">
        <v>57</v>
      </c>
      <c r="C24" s="27" t="s">
        <v>2</v>
      </c>
      <c r="D24" s="21">
        <v>6700</v>
      </c>
      <c r="E24" s="27"/>
      <c r="F24" s="22"/>
    </row>
    <row r="25" spans="1:6">
      <c r="A25" s="12"/>
      <c r="B25" s="13"/>
      <c r="C25" s="12"/>
      <c r="D25" s="28"/>
      <c r="E25" s="12"/>
      <c r="F25" s="18"/>
    </row>
    <row r="26" spans="1:6">
      <c r="A26" s="7">
        <v>1.3</v>
      </c>
      <c r="B26" s="17" t="s">
        <v>58</v>
      </c>
      <c r="C26" s="12"/>
      <c r="E26" s="12"/>
      <c r="F26" s="18"/>
    </row>
    <row r="27" spans="1:6" ht="76.5">
      <c r="A27" s="29" t="s">
        <v>12</v>
      </c>
      <c r="B27" s="19" t="s">
        <v>98</v>
      </c>
      <c r="C27" s="20" t="s">
        <v>2</v>
      </c>
      <c r="D27" s="21">
        <v>7000</v>
      </c>
      <c r="E27" s="20"/>
      <c r="F27" s="22"/>
    </row>
    <row r="28" spans="1:6">
      <c r="A28" s="12"/>
      <c r="B28" s="13"/>
      <c r="C28" s="12"/>
      <c r="E28" s="12"/>
      <c r="F28" s="18"/>
    </row>
    <row r="29" spans="1:6">
      <c r="A29" s="12" t="s">
        <v>11</v>
      </c>
      <c r="B29" s="17" t="s">
        <v>78</v>
      </c>
      <c r="E29" s="12"/>
      <c r="F29" s="18"/>
    </row>
    <row r="30" spans="1:6" ht="63.75">
      <c r="A30" s="12"/>
      <c r="B30" s="30" t="s">
        <v>105</v>
      </c>
      <c r="C30" s="20" t="s">
        <v>2</v>
      </c>
      <c r="D30" s="21">
        <v>3100</v>
      </c>
      <c r="E30" s="20"/>
      <c r="F30" s="22"/>
    </row>
    <row r="31" spans="1:6">
      <c r="A31" s="12"/>
      <c r="B31" s="31"/>
      <c r="C31" s="31"/>
      <c r="D31" s="31"/>
      <c r="E31" s="12"/>
      <c r="F31" s="18"/>
    </row>
    <row r="32" spans="1:6">
      <c r="A32" s="7">
        <v>1.4</v>
      </c>
      <c r="B32" s="32" t="s">
        <v>8</v>
      </c>
      <c r="C32" s="12"/>
      <c r="E32" s="12"/>
      <c r="F32" s="18"/>
    </row>
    <row r="33" spans="1:6" ht="38.25">
      <c r="A33" s="7"/>
      <c r="B33" s="13" t="s">
        <v>99</v>
      </c>
      <c r="C33" s="12"/>
      <c r="E33" s="12"/>
      <c r="F33" s="18"/>
    </row>
    <row r="34" spans="1:6">
      <c r="A34" s="12" t="s">
        <v>12</v>
      </c>
      <c r="B34" s="33" t="s">
        <v>60</v>
      </c>
      <c r="C34" s="20" t="s">
        <v>2</v>
      </c>
      <c r="D34" s="21">
        <v>5000</v>
      </c>
      <c r="E34" s="20"/>
      <c r="F34" s="22"/>
    </row>
    <row r="35" spans="1:6">
      <c r="A35" s="12" t="s">
        <v>11</v>
      </c>
      <c r="B35" s="19" t="s">
        <v>56</v>
      </c>
      <c r="C35" s="20" t="s">
        <v>2</v>
      </c>
      <c r="D35" s="21">
        <v>18500</v>
      </c>
      <c r="E35" s="20"/>
      <c r="F35" s="22"/>
    </row>
    <row r="36" spans="1:6">
      <c r="A36" s="12"/>
      <c r="B36" s="19"/>
      <c r="C36" s="20"/>
      <c r="D36" s="21"/>
      <c r="E36" s="20"/>
      <c r="F36" s="22"/>
    </row>
    <row r="37" spans="1:6">
      <c r="A37" s="12"/>
      <c r="B37" s="34" t="s">
        <v>89</v>
      </c>
      <c r="C37" s="20"/>
      <c r="D37" s="21"/>
      <c r="E37" s="20"/>
      <c r="F37" s="22"/>
    </row>
    <row r="38" spans="1:6" ht="38.25">
      <c r="A38" s="7" t="s">
        <v>39</v>
      </c>
      <c r="B38" s="26" t="s">
        <v>93</v>
      </c>
      <c r="C38" s="27" t="s">
        <v>2</v>
      </c>
      <c r="D38" s="21">
        <v>6700</v>
      </c>
      <c r="E38" s="27"/>
      <c r="F38" s="22"/>
    </row>
    <row r="39" spans="1:6">
      <c r="A39" s="12"/>
      <c r="B39" s="13"/>
      <c r="C39" s="12"/>
      <c r="D39" s="28"/>
      <c r="E39" s="12"/>
      <c r="F39" s="18"/>
    </row>
    <row r="40" spans="1:6">
      <c r="A40" s="7">
        <v>1.5</v>
      </c>
      <c r="B40" s="35" t="s">
        <v>70</v>
      </c>
      <c r="C40" s="12"/>
      <c r="E40" s="12"/>
      <c r="F40" s="18"/>
    </row>
    <row r="41" spans="1:6">
      <c r="A41" s="7"/>
      <c r="B41" s="35"/>
      <c r="C41" s="12"/>
      <c r="E41" s="12"/>
      <c r="F41" s="18"/>
    </row>
    <row r="42" spans="1:6">
      <c r="A42" s="7" t="s">
        <v>64</v>
      </c>
      <c r="B42" s="35" t="s">
        <v>80</v>
      </c>
      <c r="C42" s="12"/>
      <c r="E42" s="12"/>
      <c r="F42" s="18"/>
    </row>
    <row r="43" spans="1:6" ht="76.5">
      <c r="A43" s="7"/>
      <c r="B43" s="36" t="s">
        <v>94</v>
      </c>
      <c r="C43" s="12"/>
      <c r="E43" s="12"/>
      <c r="F43" s="18"/>
    </row>
    <row r="44" spans="1:6">
      <c r="A44" s="12" t="s">
        <v>12</v>
      </c>
      <c r="B44" s="37" t="s">
        <v>81</v>
      </c>
      <c r="C44" s="20" t="s">
        <v>2</v>
      </c>
      <c r="D44" s="21">
        <v>1000</v>
      </c>
      <c r="E44" s="20"/>
      <c r="F44" s="22"/>
    </row>
    <row r="46" spans="1:6">
      <c r="A46" s="12"/>
      <c r="B46" s="38"/>
      <c r="C46" s="12"/>
      <c r="E46" s="12"/>
      <c r="F46" s="18"/>
    </row>
    <row r="47" spans="1:6">
      <c r="A47" s="7" t="s">
        <v>65</v>
      </c>
      <c r="B47" s="35" t="s">
        <v>82</v>
      </c>
      <c r="C47" s="12"/>
      <c r="E47" s="12"/>
      <c r="F47" s="18"/>
    </row>
    <row r="48" spans="1:6" ht="84.75" customHeight="1">
      <c r="A48" s="7"/>
      <c r="B48" s="36" t="s">
        <v>95</v>
      </c>
      <c r="C48" s="12"/>
      <c r="E48" s="12"/>
      <c r="F48" s="18"/>
    </row>
    <row r="49" spans="1:6">
      <c r="A49" s="12" t="s">
        <v>12</v>
      </c>
      <c r="B49" s="37" t="s">
        <v>15</v>
      </c>
      <c r="C49" s="20" t="s">
        <v>2</v>
      </c>
      <c r="D49" s="21">
        <v>1350</v>
      </c>
      <c r="E49" s="20"/>
      <c r="F49" s="22"/>
    </row>
    <row r="50" spans="1:6">
      <c r="A50" s="12" t="s">
        <v>11</v>
      </c>
      <c r="B50" s="37" t="s">
        <v>14</v>
      </c>
      <c r="C50" s="20" t="s">
        <v>2</v>
      </c>
      <c r="D50" s="21">
        <v>4500</v>
      </c>
      <c r="E50" s="20"/>
      <c r="F50" s="22"/>
    </row>
    <row r="51" spans="1:6">
      <c r="A51" s="12"/>
      <c r="B51" s="39"/>
      <c r="C51" s="12"/>
      <c r="E51" s="12"/>
      <c r="F51" s="18"/>
    </row>
    <row r="52" spans="1:6">
      <c r="A52" s="7" t="s">
        <v>66</v>
      </c>
      <c r="B52" s="17" t="s">
        <v>22</v>
      </c>
      <c r="C52" s="12"/>
      <c r="E52" s="12"/>
      <c r="F52" s="18"/>
    </row>
    <row r="53" spans="1:6" ht="89.25" customHeight="1">
      <c r="A53" s="7"/>
      <c r="B53" s="36" t="s">
        <v>96</v>
      </c>
      <c r="C53" s="12"/>
      <c r="E53" s="12"/>
      <c r="F53" s="18"/>
    </row>
    <row r="54" spans="1:6">
      <c r="A54" s="12" t="s">
        <v>12</v>
      </c>
      <c r="B54" s="19" t="s">
        <v>13</v>
      </c>
      <c r="C54" s="20" t="s">
        <v>2</v>
      </c>
      <c r="D54" s="21">
        <v>15750</v>
      </c>
      <c r="E54" s="20"/>
      <c r="F54" s="22"/>
    </row>
    <row r="55" spans="1:6">
      <c r="A55" s="12"/>
      <c r="B55" s="40"/>
      <c r="C55" s="41"/>
      <c r="D55" s="28"/>
      <c r="E55" s="41"/>
      <c r="F55" s="18"/>
    </row>
    <row r="56" spans="1:6">
      <c r="A56" s="7" t="s">
        <v>67</v>
      </c>
      <c r="B56" s="17" t="s">
        <v>83</v>
      </c>
      <c r="C56" s="12"/>
      <c r="E56" s="12"/>
      <c r="F56" s="18"/>
    </row>
    <row r="57" spans="1:6" ht="60" customHeight="1">
      <c r="A57" s="7"/>
      <c r="B57" s="42" t="s">
        <v>100</v>
      </c>
      <c r="C57" s="12"/>
      <c r="E57" s="12"/>
      <c r="F57" s="18"/>
    </row>
    <row r="58" spans="1:6">
      <c r="A58" s="12" t="s">
        <v>11</v>
      </c>
      <c r="B58" s="19" t="s">
        <v>45</v>
      </c>
      <c r="C58" s="20" t="s">
        <v>2</v>
      </c>
      <c r="D58" s="21">
        <v>260</v>
      </c>
      <c r="E58" s="20"/>
      <c r="F58" s="22"/>
    </row>
    <row r="59" spans="1:6">
      <c r="A59" s="12"/>
      <c r="B59" s="13"/>
      <c r="C59" s="12"/>
      <c r="D59" s="28"/>
      <c r="E59" s="12"/>
      <c r="F59" s="18"/>
    </row>
    <row r="60" spans="1:6">
      <c r="A60" s="7" t="s">
        <v>71</v>
      </c>
      <c r="B60" s="17" t="s">
        <v>72</v>
      </c>
      <c r="C60" s="12"/>
      <c r="D60" s="28"/>
      <c r="E60" s="12"/>
      <c r="F60" s="18"/>
    </row>
    <row r="61" spans="1:6">
      <c r="A61" s="43"/>
      <c r="B61" s="1"/>
      <c r="C61" s="12"/>
      <c r="D61" s="28"/>
      <c r="E61" s="12"/>
      <c r="F61" s="18"/>
    </row>
    <row r="62" spans="1:6" ht="38.25">
      <c r="A62" s="43" t="s">
        <v>97</v>
      </c>
      <c r="B62" s="44" t="s">
        <v>112</v>
      </c>
      <c r="C62" s="12"/>
      <c r="D62" s="28"/>
      <c r="E62" s="12"/>
      <c r="F62" s="18"/>
    </row>
    <row r="63" spans="1:6">
      <c r="A63" s="43" t="s">
        <v>73</v>
      </c>
      <c r="B63" s="45" t="s">
        <v>75</v>
      </c>
      <c r="C63" s="12"/>
      <c r="D63" s="28"/>
      <c r="E63" s="12"/>
      <c r="F63" s="18"/>
    </row>
    <row r="64" spans="1:6" ht="38.25">
      <c r="A64" s="43"/>
      <c r="B64" s="44" t="s">
        <v>90</v>
      </c>
      <c r="C64" s="12"/>
      <c r="D64" s="28"/>
      <c r="E64" s="12"/>
      <c r="F64" s="18"/>
    </row>
    <row r="65" spans="1:6">
      <c r="A65" s="12" t="s">
        <v>74</v>
      </c>
      <c r="B65" s="19" t="s">
        <v>85</v>
      </c>
      <c r="C65" s="20" t="s">
        <v>6</v>
      </c>
      <c r="D65" s="21">
        <v>17</v>
      </c>
      <c r="E65" s="20"/>
      <c r="F65" s="22"/>
    </row>
    <row r="66" spans="1:6">
      <c r="A66" s="12" t="s">
        <v>76</v>
      </c>
      <c r="B66" s="19" t="s">
        <v>84</v>
      </c>
      <c r="C66" s="20" t="s">
        <v>6</v>
      </c>
      <c r="D66" s="21">
        <v>21</v>
      </c>
      <c r="E66" s="20"/>
      <c r="F66" s="22"/>
    </row>
    <row r="67" spans="1:6">
      <c r="A67" s="7"/>
      <c r="B67" s="32"/>
      <c r="C67" s="12"/>
      <c r="E67" s="12"/>
      <c r="F67" s="18"/>
    </row>
    <row r="68" spans="1:6">
      <c r="A68" s="16">
        <v>1.6</v>
      </c>
      <c r="B68" s="46" t="s">
        <v>79</v>
      </c>
      <c r="C68" s="12"/>
      <c r="D68" s="28"/>
      <c r="E68" s="12"/>
      <c r="F68" s="18"/>
    </row>
    <row r="69" spans="1:6">
      <c r="A69" s="16" t="s">
        <v>12</v>
      </c>
      <c r="B69" s="33" t="s">
        <v>61</v>
      </c>
      <c r="C69" s="20" t="s">
        <v>2</v>
      </c>
      <c r="D69" s="21">
        <v>765</v>
      </c>
      <c r="E69" s="20"/>
      <c r="F69" s="22"/>
    </row>
    <row r="70" spans="1:6">
      <c r="A70" s="16" t="s">
        <v>11</v>
      </c>
      <c r="B70" s="47" t="s">
        <v>102</v>
      </c>
      <c r="C70" s="27" t="s">
        <v>2</v>
      </c>
      <c r="D70" s="48">
        <v>350</v>
      </c>
      <c r="E70" s="27"/>
      <c r="F70" s="49"/>
    </row>
    <row r="71" spans="1:6">
      <c r="A71" s="16" t="s">
        <v>39</v>
      </c>
      <c r="B71" s="47" t="s">
        <v>62</v>
      </c>
      <c r="C71" s="27" t="s">
        <v>2</v>
      </c>
      <c r="D71" s="48">
        <v>265</v>
      </c>
      <c r="E71" s="27"/>
      <c r="F71" s="49"/>
    </row>
    <row r="72" spans="1:6">
      <c r="A72" s="12" t="s">
        <v>11</v>
      </c>
      <c r="B72" s="19" t="s">
        <v>59</v>
      </c>
      <c r="C72" s="20" t="s">
        <v>2</v>
      </c>
      <c r="D72" s="21">
        <v>26000</v>
      </c>
      <c r="E72" s="20"/>
      <c r="F72" s="22"/>
    </row>
    <row r="73" spans="1:6">
      <c r="A73" s="12"/>
      <c r="B73" s="13"/>
      <c r="C73" s="12"/>
      <c r="D73" s="28"/>
      <c r="E73" s="12"/>
      <c r="F73" s="18"/>
    </row>
    <row r="74" spans="1:6">
      <c r="A74" s="16">
        <v>1.7</v>
      </c>
      <c r="B74" s="8" t="s">
        <v>20</v>
      </c>
      <c r="C74" s="12"/>
      <c r="E74" s="12"/>
      <c r="F74" s="18"/>
    </row>
    <row r="75" spans="1:6">
      <c r="A75" s="12"/>
      <c r="B75" s="50" t="s">
        <v>106</v>
      </c>
      <c r="C75" s="12"/>
      <c r="D75" s="28"/>
      <c r="E75" s="12"/>
      <c r="F75" s="18"/>
    </row>
    <row r="76" spans="1:6" ht="51">
      <c r="A76" s="12"/>
      <c r="B76" s="51" t="s">
        <v>108</v>
      </c>
      <c r="C76" s="12"/>
      <c r="D76" s="28"/>
      <c r="E76" s="12"/>
      <c r="F76" s="18"/>
    </row>
    <row r="77" spans="1:6" ht="50.25" customHeight="1">
      <c r="A77" s="12"/>
      <c r="B77" s="42" t="s">
        <v>107</v>
      </c>
      <c r="C77" s="12"/>
      <c r="D77" s="28"/>
      <c r="E77" s="12"/>
      <c r="F77" s="18"/>
    </row>
    <row r="78" spans="1:6" ht="35.25" customHeight="1">
      <c r="A78" s="12"/>
      <c r="B78" s="52" t="s">
        <v>113</v>
      </c>
      <c r="C78" s="20" t="s">
        <v>63</v>
      </c>
      <c r="D78" s="21">
        <v>7</v>
      </c>
      <c r="E78" s="53"/>
      <c r="F78" s="22"/>
    </row>
    <row r="79" spans="1:6" ht="34.5" customHeight="1">
      <c r="A79" s="12"/>
      <c r="B79" s="54" t="s">
        <v>114</v>
      </c>
      <c r="C79" s="27" t="s">
        <v>63</v>
      </c>
      <c r="D79" s="48">
        <v>1</v>
      </c>
      <c r="E79" s="27"/>
      <c r="F79" s="22"/>
    </row>
    <row r="80" spans="1:6" ht="13.5" thickBot="1">
      <c r="A80" s="12"/>
      <c r="B80" s="36"/>
      <c r="C80" s="12"/>
      <c r="D80" s="28"/>
      <c r="E80" s="12"/>
      <c r="F80" s="18"/>
    </row>
    <row r="81" spans="1:6" ht="13.5" thickBot="1">
      <c r="A81" s="12"/>
      <c r="B81" s="55" t="s">
        <v>26</v>
      </c>
      <c r="C81" s="56"/>
      <c r="D81" s="57"/>
      <c r="E81" s="56"/>
      <c r="F81" s="58"/>
    </row>
    <row r="82" spans="1:6">
      <c r="A82" s="12"/>
      <c r="B82" s="13"/>
      <c r="C82" s="12"/>
      <c r="D82" s="14"/>
      <c r="E82" s="12"/>
      <c r="F82" s="18"/>
    </row>
    <row r="83" spans="1:6">
      <c r="A83" s="12"/>
      <c r="B83" s="13"/>
      <c r="C83" s="12"/>
      <c r="D83" s="14"/>
      <c r="E83" s="12"/>
      <c r="F83" s="18"/>
    </row>
    <row r="84" spans="1:6">
      <c r="A84" s="16">
        <v>2</v>
      </c>
      <c r="B84" s="17" t="s">
        <v>25</v>
      </c>
      <c r="C84" s="12"/>
      <c r="D84" s="14"/>
      <c r="E84" s="12"/>
      <c r="F84" s="18"/>
    </row>
    <row r="85" spans="1:6">
      <c r="A85" s="7">
        <v>2.1</v>
      </c>
      <c r="B85" s="8" t="s">
        <v>7</v>
      </c>
      <c r="C85" s="12"/>
      <c r="D85" s="14"/>
      <c r="E85" s="12"/>
      <c r="F85" s="18"/>
    </row>
    <row r="86" spans="1:6" ht="25.5">
      <c r="A86" s="12"/>
      <c r="B86" s="59" t="s">
        <v>103</v>
      </c>
      <c r="C86" s="20" t="s">
        <v>2</v>
      </c>
      <c r="D86" s="21">
        <v>20000</v>
      </c>
      <c r="E86" s="20"/>
      <c r="F86" s="22"/>
    </row>
    <row r="88" spans="1:6">
      <c r="A88" s="7">
        <v>2.2000000000000002</v>
      </c>
      <c r="B88" s="35" t="s">
        <v>21</v>
      </c>
      <c r="C88" s="12"/>
      <c r="E88" s="12"/>
      <c r="F88" s="18"/>
    </row>
    <row r="89" spans="1:6" ht="38.25">
      <c r="A89" s="7"/>
      <c r="B89" s="36" t="s">
        <v>101</v>
      </c>
      <c r="C89" s="12"/>
      <c r="E89" s="12"/>
      <c r="F89" s="18"/>
    </row>
    <row r="90" spans="1:6">
      <c r="A90" s="12"/>
      <c r="B90" s="60" t="s">
        <v>86</v>
      </c>
      <c r="C90" s="20" t="s">
        <v>2</v>
      </c>
      <c r="D90" s="21">
        <v>550</v>
      </c>
      <c r="E90" s="20"/>
      <c r="F90" s="22"/>
    </row>
    <row r="91" spans="1:6">
      <c r="A91" s="12"/>
      <c r="B91" s="61"/>
      <c r="C91" s="12"/>
      <c r="D91" s="28"/>
      <c r="E91" s="12"/>
      <c r="F91" s="18"/>
    </row>
    <row r="92" spans="1:6">
      <c r="A92" s="7">
        <v>2.2999999999999998</v>
      </c>
      <c r="B92" s="8" t="s">
        <v>69</v>
      </c>
      <c r="C92" s="12"/>
      <c r="D92" s="28"/>
      <c r="E92" s="12"/>
      <c r="F92" s="18"/>
    </row>
    <row r="93" spans="1:6">
      <c r="A93" s="12"/>
      <c r="B93" s="60" t="s">
        <v>91</v>
      </c>
      <c r="C93" s="20" t="s">
        <v>2</v>
      </c>
      <c r="D93" s="21">
        <v>150</v>
      </c>
      <c r="E93" s="20"/>
      <c r="F93" s="22"/>
    </row>
    <row r="94" spans="1:6">
      <c r="A94" s="12"/>
      <c r="B94" s="13"/>
      <c r="C94" s="12"/>
      <c r="E94" s="12"/>
      <c r="F94" s="18"/>
    </row>
    <row r="95" spans="1:6">
      <c r="A95" s="7">
        <v>2.2999999999999998</v>
      </c>
      <c r="B95" s="35" t="s">
        <v>9</v>
      </c>
      <c r="C95" s="12"/>
      <c r="E95" s="12"/>
      <c r="F95" s="18"/>
    </row>
    <row r="96" spans="1:6">
      <c r="A96" s="7" t="s">
        <v>12</v>
      </c>
      <c r="B96" s="35" t="s">
        <v>52</v>
      </c>
      <c r="C96" s="12"/>
      <c r="E96" s="12"/>
      <c r="F96" s="18"/>
    </row>
    <row r="97" spans="1:6" ht="45" customHeight="1">
      <c r="A97" s="12"/>
      <c r="B97" s="62" t="s">
        <v>109</v>
      </c>
      <c r="C97" s="20" t="s">
        <v>2</v>
      </c>
      <c r="D97" s="21">
        <v>27500</v>
      </c>
      <c r="E97" s="20"/>
      <c r="F97" s="22"/>
    </row>
    <row r="98" spans="1:6" ht="34.5" customHeight="1">
      <c r="A98" s="12" t="s">
        <v>11</v>
      </c>
      <c r="B98" s="52" t="s">
        <v>47</v>
      </c>
      <c r="C98" s="20" t="s">
        <v>2</v>
      </c>
      <c r="D98" s="21">
        <v>1600</v>
      </c>
      <c r="E98" s="20"/>
      <c r="F98" s="22"/>
    </row>
    <row r="99" spans="1:6" ht="25.5">
      <c r="A99" s="12" t="s">
        <v>39</v>
      </c>
      <c r="B99" s="52" t="s">
        <v>46</v>
      </c>
      <c r="C99" s="20" t="s">
        <v>2</v>
      </c>
      <c r="D99" s="21">
        <v>1250</v>
      </c>
      <c r="E99" s="20"/>
      <c r="F99" s="22"/>
    </row>
    <row r="100" spans="1:6">
      <c r="A100" s="7"/>
      <c r="B100" s="61"/>
      <c r="C100" s="12"/>
      <c r="E100" s="12"/>
      <c r="F100" s="18"/>
    </row>
    <row r="101" spans="1:6" ht="25.5">
      <c r="A101" s="7">
        <v>2.4</v>
      </c>
      <c r="B101" s="63" t="s">
        <v>77</v>
      </c>
      <c r="C101" s="12"/>
      <c r="E101" s="12"/>
      <c r="F101" s="18"/>
    </row>
    <row r="102" spans="1:6">
      <c r="A102" s="7"/>
      <c r="B102" s="33" t="s">
        <v>49</v>
      </c>
      <c r="C102" s="20" t="s">
        <v>2</v>
      </c>
      <c r="D102" s="21">
        <v>7000</v>
      </c>
      <c r="E102" s="20"/>
      <c r="F102" s="22"/>
    </row>
    <row r="103" spans="1:6">
      <c r="A103" s="7">
        <v>2.8</v>
      </c>
      <c r="B103" s="8" t="s">
        <v>10</v>
      </c>
      <c r="C103" s="12"/>
      <c r="D103" s="14"/>
      <c r="E103" s="12"/>
      <c r="F103" s="18"/>
    </row>
    <row r="104" spans="1:6" ht="114.75">
      <c r="A104" s="7"/>
      <c r="B104" s="64" t="s">
        <v>104</v>
      </c>
      <c r="C104" s="64"/>
      <c r="D104" s="65"/>
      <c r="E104" s="12"/>
      <c r="F104" s="18"/>
    </row>
    <row r="105" spans="1:6">
      <c r="A105" s="12"/>
      <c r="B105" s="52" t="s">
        <v>40</v>
      </c>
      <c r="C105" s="20" t="s">
        <v>6</v>
      </c>
      <c r="D105" s="23">
        <v>6</v>
      </c>
      <c r="E105" s="20"/>
      <c r="F105" s="22"/>
    </row>
    <row r="106" spans="1:6">
      <c r="A106" s="12"/>
      <c r="B106" s="54" t="s">
        <v>41</v>
      </c>
      <c r="C106" s="27" t="s">
        <v>6</v>
      </c>
      <c r="D106" s="66">
        <v>9</v>
      </c>
      <c r="E106" s="27"/>
      <c r="F106" s="22"/>
    </row>
    <row r="107" spans="1:6">
      <c r="A107" s="12"/>
      <c r="B107" s="36"/>
      <c r="C107" s="12"/>
      <c r="D107" s="67"/>
      <c r="E107" s="12"/>
      <c r="F107" s="18"/>
    </row>
    <row r="108" spans="1:6">
      <c r="A108" s="7">
        <v>2.9</v>
      </c>
      <c r="B108" s="68" t="s">
        <v>50</v>
      </c>
      <c r="C108" s="12"/>
      <c r="D108" s="14"/>
      <c r="E108" s="12"/>
      <c r="F108" s="18"/>
    </row>
    <row r="109" spans="1:6" ht="25.5">
      <c r="A109" s="12"/>
      <c r="B109" s="52" t="s">
        <v>51</v>
      </c>
      <c r="C109" s="20" t="s">
        <v>2</v>
      </c>
      <c r="D109" s="23">
        <v>950</v>
      </c>
      <c r="E109" s="20"/>
      <c r="F109" s="22"/>
    </row>
    <row r="110" spans="1:6" ht="25.5">
      <c r="A110" s="7">
        <v>2.7</v>
      </c>
      <c r="B110" s="52" t="s">
        <v>68</v>
      </c>
      <c r="C110" s="20" t="s">
        <v>2</v>
      </c>
      <c r="D110" s="23">
        <v>300</v>
      </c>
      <c r="E110" s="20"/>
      <c r="F110" s="22"/>
    </row>
    <row r="111" spans="1:6">
      <c r="A111" s="7"/>
      <c r="B111" s="36"/>
      <c r="C111" s="12"/>
      <c r="D111" s="14"/>
      <c r="E111" s="12"/>
      <c r="F111" s="18"/>
    </row>
    <row r="112" spans="1:6">
      <c r="A112" s="7">
        <v>2.9</v>
      </c>
      <c r="B112" s="68" t="s">
        <v>87</v>
      </c>
      <c r="C112" s="12"/>
      <c r="D112" s="14"/>
      <c r="E112" s="12"/>
      <c r="F112" s="18"/>
    </row>
    <row r="113" spans="1:6">
      <c r="A113" s="12" t="s">
        <v>12</v>
      </c>
      <c r="B113" s="19" t="s">
        <v>88</v>
      </c>
      <c r="C113" s="20" t="s">
        <v>16</v>
      </c>
      <c r="D113" s="21">
        <v>3500</v>
      </c>
      <c r="E113" s="20"/>
      <c r="F113" s="22"/>
    </row>
    <row r="114" spans="1:6">
      <c r="A114" s="12"/>
      <c r="B114" s="37"/>
      <c r="C114" s="20"/>
      <c r="D114" s="21"/>
      <c r="E114" s="20"/>
      <c r="F114" s="22"/>
    </row>
    <row r="115" spans="1:6" ht="13.5" thickBot="1">
      <c r="A115" s="7"/>
      <c r="B115" s="36"/>
      <c r="C115" s="12"/>
      <c r="D115" s="14"/>
      <c r="E115" s="12"/>
      <c r="F115" s="18"/>
    </row>
    <row r="116" spans="1:6" ht="13.5" thickBot="1">
      <c r="A116" s="12"/>
      <c r="B116" s="69" t="s">
        <v>27</v>
      </c>
      <c r="C116" s="56"/>
      <c r="D116" s="57"/>
      <c r="E116" s="56"/>
      <c r="F116" s="58"/>
    </row>
    <row r="117" spans="1:6">
      <c r="A117" s="12"/>
      <c r="B117" s="8"/>
      <c r="C117" s="7"/>
      <c r="D117" s="9"/>
      <c r="E117" s="7"/>
      <c r="F117" s="70"/>
    </row>
    <row r="118" spans="1:6">
      <c r="E118" s="15"/>
      <c r="F118" s="10"/>
    </row>
    <row r="119" spans="1:6">
      <c r="A119" s="71">
        <v>3</v>
      </c>
      <c r="B119" s="11" t="s">
        <v>42</v>
      </c>
      <c r="E119" s="15"/>
      <c r="F119" s="10"/>
    </row>
    <row r="120" spans="1:6">
      <c r="A120" s="72"/>
      <c r="B120" s="11"/>
      <c r="E120" s="15"/>
      <c r="F120" s="10"/>
    </row>
    <row r="121" spans="1:6">
      <c r="A121" s="72">
        <v>3.1</v>
      </c>
      <c r="B121" s="73" t="s">
        <v>28</v>
      </c>
      <c r="C121" s="53" t="s">
        <v>2</v>
      </c>
      <c r="D121" s="74">
        <v>5500</v>
      </c>
      <c r="E121" s="20"/>
      <c r="F121" s="22"/>
    </row>
    <row r="122" spans="1:6">
      <c r="A122" s="72"/>
      <c r="B122" s="11"/>
      <c r="C122" s="75"/>
      <c r="D122" s="76"/>
      <c r="E122" s="12"/>
      <c r="F122" s="18"/>
    </row>
    <row r="123" spans="1:6">
      <c r="A123" s="72">
        <v>3.2</v>
      </c>
      <c r="B123" s="73" t="s">
        <v>43</v>
      </c>
      <c r="C123" s="53" t="s">
        <v>2</v>
      </c>
      <c r="D123" s="74">
        <v>2500</v>
      </c>
      <c r="E123" s="20"/>
      <c r="F123" s="22"/>
    </row>
    <row r="124" spans="1:6">
      <c r="A124" s="72"/>
      <c r="B124" s="11"/>
      <c r="C124" s="75"/>
      <c r="E124" s="12"/>
      <c r="F124" s="18"/>
    </row>
    <row r="125" spans="1:6">
      <c r="A125" s="72">
        <v>3.3</v>
      </c>
      <c r="B125" s="73" t="s">
        <v>44</v>
      </c>
      <c r="C125" s="53" t="s">
        <v>6</v>
      </c>
      <c r="D125" s="21">
        <v>30</v>
      </c>
      <c r="E125" s="20"/>
      <c r="F125" s="22"/>
    </row>
    <row r="126" spans="1:6">
      <c r="A126" s="72"/>
      <c r="B126" s="11"/>
      <c r="C126" s="75"/>
      <c r="E126" s="12"/>
      <c r="F126" s="18"/>
    </row>
    <row r="127" spans="1:6">
      <c r="A127" s="72">
        <v>3.4</v>
      </c>
      <c r="B127" s="73" t="s">
        <v>31</v>
      </c>
      <c r="C127" s="53" t="s">
        <v>6</v>
      </c>
      <c r="D127" s="21">
        <v>2</v>
      </c>
      <c r="E127" s="20"/>
      <c r="F127" s="22"/>
    </row>
    <row r="128" spans="1:6" ht="13.5" thickBot="1">
      <c r="A128" s="72"/>
      <c r="B128" s="11"/>
      <c r="C128" s="75"/>
      <c r="E128" s="12"/>
      <c r="F128" s="18"/>
    </row>
    <row r="129" spans="1:6" ht="13.5" thickBot="1">
      <c r="B129" s="77" t="s">
        <v>29</v>
      </c>
      <c r="C129" s="78"/>
      <c r="D129" s="79"/>
      <c r="E129" s="80"/>
      <c r="F129" s="81"/>
    </row>
    <row r="130" spans="1:6">
      <c r="B130" s="82"/>
      <c r="C130" s="82"/>
      <c r="D130" s="83"/>
      <c r="E130" s="15"/>
      <c r="F130" s="10"/>
    </row>
    <row r="131" spans="1:6">
      <c r="B131" s="11" t="s">
        <v>32</v>
      </c>
      <c r="D131" s="76"/>
    </row>
    <row r="132" spans="1:6" ht="13.5" thickBot="1">
      <c r="B132" s="11"/>
      <c r="D132" s="76"/>
    </row>
    <row r="133" spans="1:6" ht="13.5" thickBot="1">
      <c r="A133" s="72">
        <v>1</v>
      </c>
      <c r="B133" s="77" t="s">
        <v>24</v>
      </c>
      <c r="C133" s="78"/>
      <c r="D133" s="86"/>
      <c r="E133" s="87"/>
      <c r="F133" s="88"/>
    </row>
    <row r="134" spans="1:6" ht="13.5" thickBot="1">
      <c r="D134" s="76"/>
    </row>
    <row r="135" spans="1:6" ht="13.5" thickBot="1">
      <c r="A135" s="72">
        <v>2</v>
      </c>
      <c r="B135" s="77" t="s">
        <v>25</v>
      </c>
      <c r="C135" s="78"/>
      <c r="D135" s="78"/>
      <c r="E135" s="87"/>
      <c r="F135" s="88"/>
    </row>
    <row r="136" spans="1:6" ht="13.5" thickBot="1">
      <c r="D136" s="5"/>
    </row>
    <row r="137" spans="1:6" ht="13.5" thickBot="1">
      <c r="A137" s="72">
        <v>3</v>
      </c>
      <c r="B137" s="77" t="s">
        <v>30</v>
      </c>
      <c r="C137" s="78"/>
      <c r="D137" s="78"/>
      <c r="E137" s="87"/>
      <c r="F137" s="88"/>
    </row>
    <row r="138" spans="1:6" ht="13.5" thickBot="1">
      <c r="D138" s="5"/>
    </row>
    <row r="139" spans="1:6" ht="13.5" thickBot="1">
      <c r="B139" s="77" t="s">
        <v>33</v>
      </c>
      <c r="C139" s="78"/>
      <c r="D139" s="78"/>
      <c r="E139" s="87"/>
      <c r="F139" s="88"/>
    </row>
  </sheetData>
  <pageMargins left="0.7" right="0.7" top="0.75" bottom="0.75" header="0.3" footer="0.3"/>
  <pageSetup paperSize="9" scale="88" orientation="portrait" r:id="rId1"/>
  <headerFooter>
    <oddFooter>&amp;C&amp;1#&amp;"Calibri"&amp;10&amp;K000000 For internal use only</oddFooter>
  </headerFooter>
  <rowBreaks count="3" manualBreakCount="3">
    <brk id="39" max="16383" man="1"/>
    <brk id="67" max="16383" man="1"/>
    <brk id="102"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4" ma:contentTypeDescription="Create a new document." ma:contentTypeScope="" ma:versionID="afe13be8ad4276a6b184077569fe9fe8">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4851b53392c636d8800abd587ba5cd39"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ime xmlns="db23c72c-e112-43fc-8a02-148203d9c31c" xsi:nil="true"/>
  </documentManagement>
</p:properties>
</file>

<file path=customXml/itemProps1.xml><?xml version="1.0" encoding="utf-8"?>
<ds:datastoreItem xmlns:ds="http://schemas.openxmlformats.org/officeDocument/2006/customXml" ds:itemID="{CF0530B1-7E64-4CF7-B273-E3E7A51729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C759BE-B0F2-4EDC-B111-08A76AE168D6}">
  <ds:schemaRefs>
    <ds:schemaRef ds:uri="http://schemas.microsoft.com/sharepoint/v3/contenttype/forms"/>
  </ds:schemaRefs>
</ds:datastoreItem>
</file>

<file path=customXml/itemProps3.xml><?xml version="1.0" encoding="utf-8"?>
<ds:datastoreItem xmlns:ds="http://schemas.openxmlformats.org/officeDocument/2006/customXml" ds:itemID="{13FD907C-8F80-48A6-AEBC-5C9EB402260C}">
  <ds:schemaRefs>
    <ds:schemaRef ds:uri="http://schemas.microsoft.com/office/2006/metadata/properties"/>
    <ds:schemaRef ds:uri="http://schemas.microsoft.com/office/infopath/2007/PartnerControls"/>
    <ds:schemaRef ds:uri="db23c72c-e112-43fc-8a02-148203d9c31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App A2.4 - FF-BOQ-15F BOQ</vt:lpstr>
      <vt:lpstr>App A2.4 - FF-BOQ-16F BOQ</vt:lpstr>
      <vt:lpstr>BLANK BOQ</vt:lpstr>
      <vt:lpstr>'App A2.4 - FF-BOQ-15F BOQ'!Print_Area</vt:lpstr>
      <vt:lpstr>'App A2.4 - FF-BOQ-16F BOQ'!Print_Area</vt:lpstr>
      <vt:lpstr>'App A2.4 - FF-BOQ-15F BOQ'!Print_Titles</vt:lpstr>
      <vt:lpstr>'App A2.4 - FF-BOQ-16F BOQ'!Print_Titles</vt:lpstr>
      <vt:lpstr>'BLANK BOQ'!Print_Titles</vt:lpstr>
    </vt:vector>
  </TitlesOfParts>
  <Company>sst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MuhammadQaiser</dc:creator>
  <cp:lastModifiedBy>Pioneer Engineeering</cp:lastModifiedBy>
  <cp:lastPrinted>2022-05-12T12:24:20Z</cp:lastPrinted>
  <dcterms:created xsi:type="dcterms:W3CDTF">2015-01-30T09:33:41Z</dcterms:created>
  <dcterms:modified xsi:type="dcterms:W3CDTF">2022-05-20T13:22:17Z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SIP_Label_af1741f6-9e47-426e-a683-937c37d4ebc5_Enabled">
    <vt:lpwstr>true</vt:lpwstr>
  </property>
  <property fmtid="{D5CDD505-2E9C-101B-9397-08002B2CF9AE}" pid="4" name="MSIP_Label_af1741f6-9e47-426e-a683-937c37d4ebc5_SetDate">
    <vt:lpwstr>2022-04-16T11:35:12Z</vt:lpwstr>
  </property>
  <property fmtid="{D5CDD505-2E9C-101B-9397-08002B2CF9AE}" pid="5" name="MSIP_Label_af1741f6-9e47-426e-a683-937c37d4ebc5_Method">
    <vt:lpwstr>Privileged</vt:lpwstr>
  </property>
  <property fmtid="{D5CDD505-2E9C-101B-9397-08002B2CF9AE}" pid="6" name="MSIP_Label_af1741f6-9e47-426e-a683-937c37d4ebc5_Name">
    <vt:lpwstr>af1741f6-9e47-426e-a683-937c37d4ebc5</vt:lpwstr>
  </property>
  <property fmtid="{D5CDD505-2E9C-101B-9397-08002B2CF9AE}" pid="7" name="MSIP_Label_af1741f6-9e47-426e-a683-937c37d4ebc5_SiteId">
    <vt:lpwstr>1e9b61e8-e590-4abc-b1af-24125e330d2a</vt:lpwstr>
  </property>
  <property fmtid="{D5CDD505-2E9C-101B-9397-08002B2CF9AE}" pid="8" name="MSIP_Label_af1741f6-9e47-426e-a683-937c37d4ebc5_ActionId">
    <vt:lpwstr>0362ff50-df4d-43c2-97e7-47acbbd6058b</vt:lpwstr>
  </property>
  <property fmtid="{D5CDD505-2E9C-101B-9397-08002B2CF9AE}" pid="9" name="MSIP_Label_af1741f6-9e47-426e-a683-937c37d4ebc5_ContentBits">
    <vt:lpwstr>3</vt:lpwstr>
  </property>
  <property fmtid="{D5CDD505-2E9C-101B-9397-08002B2CF9AE}" pid="10" name="db.comClassification">
    <vt:lpwstr>For internal use only</vt:lpwstr>
  </property>
</Properties>
</file>