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0" documentId="13_ncr:1_{D3EDDBC6-0577-4131-8CEA-E7E00BCD57D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Sheet1!$A$1:$J$83</definedName>
  </definedNames>
  <calcPr calcId="181029"/>
</workbook>
</file>

<file path=xl/calcChain.xml><?xml version="1.0" encoding="utf-8"?>
<calcChain xmlns="http://schemas.openxmlformats.org/spreadsheetml/2006/main">
  <c r="J35" i="1" l="1"/>
  <c r="E30" i="1"/>
  <c r="E32" i="1"/>
  <c r="F32" i="1" s="1"/>
  <c r="E31" i="1"/>
  <c r="F31" i="1" s="1"/>
  <c r="F30" i="1"/>
  <c r="F34" i="1"/>
  <c r="G34" i="1" s="1"/>
  <c r="G30" i="1" l="1"/>
  <c r="J30" i="1"/>
  <c r="G32" i="1"/>
  <c r="J32" i="1" s="1"/>
  <c r="J34" i="1"/>
  <c r="G31" i="1"/>
  <c r="J31" i="1" s="1"/>
  <c r="F33" i="1"/>
  <c r="F29" i="1"/>
  <c r="G33" i="1" l="1"/>
  <c r="J33" i="1"/>
  <c r="G29" i="1"/>
  <c r="J29" i="1" s="1"/>
</calcChain>
</file>

<file path=xl/sharedStrings.xml><?xml version="1.0" encoding="utf-8"?>
<sst xmlns="http://schemas.openxmlformats.org/spreadsheetml/2006/main" count="32" uniqueCount="30">
  <si>
    <t>S. #</t>
  </si>
  <si>
    <t>Description</t>
  </si>
  <si>
    <t>Unit</t>
  </si>
  <si>
    <t>Qty</t>
  </si>
  <si>
    <t>Amount</t>
  </si>
  <si>
    <t>Thanking you,</t>
  </si>
  <si>
    <t>For PIONEER ENGINEERING SERVICES.</t>
  </si>
  <si>
    <t>Labour Rate</t>
  </si>
  <si>
    <t>Material Rate</t>
  </si>
  <si>
    <t>Bilal Habib</t>
  </si>
  <si>
    <t>Tax 7.5%</t>
  </si>
  <si>
    <t>Over Head profit 20%</t>
  </si>
  <si>
    <t>Attn: Mr. Anas Aftab</t>
  </si>
  <si>
    <t>PES/DMC/003/07/23</t>
  </si>
  <si>
    <t>i</t>
  </si>
  <si>
    <t>04" dia</t>
  </si>
  <si>
    <t>ii</t>
  </si>
  <si>
    <t>03" dia</t>
  </si>
  <si>
    <t>02" dia</t>
  </si>
  <si>
    <t>iii</t>
  </si>
  <si>
    <t>Rft</t>
  </si>
  <si>
    <t>Supply and installation of PVC Black tape 2" Wide</t>
  </si>
  <si>
    <t>Carton</t>
  </si>
  <si>
    <t>Supply and installation of related PVC fittings for insulation.</t>
  </si>
  <si>
    <t>Wastage 10%</t>
  </si>
  <si>
    <t>Supply and installation of Aeroflex NBR insulation over UPVC drainage pipe.</t>
  </si>
  <si>
    <t>Variation order for Drainage pipe insulation - Dolmen Family Area DMC Karachi</t>
  </si>
  <si>
    <t>Job</t>
  </si>
  <si>
    <t>Total Amount Rs</t>
  </si>
  <si>
    <t>Note: Billling will be charged on actual measurement.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</si>
</sst>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65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165" fontId="5" fillId="0" borderId="2" xfId="1" applyNumberFormat="1" applyFont="1" applyBorder="1" applyAlignment="1">
      <alignment horizontal="center" vertical="center" wrapText="1"/>
    </xf>
    <xf numFmtId="165" fontId="5" fillId="0" borderId="2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Border="1" applyAlignment="1">
      <alignment horizontal="right" vertical="center" wrapText="1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 vertical="center"/>
    </xf>
    <xf numFmtId="165" fontId="6" fillId="0" borderId="2" xfId="1" applyNumberFormat="1" applyFont="1" applyBorder="1" applyAlignment="1">
      <alignment horizontal="center" vertical="top" wrapText="1"/>
    </xf>
    <xf numFmtId="165" fontId="12" fillId="2" borderId="0" xfId="1" applyNumberFormat="1" applyFont="1" applyFill="1" applyAlignment="1">
      <alignment vertical="center"/>
    </xf>
    <xf numFmtId="165" fontId="14" fillId="0" borderId="1" xfId="1" applyNumberFormat="1" applyFont="1" applyBorder="1" applyAlignment="1">
      <alignment vertical="center"/>
    </xf>
    <xf numFmtId="0" fontId="12" fillId="2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3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265834</xdr:colOff>
      <xdr:row>0</xdr:row>
      <xdr:rowOff>38965</xdr:rowOff>
    </xdr:from>
    <xdr:to>
      <xdr:col>6</xdr:col>
      <xdr:colOff>208454</xdr:colOff>
      <xdr:row>5</xdr:row>
      <xdr:rowOff>143740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8965"/>
          <a:ext cx="2462415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140335</xdr:colOff>
      <xdr:row>44</xdr:row>
      <xdr:rowOff>140970</xdr:rowOff>
    </xdr:from>
    <xdr:to>
      <xdr:col>1</xdr:col>
      <xdr:colOff>407035</xdr:colOff>
      <xdr:row>47</xdr:row>
      <xdr:rowOff>14553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" y="10161270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86591</xdr:colOff>
      <xdr:row>48</xdr:row>
      <xdr:rowOff>129885</xdr:rowOff>
    </xdr:from>
    <xdr:to>
      <xdr:col>9</xdr:col>
      <xdr:colOff>684068</xdr:colOff>
      <xdr:row>82</xdr:row>
      <xdr:rowOff>54578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3FA875A-953F-4AAE-824E-B9F1E621B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591" y="10390908"/>
          <a:ext cx="6710795" cy="64016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Q47"/>
  <sheetViews>
    <sheetView tabSelected="1" view="pageBreakPreview" topLeftCell="A19" zoomScale="60" zoomScaleNormal="110" workbookViewId="0">
      <selection activeCell="P52" sqref="P52"/>
    </sheetView>
  </sheetViews>
  <sheetFormatPr defaultRowHeight="15" x14ac:dyDescent="0.25"/>
  <cols>
    <col min="1" max="1" width="4.28515625" style="2" customWidth="1"/>
    <col min="2" max="2" width="25.5703125" customWidth="1"/>
    <col min="3" max="3" width="10.140625" style="2" customWidth="1"/>
    <col min="4" max="5" width="8.85546875" style="2" customWidth="1"/>
    <col min="6" max="6" width="10" style="2" customWidth="1"/>
    <col min="7" max="7" width="9.42578125" style="3" customWidth="1"/>
    <col min="8" max="8" width="7.85546875" style="2" customWidth="1"/>
    <col min="9" max="9" width="6.5703125" style="2" customWidth="1"/>
    <col min="10" max="10" width="13.140625" style="3" customWidth="1"/>
    <col min="12" max="12" width="11.140625" bestFit="1" customWidth="1"/>
    <col min="14" max="14" width="11.7109375" customWidth="1"/>
    <col min="16" max="16" width="12.140625" customWidth="1"/>
    <col min="17" max="17" width="17.28515625" bestFit="1" customWidth="1"/>
  </cols>
  <sheetData>
    <row r="7" ht="10.9" customHeight="1" x14ac:dyDescent="0.25"/>
    <row r="8" ht="3.75" customHeight="1" x14ac:dyDescent="0.25"/>
    <row r="9" ht="3.75" customHeight="1" x14ac:dyDescent="0.25"/>
    <row r="10" ht="3.75" customHeight="1" x14ac:dyDescent="0.25"/>
    <row r="11" ht="3.75" customHeight="1" x14ac:dyDescent="0.25"/>
    <row r="12" ht="3.75" customHeight="1" x14ac:dyDescent="0.25"/>
    <row r="13" ht="3.75" customHeight="1" x14ac:dyDescent="0.25"/>
    <row r="14" ht="3.75" customHeight="1" x14ac:dyDescent="0.25"/>
    <row r="15" ht="3.75" customHeight="1" x14ac:dyDescent="0.25"/>
    <row r="16" ht="3.75" customHeight="1" x14ac:dyDescent="0.25"/>
    <row r="17" spans="1:17" ht="3.75" customHeight="1" x14ac:dyDescent="0.25"/>
    <row r="18" spans="1:17" ht="3.75" customHeight="1" x14ac:dyDescent="0.25"/>
    <row r="19" spans="1:17" ht="3.75" customHeight="1" x14ac:dyDescent="0.25"/>
    <row r="20" spans="1:17" ht="22.9" customHeight="1" x14ac:dyDescent="0.25">
      <c r="A20" s="32" t="s">
        <v>13</v>
      </c>
      <c r="B20" s="32"/>
      <c r="J20" s="10">
        <v>45156</v>
      </c>
    </row>
    <row r="21" spans="1:17" ht="6" customHeight="1" x14ac:dyDescent="0.25"/>
    <row r="22" spans="1:17" x14ac:dyDescent="0.25">
      <c r="A22" s="6"/>
      <c r="B22" s="6"/>
    </row>
    <row r="23" spans="1:17" ht="7.5" customHeight="1" x14ac:dyDescent="0.25">
      <c r="A23" s="6"/>
      <c r="B23" s="6"/>
    </row>
    <row r="24" spans="1:17" ht="23.25" x14ac:dyDescent="0.35">
      <c r="A24" s="33" t="s">
        <v>12</v>
      </c>
      <c r="B24" s="33"/>
      <c r="C24" s="33"/>
      <c r="D24" s="33"/>
      <c r="E24" s="33"/>
      <c r="F24" s="33"/>
      <c r="G24" s="33"/>
      <c r="H24" s="33"/>
      <c r="I24" s="33"/>
      <c r="J24" s="33"/>
    </row>
    <row r="25" spans="1:17" ht="11.25" customHeight="1" x14ac:dyDescent="0.35">
      <c r="A25" s="19"/>
      <c r="B25" s="19"/>
      <c r="C25" s="19"/>
      <c r="D25" s="19"/>
      <c r="E25" s="19"/>
      <c r="F25" s="19"/>
      <c r="G25" s="19"/>
      <c r="H25" s="19"/>
      <c r="I25" s="19"/>
      <c r="J25" s="19"/>
    </row>
    <row r="26" spans="1:17" ht="40.5" customHeight="1" x14ac:dyDescent="0.25">
      <c r="A26" s="34" t="s">
        <v>26</v>
      </c>
      <c r="B26" s="34"/>
      <c r="C26" s="34"/>
      <c r="D26" s="34"/>
      <c r="E26" s="34"/>
      <c r="F26" s="34"/>
      <c r="G26" s="34"/>
      <c r="H26" s="34"/>
      <c r="I26" s="34"/>
      <c r="J26" s="34"/>
      <c r="N26" s="31"/>
      <c r="O26" s="31"/>
      <c r="P26" s="31"/>
      <c r="Q26" s="29"/>
    </row>
    <row r="27" spans="1:17" ht="14.25" customHeight="1" x14ac:dyDescent="0.25"/>
    <row r="28" spans="1:17" ht="63" x14ac:dyDescent="0.25">
      <c r="A28" s="11" t="s">
        <v>0</v>
      </c>
      <c r="B28" s="11" t="s">
        <v>1</v>
      </c>
      <c r="C28" s="12" t="s">
        <v>8</v>
      </c>
      <c r="D28" s="12" t="s">
        <v>7</v>
      </c>
      <c r="E28" s="28" t="s">
        <v>24</v>
      </c>
      <c r="F28" s="12" t="s">
        <v>11</v>
      </c>
      <c r="G28" s="12" t="s">
        <v>10</v>
      </c>
      <c r="H28" s="11" t="s">
        <v>2</v>
      </c>
      <c r="I28" s="11" t="s">
        <v>3</v>
      </c>
      <c r="J28" s="13" t="s">
        <v>4</v>
      </c>
    </row>
    <row r="29" spans="1:17" s="7" customFormat="1" ht="63" customHeight="1" x14ac:dyDescent="0.3">
      <c r="A29" s="15">
        <v>1</v>
      </c>
      <c r="B29" s="14" t="s">
        <v>25</v>
      </c>
      <c r="C29" s="16"/>
      <c r="D29" s="18"/>
      <c r="E29" s="18"/>
      <c r="F29" s="18">
        <f>SUM(C29+D29)*20%</f>
        <v>0</v>
      </c>
      <c r="G29" s="17">
        <f>SUM(C29+D29+F29)*7.5%</f>
        <v>0</v>
      </c>
      <c r="H29" s="15"/>
      <c r="I29" s="15"/>
      <c r="J29" s="16">
        <f>SUM(C29+D29+F29+G29)*I29</f>
        <v>0</v>
      </c>
    </row>
    <row r="30" spans="1:17" s="7" customFormat="1" ht="18.75" x14ac:dyDescent="0.3">
      <c r="A30" s="15" t="s">
        <v>14</v>
      </c>
      <c r="B30" s="14" t="s">
        <v>15</v>
      </c>
      <c r="C30" s="16">
        <v>1098</v>
      </c>
      <c r="D30" s="18">
        <v>130</v>
      </c>
      <c r="E30" s="18">
        <f>C30*10%</f>
        <v>109.80000000000001</v>
      </c>
      <c r="F30" s="18">
        <f>SUM(C30+D30+E30)*20%</f>
        <v>267.56</v>
      </c>
      <c r="G30" s="17">
        <f>SUM(C30+D30+F30+E30)*7.5%</f>
        <v>120.40199999999999</v>
      </c>
      <c r="H30" s="15" t="s">
        <v>20</v>
      </c>
      <c r="I30" s="15">
        <v>24</v>
      </c>
      <c r="J30" s="16">
        <f>SUM(C30+D30+F30+G30+E30)*I30</f>
        <v>41418.288</v>
      </c>
    </row>
    <row r="31" spans="1:17" s="7" customFormat="1" ht="18.75" x14ac:dyDescent="0.3">
      <c r="A31" s="15" t="s">
        <v>16</v>
      </c>
      <c r="B31" s="14" t="s">
        <v>17</v>
      </c>
      <c r="C31" s="16">
        <v>952</v>
      </c>
      <c r="D31" s="18">
        <v>130</v>
      </c>
      <c r="E31" s="18">
        <f>C31*10%</f>
        <v>95.2</v>
      </c>
      <c r="F31" s="18">
        <f t="shared" ref="F31:F32" si="0">SUM(C31+D31+E31)*20%</f>
        <v>235.44000000000003</v>
      </c>
      <c r="G31" s="17">
        <f t="shared" ref="G31:G32" si="1">SUM(C31+D31+F31+E31)*7.5%</f>
        <v>105.94800000000001</v>
      </c>
      <c r="H31" s="15" t="s">
        <v>20</v>
      </c>
      <c r="I31" s="15">
        <v>24</v>
      </c>
      <c r="J31" s="16">
        <f t="shared" ref="J31:J34" si="2">SUM(C31+D31+F31+G31+E31)*I31</f>
        <v>36446.112000000008</v>
      </c>
    </row>
    <row r="32" spans="1:17" s="7" customFormat="1" ht="18.75" x14ac:dyDescent="0.3">
      <c r="A32" s="15" t="s">
        <v>19</v>
      </c>
      <c r="B32" s="14" t="s">
        <v>18</v>
      </c>
      <c r="C32" s="16">
        <v>550</v>
      </c>
      <c r="D32" s="18">
        <v>130</v>
      </c>
      <c r="E32" s="18">
        <f>C32*10%</f>
        <v>55</v>
      </c>
      <c r="F32" s="18">
        <f t="shared" si="0"/>
        <v>147</v>
      </c>
      <c r="G32" s="17">
        <f t="shared" si="1"/>
        <v>66.149999999999991</v>
      </c>
      <c r="H32" s="15" t="s">
        <v>20</v>
      </c>
      <c r="I32" s="15">
        <v>30</v>
      </c>
      <c r="J32" s="16">
        <f t="shared" si="2"/>
        <v>28444.5</v>
      </c>
    </row>
    <row r="33" spans="1:15" s="7" customFormat="1" ht="34.5" customHeight="1" x14ac:dyDescent="0.3">
      <c r="A33" s="15">
        <v>2</v>
      </c>
      <c r="B33" s="14" t="s">
        <v>21</v>
      </c>
      <c r="C33" s="16">
        <v>20000</v>
      </c>
      <c r="D33" s="18">
        <v>3000</v>
      </c>
      <c r="E33" s="18">
        <v>0</v>
      </c>
      <c r="F33" s="18">
        <f>SUM(C33+D33)*20%</f>
        <v>4600</v>
      </c>
      <c r="G33" s="17">
        <f>SUM(C33+D33+F33)*7.5%</f>
        <v>2070</v>
      </c>
      <c r="H33" s="15" t="s">
        <v>22</v>
      </c>
      <c r="I33" s="15">
        <v>1</v>
      </c>
      <c r="J33" s="16">
        <f t="shared" si="2"/>
        <v>29670</v>
      </c>
    </row>
    <row r="34" spans="1:15" ht="47.25" customHeight="1" x14ac:dyDescent="0.25">
      <c r="A34" s="15">
        <v>3</v>
      </c>
      <c r="B34" s="14" t="s">
        <v>23</v>
      </c>
      <c r="C34" s="16">
        <v>20000</v>
      </c>
      <c r="D34" s="18">
        <v>10000</v>
      </c>
      <c r="E34" s="18">
        <v>0</v>
      </c>
      <c r="F34" s="18">
        <f>SUM(C34+D34)*20%</f>
        <v>6000</v>
      </c>
      <c r="G34" s="17">
        <f t="shared" ref="G34" si="3">SUM(C34+D34+F34)*7.5%</f>
        <v>2700</v>
      </c>
      <c r="H34" s="15" t="s">
        <v>27</v>
      </c>
      <c r="I34" s="15">
        <v>1</v>
      </c>
      <c r="J34" s="16">
        <f t="shared" si="2"/>
        <v>38700</v>
      </c>
    </row>
    <row r="35" spans="1:15" ht="27" customHeight="1" x14ac:dyDescent="0.25">
      <c r="A35" s="36" t="s">
        <v>28</v>
      </c>
      <c r="B35" s="36"/>
      <c r="C35" s="36"/>
      <c r="D35" s="36"/>
      <c r="E35" s="36"/>
      <c r="F35" s="36"/>
      <c r="G35" s="36"/>
      <c r="H35" s="36"/>
      <c r="I35" s="36"/>
      <c r="J35" s="30">
        <f>SUM(J29:J34)</f>
        <v>174678.90000000002</v>
      </c>
    </row>
    <row r="36" spans="1:15" ht="34.5" customHeight="1" x14ac:dyDescent="0.25">
      <c r="A36" s="27"/>
      <c r="B36" s="5"/>
      <c r="M36" s="9"/>
      <c r="N36" s="9"/>
      <c r="O36" s="9"/>
    </row>
    <row r="37" spans="1:15" ht="6" customHeight="1" x14ac:dyDescent="0.25">
      <c r="A37" s="27"/>
      <c r="B37" s="5"/>
      <c r="M37" s="9"/>
      <c r="N37" s="9"/>
      <c r="O37" s="9"/>
    </row>
    <row r="38" spans="1:15" ht="42.75" customHeight="1" x14ac:dyDescent="0.25">
      <c r="A38" s="35" t="s">
        <v>29</v>
      </c>
      <c r="B38" s="35"/>
      <c r="C38" s="35"/>
      <c r="D38" s="35"/>
      <c r="E38" s="35"/>
      <c r="F38" s="35"/>
      <c r="G38" s="35"/>
      <c r="H38" s="35"/>
      <c r="I38" s="35"/>
      <c r="J38" s="35"/>
      <c r="M38" s="9"/>
      <c r="N38" s="9"/>
      <c r="O38" s="9"/>
    </row>
    <row r="39" spans="1:15" ht="6" customHeight="1" x14ac:dyDescent="0.25">
      <c r="A39" s="27"/>
      <c r="B39" s="5"/>
      <c r="M39" s="9"/>
      <c r="N39" s="9"/>
      <c r="O39" s="9"/>
    </row>
    <row r="40" spans="1:15" ht="20.25" customHeight="1" x14ac:dyDescent="0.25">
      <c r="A40" s="4" t="s">
        <v>5</v>
      </c>
      <c r="B40" s="5"/>
      <c r="M40" s="9"/>
      <c r="N40" s="9"/>
      <c r="O40" s="9"/>
    </row>
    <row r="41" spans="1:15" ht="8.4499999999999993" customHeight="1" x14ac:dyDescent="0.25">
      <c r="A41" s="4"/>
      <c r="B41" s="5"/>
    </row>
    <row r="42" spans="1:15" s="7" customFormat="1" ht="18.75" x14ac:dyDescent="0.3">
      <c r="A42" s="21" t="s">
        <v>6</v>
      </c>
      <c r="B42" s="22"/>
      <c r="C42" s="23"/>
      <c r="D42" s="23"/>
      <c r="E42" s="23"/>
      <c r="F42" s="23"/>
      <c r="G42" s="24"/>
      <c r="H42" s="23"/>
      <c r="I42" s="23"/>
      <c r="J42" s="24"/>
    </row>
    <row r="43" spans="1:15" s="7" customFormat="1" ht="10.15" customHeight="1" x14ac:dyDescent="0.3">
      <c r="A43" s="21"/>
      <c r="B43" s="21"/>
      <c r="C43" s="23"/>
      <c r="D43" s="23"/>
      <c r="E43" s="23"/>
      <c r="F43" s="23"/>
      <c r="G43" s="24"/>
      <c r="H43" s="23"/>
      <c r="I43" s="23"/>
      <c r="J43" s="24"/>
      <c r="L43" s="20"/>
    </row>
    <row r="44" spans="1:15" s="7" customFormat="1" ht="18.75" x14ac:dyDescent="0.3">
      <c r="A44" s="25" t="s">
        <v>9</v>
      </c>
      <c r="B44" s="26"/>
      <c r="C44" s="23"/>
      <c r="D44" s="23"/>
      <c r="E44" s="23"/>
      <c r="F44" s="23"/>
      <c r="G44" s="24"/>
      <c r="H44" s="23"/>
      <c r="I44" s="23"/>
      <c r="J44" s="24"/>
      <c r="L44" s="20"/>
    </row>
    <row r="45" spans="1:15" x14ac:dyDescent="0.25">
      <c r="L45" s="1"/>
    </row>
    <row r="46" spans="1:15" x14ac:dyDescent="0.25">
      <c r="L46" s="1"/>
    </row>
    <row r="47" spans="1:15" x14ac:dyDescent="0.25">
      <c r="L47" s="8"/>
    </row>
  </sheetData>
  <mergeCells count="6">
    <mergeCell ref="N26:P26"/>
    <mergeCell ref="A20:B20"/>
    <mergeCell ref="A24:J24"/>
    <mergeCell ref="A26:J26"/>
    <mergeCell ref="A38:J38"/>
    <mergeCell ref="A35:I35"/>
  </mergeCells>
  <printOptions horizontalCentered="1"/>
  <pageMargins left="0" right="0" top="0" bottom="0.75" header="0.3" footer="0.3"/>
  <pageSetup paperSize="9" scale="94" orientation="portrait" r:id="rId1"/>
  <rowBreaks count="1" manualBreakCount="1">
    <brk id="48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2024-02-17T11:46:26Z</dcterms:modified>
</cp:coreProperties>
</file>