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filterPrivacy="1" defaultThemeVersion="124226"/>
  <xr:revisionPtr revIDLastSave="0" documentId="13_ncr:1_{13A46D6A-238F-42D3-807B-0AAB8CE39D5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VAC" sheetId="1" r:id="rId1"/>
    <sheet name="PES estimate" sheetId="2" r:id="rId2"/>
  </sheets>
  <definedNames>
    <definedName name="_xlnm.Print_Area" localSheetId="0">HVAC!$A$1:$H$35</definedName>
    <definedName name="_xlnm.Print_Area" localSheetId="1">'PES estimate'!$A$1:$H$34</definedName>
    <definedName name="_xlnm.Print_Titles" localSheetId="0">HVAC!$12:$14</definedName>
    <definedName name="_xlnm.Print_Titles" localSheetId="1">'PES estimate'!$12:$14</definedName>
  </definedNames>
  <calcPr calcId="181029"/>
</workbook>
</file>

<file path=xl/calcChain.xml><?xml version="1.0" encoding="utf-8"?>
<calcChain xmlns="http://schemas.openxmlformats.org/spreadsheetml/2006/main">
  <c r="G27" i="1" l="1"/>
  <c r="H23" i="1"/>
  <c r="G23" i="1"/>
  <c r="H25" i="2"/>
  <c r="G25" i="2"/>
  <c r="H24" i="2"/>
  <c r="G24" i="2"/>
  <c r="H23" i="2"/>
  <c r="G23" i="2"/>
  <c r="H22" i="2"/>
  <c r="G22" i="2"/>
  <c r="H21" i="2"/>
  <c r="G21" i="2"/>
  <c r="H20" i="2"/>
  <c r="G20" i="2"/>
  <c r="H19" i="2"/>
  <c r="G19" i="2"/>
  <c r="H18" i="2"/>
  <c r="G18" i="2"/>
  <c r="H17" i="2"/>
  <c r="G17" i="2"/>
  <c r="H16" i="2"/>
  <c r="G16" i="2"/>
  <c r="H15" i="2"/>
  <c r="H26" i="2" s="1"/>
  <c r="G15" i="2"/>
  <c r="G26" i="2" s="1"/>
  <c r="G28" i="2" s="1"/>
  <c r="H16" i="1"/>
  <c r="G16" i="1"/>
  <c r="H18" i="1"/>
  <c r="G18" i="1"/>
  <c r="H29" i="2" l="1"/>
  <c r="H27" i="2"/>
  <c r="H28" i="2" s="1"/>
  <c r="H20" i="1"/>
  <c r="H19" i="1"/>
  <c r="H15" i="1" l="1"/>
  <c r="G15" i="1"/>
  <c r="H21" i="1" l="1"/>
  <c r="G21" i="1"/>
  <c r="G20" i="1"/>
  <c r="G19" i="1"/>
  <c r="H24" i="1" l="1"/>
  <c r="G24" i="1"/>
  <c r="H22" i="1"/>
  <c r="G22" i="1"/>
  <c r="H17" i="1"/>
  <c r="G17" i="1"/>
  <c r="H26" i="1"/>
  <c r="G26" i="1"/>
  <c r="H25" i="1"/>
  <c r="G25" i="1"/>
  <c r="H27" i="1" l="1"/>
  <c r="H30" i="1" s="1"/>
  <c r="G29" i="1" l="1"/>
  <c r="H28" i="1"/>
  <c r="H29" i="1" s="1"/>
</calcChain>
</file>

<file path=xl/sharedStrings.xml><?xml version="1.0" encoding="utf-8"?>
<sst xmlns="http://schemas.openxmlformats.org/spreadsheetml/2006/main" count="78" uniqueCount="37">
  <si>
    <t>S. #</t>
  </si>
  <si>
    <t>Description</t>
  </si>
  <si>
    <t>Unit</t>
  </si>
  <si>
    <t>Total Amount Rs</t>
  </si>
  <si>
    <t>Job</t>
  </si>
  <si>
    <t>Sqft</t>
  </si>
  <si>
    <t>Nos</t>
  </si>
  <si>
    <t>SST Tax 13%</t>
  </si>
  <si>
    <t>Set</t>
  </si>
  <si>
    <t>Material Rate</t>
  </si>
  <si>
    <t>Labour Rate</t>
  </si>
  <si>
    <t>Material Amount</t>
  </si>
  <si>
    <t>Labour Amount</t>
  </si>
  <si>
    <t>Grand Total Amount Rs</t>
  </si>
  <si>
    <t>Supply and installation of hangers /  supports for G.I sheet metal ducts.</t>
  </si>
  <si>
    <t>Painting &amp; Identification.</t>
  </si>
  <si>
    <t>Supply &amp; Installation of G.I. sheet metal duct machine made with flange, nut bolts, gasket, duct sealent etc complete in all respect.</t>
  </si>
  <si>
    <t>Supply and installation of volume control damper</t>
  </si>
  <si>
    <t>HVAC work for Badri Office at 7th Floor Fakhri Trade Center Karachi.</t>
  </si>
  <si>
    <t>Testing &amp; commissioning / air balancing</t>
  </si>
  <si>
    <t>Removal &amp; dismantle of existing duct &amp; air devices complete in all respect.</t>
  </si>
  <si>
    <t>Sqin</t>
  </si>
  <si>
    <t>Making of Shop drawings &amp; As built.</t>
  </si>
  <si>
    <t>Sub - Total Amount Rs</t>
  </si>
  <si>
    <t>Removal / reinstallation of existing duct including repairing of insulation (approx)</t>
  </si>
  <si>
    <t>Bill</t>
  </si>
  <si>
    <t>Billed Qty</t>
  </si>
  <si>
    <t>Removal &amp; reinstallation of existing grills.</t>
  </si>
  <si>
    <t>For PIONEER ENGINEERING SERVICES.</t>
  </si>
  <si>
    <t>PS/BD/317/08/23</t>
  </si>
  <si>
    <t>Supply &amp; Installation of Glass wool insulation of 25mm thick for supply &amp; return air ducts including canvas cloth &amp; antifungus paint complete in all respect.
(internal duct area)</t>
  </si>
  <si>
    <t>For PIONEER SERVICES.</t>
  </si>
  <si>
    <t>OUR estimate</t>
  </si>
  <si>
    <t>Supply &amp; Installation of Linear Grill 2 Slot x 36"</t>
  </si>
  <si>
    <t>Supply &amp; Installation of Linear Grill
2 Slot x 36"</t>
  </si>
  <si>
    <t>Supply of 2 Roll glass wool</t>
  </si>
  <si>
    <t>Roll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</si>
</sst>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_);_(@_)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u/>
      <sz val="22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sz val="11.5"/>
      <color theme="1"/>
      <name val="Calibri"/>
      <family val="2"/>
      <scheme val="minor"/>
    </font>
    <font>
      <sz val="11.5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1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164" fontId="2" fillId="0" borderId="0" xfId="1" applyNumberFormat="1" applyFont="1"/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/>
    </xf>
    <xf numFmtId="0" fontId="3" fillId="0" borderId="0" xfId="0" applyFont="1"/>
    <xf numFmtId="14" fontId="5" fillId="0" borderId="0" xfId="1" applyNumberFormat="1" applyFont="1"/>
    <xf numFmtId="0" fontId="7" fillId="0" borderId="0" xfId="0" applyFont="1"/>
    <xf numFmtId="0" fontId="4" fillId="0" borderId="0" xfId="0" applyFont="1" applyAlignment="1">
      <alignment horizontal="left"/>
    </xf>
    <xf numFmtId="164" fontId="2" fillId="0" borderId="0" xfId="0" applyNumberFormat="1" applyFont="1"/>
    <xf numFmtId="0" fontId="9" fillId="0" borderId="0" xfId="0" applyFont="1"/>
    <xf numFmtId="165" fontId="2" fillId="0" borderId="0" xfId="0" applyNumberFormat="1" applyFont="1"/>
    <xf numFmtId="43" fontId="2" fillId="0" borderId="0" xfId="0" applyNumberFormat="1" applyFont="1"/>
    <xf numFmtId="0" fontId="10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164" fontId="12" fillId="0" borderId="2" xfId="1" applyNumberFormat="1" applyFont="1" applyBorder="1" applyAlignment="1">
      <alignment vertical="center"/>
    </xf>
    <xf numFmtId="0" fontId="8" fillId="0" borderId="0" xfId="0" applyFont="1" applyAlignment="1">
      <alignment horizontal="left"/>
    </xf>
    <xf numFmtId="0" fontId="11" fillId="0" borderId="0" xfId="0" applyFont="1" applyAlignment="1">
      <alignment horizontal="center" vertical="center" wrapText="1"/>
    </xf>
    <xf numFmtId="0" fontId="12" fillId="0" borderId="0" xfId="0" applyFont="1" applyAlignment="1">
      <alignment horizontal="right" vertical="center"/>
    </xf>
    <xf numFmtId="0" fontId="14" fillId="0" borderId="0" xfId="0" applyFont="1" applyAlignment="1">
      <alignment horizontal="center" vertical="center" wrapText="1"/>
    </xf>
    <xf numFmtId="0" fontId="5" fillId="0" borderId="0" xfId="0" applyFont="1" applyAlignment="1">
      <alignment horizontal="left" vertical="top" wrapText="1"/>
    </xf>
    <xf numFmtId="164" fontId="13" fillId="0" borderId="3" xfId="1" applyNumberFormat="1" applyFont="1" applyBorder="1" applyAlignment="1">
      <alignment vertical="center"/>
    </xf>
    <xf numFmtId="0" fontId="15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 wrapText="1"/>
    </xf>
    <xf numFmtId="0" fontId="16" fillId="0" borderId="2" xfId="0" applyFont="1" applyBorder="1" applyAlignment="1">
      <alignment horizontal="center" vertical="center"/>
    </xf>
    <xf numFmtId="0" fontId="16" fillId="0" borderId="2" xfId="0" applyFont="1" applyBorder="1" applyAlignment="1">
      <alignment vertical="center" wrapText="1"/>
    </xf>
    <xf numFmtId="164" fontId="16" fillId="0" borderId="2" xfId="1" applyNumberFormat="1" applyFont="1" applyBorder="1" applyAlignment="1">
      <alignment horizontal="center" vertical="center"/>
    </xf>
    <xf numFmtId="164" fontId="16" fillId="0" borderId="2" xfId="1" applyNumberFormat="1" applyFont="1" applyBorder="1" applyAlignment="1">
      <alignment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1722120</xdr:colOff>
      <xdr:row>0</xdr:row>
      <xdr:rowOff>19050</xdr:rowOff>
    </xdr:from>
    <xdr:to>
      <xdr:col>5</xdr:col>
      <xdr:colOff>287655</xdr:colOff>
      <xdr:row>5</xdr:row>
      <xdr:rowOff>47625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9295" y="19050"/>
          <a:ext cx="2489835" cy="1076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373382</xdr:colOff>
      <xdr:row>30</xdr:row>
      <xdr:rowOff>104775</xdr:rowOff>
    </xdr:from>
    <xdr:to>
      <xdr:col>10</xdr:col>
      <xdr:colOff>247810</xdr:colOff>
      <xdr:row>33</xdr:row>
      <xdr:rowOff>21981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69532" y="9963150"/>
          <a:ext cx="617378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18</xdr:col>
      <xdr:colOff>76202</xdr:colOff>
      <xdr:row>15</xdr:row>
      <xdr:rowOff>412246</xdr:rowOff>
    </xdr:from>
    <xdr:to>
      <xdr:col>25</xdr:col>
      <xdr:colOff>314325</xdr:colOff>
      <xdr:row>16</xdr:row>
      <xdr:rowOff>180975</xdr:rowOff>
    </xdr:to>
    <xdr:sp macro="" textlink="">
      <xdr:nvSpPr>
        <xdr:cNvPr id="5" name="Text Box 69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13344527" y="3860296"/>
          <a:ext cx="4371973" cy="68312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36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3200" b="0" i="0" strike="noStrike">
              <a:solidFill>
                <a:srgbClr val="000000"/>
              </a:solidFill>
              <a:latin typeface="Book Antiqua"/>
            </a:rPr>
            <a:t>IONEER </a:t>
          </a:r>
          <a:r>
            <a:rPr lang="en-US" sz="36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32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16</xdr:col>
      <xdr:colOff>371475</xdr:colOff>
      <xdr:row>15</xdr:row>
      <xdr:rowOff>152400</xdr:rowOff>
    </xdr:from>
    <xdr:to>
      <xdr:col>18</xdr:col>
      <xdr:colOff>123825</xdr:colOff>
      <xdr:row>16</xdr:row>
      <xdr:rowOff>161925</xdr:rowOff>
    </xdr:to>
    <xdr:pic>
      <xdr:nvPicPr>
        <xdr:cNvPr id="6" name="Picture 68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2458700" y="3600450"/>
          <a:ext cx="933450" cy="923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219076</xdr:colOff>
      <xdr:row>32</xdr:row>
      <xdr:rowOff>95251</xdr:rowOff>
    </xdr:from>
    <xdr:to>
      <xdr:col>1</xdr:col>
      <xdr:colOff>590551</xdr:colOff>
      <xdr:row>34</xdr:row>
      <xdr:rowOff>101453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9076" y="14297026"/>
          <a:ext cx="628650" cy="48245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45720</xdr:colOff>
      <xdr:row>4</xdr:row>
      <xdr:rowOff>38100</xdr:rowOff>
    </xdr:from>
    <xdr:to>
      <xdr:col>19</xdr:col>
      <xdr:colOff>173355</xdr:colOff>
      <xdr:row>10</xdr:row>
      <xdr:rowOff>47625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23ACC30-F326-4EDA-9F6A-4E8351601F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42395" y="990600"/>
          <a:ext cx="2489835" cy="1076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373382</xdr:colOff>
      <xdr:row>29</xdr:row>
      <xdr:rowOff>104775</xdr:rowOff>
    </xdr:from>
    <xdr:to>
      <xdr:col>10</xdr:col>
      <xdr:colOff>247810</xdr:colOff>
      <xdr:row>32</xdr:row>
      <xdr:rowOff>21981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59755B9-4AF6-4ADF-BDF8-EC7C886B16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45707" y="9591675"/>
          <a:ext cx="617378" cy="4601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1390652</xdr:colOff>
      <xdr:row>1</xdr:row>
      <xdr:rowOff>21721</xdr:rowOff>
    </xdr:from>
    <xdr:to>
      <xdr:col>7</xdr:col>
      <xdr:colOff>409575</xdr:colOff>
      <xdr:row>3</xdr:row>
      <xdr:rowOff>228600</xdr:rowOff>
    </xdr:to>
    <xdr:sp macro="" textlink="">
      <xdr:nvSpPr>
        <xdr:cNvPr id="4" name="Text Box 69">
          <a:extLst>
            <a:ext uri="{FF2B5EF4-FFF2-40B4-BE49-F238E27FC236}">
              <a16:creationId xmlns:a16="http://schemas.microsoft.com/office/drawing/2014/main" id="{62B45A85-1733-4402-A8FC-23A2956C94ED}"/>
            </a:ext>
          </a:extLst>
        </xdr:cNvPr>
        <xdr:cNvSpPr txBox="1">
          <a:spLocks noChangeArrowheads="1"/>
        </xdr:cNvSpPr>
      </xdr:nvSpPr>
      <xdr:spPr bwMode="auto">
        <a:xfrm>
          <a:off x="1647827" y="259846"/>
          <a:ext cx="4371973" cy="68312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36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3200" b="0" i="0" strike="noStrike">
              <a:solidFill>
                <a:srgbClr val="000000"/>
              </a:solidFill>
              <a:latin typeface="Book Antiqua"/>
            </a:rPr>
            <a:t>IONEER </a:t>
          </a:r>
          <a:r>
            <a:rPr lang="en-US" sz="36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32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1</xdr:col>
      <xdr:colOff>504825</xdr:colOff>
      <xdr:row>0</xdr:row>
      <xdr:rowOff>0</xdr:rowOff>
    </xdr:from>
    <xdr:to>
      <xdr:col>1</xdr:col>
      <xdr:colOff>1438275</xdr:colOff>
      <xdr:row>3</xdr:row>
      <xdr:rowOff>209550</xdr:rowOff>
    </xdr:to>
    <xdr:pic>
      <xdr:nvPicPr>
        <xdr:cNvPr id="5" name="Picture 68">
          <a:extLst>
            <a:ext uri="{FF2B5EF4-FFF2-40B4-BE49-F238E27FC236}">
              <a16:creationId xmlns:a16="http://schemas.microsoft.com/office/drawing/2014/main" id="{545100B0-B414-46FE-A039-D57663DA8C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762000" y="0"/>
          <a:ext cx="933450" cy="923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219076</xdr:colOff>
      <xdr:row>31</xdr:row>
      <xdr:rowOff>95251</xdr:rowOff>
    </xdr:from>
    <xdr:to>
      <xdr:col>1</xdr:col>
      <xdr:colOff>590551</xdr:colOff>
      <xdr:row>33</xdr:row>
      <xdr:rowOff>101453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9C28EA9F-4D8B-4FD7-94C3-3A1A9B0CEC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9076" y="9886951"/>
          <a:ext cx="628650" cy="4824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5:K37"/>
  <sheetViews>
    <sheetView tabSelected="1" topLeftCell="A19" zoomScaleNormal="100" workbookViewId="0">
      <selection activeCell="G30" sqref="G30"/>
    </sheetView>
  </sheetViews>
  <sheetFormatPr defaultColWidth="8.85546875" defaultRowHeight="18.75" x14ac:dyDescent="0.3"/>
  <cols>
    <col min="1" max="1" width="3.85546875" style="1" customWidth="1"/>
    <col min="2" max="2" width="36.140625" style="2" customWidth="1"/>
    <col min="3" max="3" width="6" style="1" customWidth="1"/>
    <col min="4" max="4" width="7.140625" style="1" customWidth="1"/>
    <col min="5" max="5" width="9.5703125" style="1" customWidth="1"/>
    <col min="6" max="6" width="8.7109375" style="1" customWidth="1"/>
    <col min="7" max="7" width="12.7109375" style="1" customWidth="1"/>
    <col min="8" max="8" width="14.5703125" style="3" bestFit="1" customWidth="1"/>
    <col min="9" max="9" width="8.85546875" style="2"/>
    <col min="10" max="10" width="11.140625" style="2" bestFit="1" customWidth="1"/>
    <col min="11" max="11" width="18.28515625" style="2" bestFit="1" customWidth="1"/>
    <col min="12" max="16384" width="8.85546875" style="2"/>
  </cols>
  <sheetData>
    <row r="5" spans="1:10" ht="7.5" customHeight="1" x14ac:dyDescent="0.3"/>
    <row r="6" spans="1:10" ht="16.5" customHeight="1" x14ac:dyDescent="0.3"/>
    <row r="7" spans="1:10" ht="3.75" customHeight="1" x14ac:dyDescent="0.3"/>
    <row r="8" spans="1:10" x14ac:dyDescent="0.3">
      <c r="A8" s="19" t="s">
        <v>29</v>
      </c>
      <c r="B8" s="19"/>
      <c r="H8" s="8">
        <v>45229</v>
      </c>
    </row>
    <row r="9" spans="1:10" ht="7.5" customHeight="1" x14ac:dyDescent="0.3">
      <c r="A9" s="10"/>
      <c r="B9" s="10"/>
      <c r="H9" s="2"/>
    </row>
    <row r="10" spans="1:10" s="9" customFormat="1" ht="30.6" customHeight="1" x14ac:dyDescent="0.35">
      <c r="A10" s="20" t="s">
        <v>25</v>
      </c>
      <c r="B10" s="20"/>
      <c r="C10" s="20"/>
      <c r="D10" s="20"/>
      <c r="E10" s="20"/>
      <c r="F10" s="20"/>
      <c r="G10" s="20"/>
      <c r="H10" s="20"/>
    </row>
    <row r="11" spans="1:10" s="9" customFormat="1" ht="4.5" customHeight="1" x14ac:dyDescent="0.35">
      <c r="A11" s="17"/>
      <c r="B11" s="17"/>
      <c r="C11" s="17"/>
      <c r="D11" s="17"/>
      <c r="E11" s="17"/>
      <c r="F11" s="17"/>
      <c r="G11" s="17"/>
      <c r="H11" s="17"/>
    </row>
    <row r="12" spans="1:10" s="9" customFormat="1" ht="23.25" x14ac:dyDescent="0.35">
      <c r="A12" s="22" t="s">
        <v>18</v>
      </c>
      <c r="B12" s="22"/>
      <c r="C12" s="22"/>
      <c r="D12" s="22"/>
      <c r="E12" s="22"/>
      <c r="F12" s="22"/>
      <c r="G12" s="22"/>
      <c r="H12" s="22"/>
    </row>
    <row r="13" spans="1:10" s="9" customFormat="1" ht="12" customHeight="1" x14ac:dyDescent="0.35">
      <c r="A13" s="16"/>
      <c r="B13" s="16"/>
      <c r="C13" s="16"/>
      <c r="D13" s="16"/>
      <c r="E13" s="16"/>
      <c r="F13" s="16"/>
      <c r="G13" s="16"/>
      <c r="H13" s="16"/>
    </row>
    <row r="14" spans="1:10" ht="39" customHeight="1" x14ac:dyDescent="0.3">
      <c r="A14" s="25" t="s">
        <v>0</v>
      </c>
      <c r="B14" s="25" t="s">
        <v>1</v>
      </c>
      <c r="C14" s="25" t="s">
        <v>2</v>
      </c>
      <c r="D14" s="26" t="s">
        <v>26</v>
      </c>
      <c r="E14" s="26" t="s">
        <v>9</v>
      </c>
      <c r="F14" s="26" t="s">
        <v>10</v>
      </c>
      <c r="G14" s="26" t="s">
        <v>11</v>
      </c>
      <c r="H14" s="26" t="s">
        <v>12</v>
      </c>
    </row>
    <row r="15" spans="1:10" ht="33.75" customHeight="1" x14ac:dyDescent="0.3">
      <c r="A15" s="27">
        <v>1</v>
      </c>
      <c r="B15" s="28" t="s">
        <v>20</v>
      </c>
      <c r="C15" s="27" t="s">
        <v>4</v>
      </c>
      <c r="D15" s="27">
        <v>1</v>
      </c>
      <c r="E15" s="29">
        <v>0</v>
      </c>
      <c r="F15" s="29">
        <v>20000</v>
      </c>
      <c r="G15" s="30">
        <f t="shared" ref="G15:G16" si="0">E15*D15</f>
        <v>0</v>
      </c>
      <c r="H15" s="30">
        <f t="shared" ref="H15:H16" si="1">F15*D15</f>
        <v>20000</v>
      </c>
      <c r="J15" s="11"/>
    </row>
    <row r="16" spans="1:10" ht="66" customHeight="1" x14ac:dyDescent="0.3">
      <c r="A16" s="27">
        <v>2</v>
      </c>
      <c r="B16" s="28" t="s">
        <v>16</v>
      </c>
      <c r="C16" s="27" t="s">
        <v>5</v>
      </c>
      <c r="D16" s="27">
        <v>1318</v>
      </c>
      <c r="E16" s="29">
        <v>350</v>
      </c>
      <c r="F16" s="29">
        <v>60</v>
      </c>
      <c r="G16" s="30">
        <f t="shared" si="0"/>
        <v>461300</v>
      </c>
      <c r="H16" s="30">
        <f t="shared" si="1"/>
        <v>79080</v>
      </c>
      <c r="J16" s="11"/>
    </row>
    <row r="17" spans="1:11" ht="93.75" customHeight="1" x14ac:dyDescent="0.3">
      <c r="A17" s="27">
        <v>3</v>
      </c>
      <c r="B17" s="28" t="s">
        <v>30</v>
      </c>
      <c r="C17" s="27" t="s">
        <v>5</v>
      </c>
      <c r="D17" s="27">
        <v>1840</v>
      </c>
      <c r="E17" s="29">
        <v>180</v>
      </c>
      <c r="F17" s="29">
        <v>40</v>
      </c>
      <c r="G17" s="30">
        <f t="shared" ref="G17:G24" si="2">E17*D17</f>
        <v>331200</v>
      </c>
      <c r="H17" s="30">
        <f t="shared" ref="H17:H24" si="3">F17*D17</f>
        <v>73600</v>
      </c>
      <c r="J17" s="11"/>
    </row>
    <row r="18" spans="1:11" ht="45" x14ac:dyDescent="0.3">
      <c r="A18" s="27">
        <v>4</v>
      </c>
      <c r="B18" s="28" t="s">
        <v>24</v>
      </c>
      <c r="C18" s="27" t="s">
        <v>5</v>
      </c>
      <c r="D18" s="27">
        <v>780</v>
      </c>
      <c r="E18" s="29">
        <v>40</v>
      </c>
      <c r="F18" s="29">
        <v>80</v>
      </c>
      <c r="G18" s="30">
        <f t="shared" si="2"/>
        <v>31200</v>
      </c>
      <c r="H18" s="30">
        <f t="shared" si="3"/>
        <v>62400</v>
      </c>
      <c r="J18" s="11"/>
    </row>
    <row r="19" spans="1:11" ht="30" customHeight="1" x14ac:dyDescent="0.3">
      <c r="A19" s="27">
        <v>5</v>
      </c>
      <c r="B19" s="28" t="s">
        <v>34</v>
      </c>
      <c r="C19" s="27" t="s">
        <v>6</v>
      </c>
      <c r="D19" s="27">
        <v>22</v>
      </c>
      <c r="E19" s="29">
        <v>5000</v>
      </c>
      <c r="F19" s="29">
        <v>700</v>
      </c>
      <c r="G19" s="30">
        <f t="shared" ref="G19:G21" si="4">E19*D19</f>
        <v>110000</v>
      </c>
      <c r="H19" s="30">
        <f t="shared" si="3"/>
        <v>15400</v>
      </c>
      <c r="J19" s="11"/>
    </row>
    <row r="20" spans="1:11" ht="30" x14ac:dyDescent="0.3">
      <c r="A20" s="27">
        <v>6</v>
      </c>
      <c r="B20" s="28" t="s">
        <v>27</v>
      </c>
      <c r="C20" s="27" t="s">
        <v>6</v>
      </c>
      <c r="D20" s="27">
        <v>24</v>
      </c>
      <c r="E20" s="29">
        <v>1000</v>
      </c>
      <c r="F20" s="29">
        <v>1000</v>
      </c>
      <c r="G20" s="30">
        <f t="shared" si="4"/>
        <v>24000</v>
      </c>
      <c r="H20" s="30">
        <f t="shared" si="3"/>
        <v>24000</v>
      </c>
      <c r="J20" s="11"/>
    </row>
    <row r="21" spans="1:11" ht="29.25" customHeight="1" x14ac:dyDescent="0.3">
      <c r="A21" s="27">
        <v>7</v>
      </c>
      <c r="B21" s="28" t="s">
        <v>17</v>
      </c>
      <c r="C21" s="27" t="s">
        <v>21</v>
      </c>
      <c r="D21" s="27">
        <v>0</v>
      </c>
      <c r="E21" s="29">
        <v>26</v>
      </c>
      <c r="F21" s="29">
        <v>60</v>
      </c>
      <c r="G21" s="30">
        <f t="shared" si="4"/>
        <v>0</v>
      </c>
      <c r="H21" s="30">
        <f t="shared" ref="H21" si="5">F21*D21</f>
        <v>0</v>
      </c>
      <c r="J21" s="11"/>
    </row>
    <row r="22" spans="1:11" ht="36" customHeight="1" x14ac:dyDescent="0.3">
      <c r="A22" s="27">
        <v>8</v>
      </c>
      <c r="B22" s="28" t="s">
        <v>14</v>
      </c>
      <c r="C22" s="27" t="s">
        <v>4</v>
      </c>
      <c r="D22" s="27">
        <v>1</v>
      </c>
      <c r="E22" s="29">
        <v>40000</v>
      </c>
      <c r="F22" s="29">
        <v>15000</v>
      </c>
      <c r="G22" s="30">
        <f t="shared" si="2"/>
        <v>40000</v>
      </c>
      <c r="H22" s="30">
        <f t="shared" si="3"/>
        <v>15000</v>
      </c>
      <c r="J22" s="11"/>
    </row>
    <row r="23" spans="1:11" x14ac:dyDescent="0.3">
      <c r="A23" s="27">
        <v>9</v>
      </c>
      <c r="B23" s="28" t="s">
        <v>35</v>
      </c>
      <c r="C23" s="27" t="s">
        <v>36</v>
      </c>
      <c r="D23" s="27">
        <v>2</v>
      </c>
      <c r="E23" s="29">
        <v>8000</v>
      </c>
      <c r="F23" s="29">
        <v>0</v>
      </c>
      <c r="G23" s="30">
        <f t="shared" si="2"/>
        <v>16000</v>
      </c>
      <c r="H23" s="30">
        <f t="shared" si="3"/>
        <v>0</v>
      </c>
      <c r="J23" s="11"/>
    </row>
    <row r="24" spans="1:11" x14ac:dyDescent="0.3">
      <c r="A24" s="27">
        <v>10</v>
      </c>
      <c r="B24" s="28" t="s">
        <v>22</v>
      </c>
      <c r="C24" s="27" t="s">
        <v>8</v>
      </c>
      <c r="D24" s="27">
        <v>1</v>
      </c>
      <c r="E24" s="29">
        <v>5000</v>
      </c>
      <c r="F24" s="29">
        <v>5000</v>
      </c>
      <c r="G24" s="30">
        <f t="shared" si="2"/>
        <v>5000</v>
      </c>
      <c r="H24" s="30">
        <f t="shared" si="3"/>
        <v>5000</v>
      </c>
      <c r="J24" s="11"/>
    </row>
    <row r="25" spans="1:11" ht="26.25" customHeight="1" x14ac:dyDescent="0.3">
      <c r="A25" s="27">
        <v>11</v>
      </c>
      <c r="B25" s="28" t="s">
        <v>15</v>
      </c>
      <c r="C25" s="27" t="s">
        <v>4</v>
      </c>
      <c r="D25" s="27">
        <v>1</v>
      </c>
      <c r="E25" s="29">
        <v>5000</v>
      </c>
      <c r="F25" s="29">
        <v>5000</v>
      </c>
      <c r="G25" s="30">
        <f>E25*D25</f>
        <v>5000</v>
      </c>
      <c r="H25" s="30">
        <f>F25*D25</f>
        <v>5000</v>
      </c>
      <c r="J25" s="11"/>
    </row>
    <row r="26" spans="1:11" ht="26.25" customHeight="1" x14ac:dyDescent="0.3">
      <c r="A26" s="27">
        <v>12</v>
      </c>
      <c r="B26" s="28" t="s">
        <v>19</v>
      </c>
      <c r="C26" s="27" t="s">
        <v>4</v>
      </c>
      <c r="D26" s="27">
        <v>1</v>
      </c>
      <c r="E26" s="29">
        <v>0</v>
      </c>
      <c r="F26" s="29">
        <v>25000</v>
      </c>
      <c r="G26" s="30">
        <f t="shared" ref="G26" si="6">E26*D26</f>
        <v>0</v>
      </c>
      <c r="H26" s="30">
        <f t="shared" ref="H26" si="7">F26*D26</f>
        <v>25000</v>
      </c>
      <c r="J26" s="11"/>
    </row>
    <row r="27" spans="1:11" ht="22.5" customHeight="1" x14ac:dyDescent="0.3">
      <c r="A27" s="21" t="s">
        <v>23</v>
      </c>
      <c r="B27" s="21"/>
      <c r="C27" s="21"/>
      <c r="D27" s="21"/>
      <c r="E27" s="21"/>
      <c r="F27" s="21"/>
      <c r="G27" s="18">
        <f>SUM(G15:G26)</f>
        <v>1023700</v>
      </c>
      <c r="H27" s="18">
        <f>SUM(H15:H26)</f>
        <v>324480</v>
      </c>
    </row>
    <row r="28" spans="1:11" hidden="1" x14ac:dyDescent="0.3">
      <c r="A28" s="21" t="s">
        <v>7</v>
      </c>
      <c r="B28" s="21"/>
      <c r="C28" s="21"/>
      <c r="D28" s="21"/>
      <c r="E28" s="21"/>
      <c r="F28" s="21"/>
      <c r="G28" s="18">
        <v>0</v>
      </c>
      <c r="H28" s="18">
        <f>H27*13%</f>
        <v>42182.400000000001</v>
      </c>
      <c r="K28" s="11"/>
    </row>
    <row r="29" spans="1:11" hidden="1" x14ac:dyDescent="0.3">
      <c r="A29" s="21" t="s">
        <v>3</v>
      </c>
      <c r="B29" s="21"/>
      <c r="C29" s="21"/>
      <c r="D29" s="21"/>
      <c r="E29" s="21"/>
      <c r="F29" s="21"/>
      <c r="G29" s="18">
        <f>SUM(G27:G28)</f>
        <v>1023700</v>
      </c>
      <c r="H29" s="18">
        <f>SUM(H27:H28)</f>
        <v>366662.40000000002</v>
      </c>
      <c r="K29" s="13"/>
    </row>
    <row r="30" spans="1:11" ht="23.25" customHeight="1" thickBot="1" x14ac:dyDescent="0.35">
      <c r="A30" s="21" t="s">
        <v>13</v>
      </c>
      <c r="B30" s="21"/>
      <c r="C30" s="21"/>
      <c r="D30" s="21"/>
      <c r="E30" s="21"/>
      <c r="F30" s="21"/>
      <c r="G30" s="24"/>
      <c r="H30" s="24">
        <f>H27+G27</f>
        <v>1348180</v>
      </c>
      <c r="I30" s="12"/>
      <c r="J30" s="12"/>
      <c r="K30" s="14"/>
    </row>
    <row r="31" spans="1:11" ht="7.5" customHeight="1" thickTop="1" x14ac:dyDescent="0.3">
      <c r="A31" s="23"/>
      <c r="B31" s="23"/>
      <c r="C31" s="23"/>
      <c r="D31" s="23"/>
      <c r="E31" s="12"/>
      <c r="F31" s="12"/>
      <c r="G31" s="12"/>
      <c r="H31" s="12"/>
      <c r="K31" s="11"/>
    </row>
    <row r="32" spans="1:11" ht="15.75" customHeight="1" x14ac:dyDescent="0.3">
      <c r="A32" s="15" t="s">
        <v>28</v>
      </c>
      <c r="B32" s="5"/>
    </row>
    <row r="33" spans="1:11" x14ac:dyDescent="0.3">
      <c r="A33" s="4"/>
      <c r="B33" s="4"/>
      <c r="J33" s="3"/>
      <c r="K33" s="14"/>
    </row>
    <row r="34" spans="1:11" x14ac:dyDescent="0.3">
      <c r="A34" s="6"/>
      <c r="B34" s="7"/>
    </row>
    <row r="37" spans="1:11" x14ac:dyDescent="0.3">
      <c r="K37" s="11"/>
    </row>
  </sheetData>
  <mergeCells count="8">
    <mergeCell ref="A30:F30"/>
    <mergeCell ref="A12:H12"/>
    <mergeCell ref="A31:D31"/>
    <mergeCell ref="A8:B8"/>
    <mergeCell ref="A10:H10"/>
    <mergeCell ref="A27:F27"/>
    <mergeCell ref="A28:F28"/>
    <mergeCell ref="A29:F29"/>
  </mergeCells>
  <printOptions horizontalCentered="1"/>
  <pageMargins left="0" right="0" top="0" bottom="0.2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FF2DA-2B42-416A-AFE5-FAD7AE0B3C89}">
  <dimension ref="A5:K36"/>
  <sheetViews>
    <sheetView topLeftCell="A16" zoomScaleNormal="100" workbookViewId="0">
      <selection activeCell="B33" sqref="B32:B33"/>
    </sheetView>
  </sheetViews>
  <sheetFormatPr defaultColWidth="8.85546875" defaultRowHeight="18.75" x14ac:dyDescent="0.3"/>
  <cols>
    <col min="1" max="1" width="3.85546875" style="1" customWidth="1"/>
    <col min="2" max="2" width="36.140625" style="2" customWidth="1"/>
    <col min="3" max="3" width="6" style="1" customWidth="1"/>
    <col min="4" max="4" width="7.140625" style="1" customWidth="1"/>
    <col min="5" max="5" width="9.5703125" style="1" customWidth="1"/>
    <col min="6" max="6" width="8.7109375" style="1" customWidth="1"/>
    <col min="7" max="7" width="12.7109375" style="1" customWidth="1"/>
    <col min="8" max="8" width="14.5703125" style="3" bestFit="1" customWidth="1"/>
    <col min="9" max="9" width="8.85546875" style="2"/>
    <col min="10" max="10" width="11.140625" style="2" bestFit="1" customWidth="1"/>
    <col min="11" max="11" width="18.28515625" style="2" bestFit="1" customWidth="1"/>
    <col min="12" max="16384" width="8.85546875" style="2"/>
  </cols>
  <sheetData>
    <row r="5" spans="1:10" ht="7.5" customHeight="1" x14ac:dyDescent="0.3"/>
    <row r="6" spans="1:10" ht="16.5" customHeight="1" x14ac:dyDescent="0.3"/>
    <row r="7" spans="1:10" ht="3.75" customHeight="1" x14ac:dyDescent="0.3"/>
    <row r="8" spans="1:10" x14ac:dyDescent="0.3">
      <c r="A8" s="19" t="s">
        <v>29</v>
      </c>
      <c r="B8" s="19"/>
      <c r="H8" s="8">
        <v>45229</v>
      </c>
    </row>
    <row r="9" spans="1:10" ht="7.5" customHeight="1" x14ac:dyDescent="0.3">
      <c r="A9" s="10"/>
      <c r="B9" s="10"/>
      <c r="H9" s="2"/>
    </row>
    <row r="10" spans="1:10" s="9" customFormat="1" ht="30.6" customHeight="1" x14ac:dyDescent="0.35">
      <c r="A10" s="20" t="s">
        <v>32</v>
      </c>
      <c r="B10" s="20"/>
      <c r="C10" s="20"/>
      <c r="D10" s="20"/>
      <c r="E10" s="20"/>
      <c r="F10" s="20"/>
      <c r="G10" s="20"/>
      <c r="H10" s="20"/>
    </row>
    <row r="11" spans="1:10" s="9" customFormat="1" ht="4.5" customHeight="1" x14ac:dyDescent="0.35">
      <c r="A11" s="17"/>
      <c r="B11" s="17"/>
      <c r="C11" s="17"/>
      <c r="D11" s="17"/>
      <c r="E11" s="17"/>
      <c r="F11" s="17"/>
      <c r="G11" s="17"/>
      <c r="H11" s="17"/>
    </row>
    <row r="12" spans="1:10" s="9" customFormat="1" ht="23.25" x14ac:dyDescent="0.35">
      <c r="A12" s="22" t="s">
        <v>18</v>
      </c>
      <c r="B12" s="22"/>
      <c r="C12" s="22"/>
      <c r="D12" s="22"/>
      <c r="E12" s="22"/>
      <c r="F12" s="22"/>
      <c r="G12" s="22"/>
      <c r="H12" s="22"/>
    </row>
    <row r="13" spans="1:10" s="9" customFormat="1" ht="12" customHeight="1" x14ac:dyDescent="0.35">
      <c r="A13" s="16"/>
      <c r="B13" s="16"/>
      <c r="C13" s="16"/>
      <c r="D13" s="16"/>
      <c r="E13" s="16"/>
      <c r="F13" s="16"/>
      <c r="G13" s="16"/>
      <c r="H13" s="16"/>
    </row>
    <row r="14" spans="1:10" ht="39" customHeight="1" x14ac:dyDescent="0.3">
      <c r="A14" s="25" t="s">
        <v>0</v>
      </c>
      <c r="B14" s="25" t="s">
        <v>1</v>
      </c>
      <c r="C14" s="25" t="s">
        <v>2</v>
      </c>
      <c r="D14" s="26" t="s">
        <v>26</v>
      </c>
      <c r="E14" s="26" t="s">
        <v>9</v>
      </c>
      <c r="F14" s="26" t="s">
        <v>10</v>
      </c>
      <c r="G14" s="26" t="s">
        <v>11</v>
      </c>
      <c r="H14" s="26" t="s">
        <v>12</v>
      </c>
    </row>
    <row r="15" spans="1:10" ht="42.75" customHeight="1" x14ac:dyDescent="0.3">
      <c r="A15" s="27">
        <v>1</v>
      </c>
      <c r="B15" s="28" t="s">
        <v>20</v>
      </c>
      <c r="C15" s="27" t="s">
        <v>4</v>
      </c>
      <c r="D15" s="27">
        <v>1</v>
      </c>
      <c r="E15" s="29">
        <v>0</v>
      </c>
      <c r="F15" s="29">
        <v>20000</v>
      </c>
      <c r="G15" s="30">
        <f t="shared" ref="G15:G23" si="0">E15*D15</f>
        <v>0</v>
      </c>
      <c r="H15" s="30">
        <f t="shared" ref="H15:H23" si="1">F15*D15</f>
        <v>20000</v>
      </c>
      <c r="J15" s="11"/>
    </row>
    <row r="16" spans="1:10" ht="72" customHeight="1" x14ac:dyDescent="0.3">
      <c r="A16" s="27">
        <v>2</v>
      </c>
      <c r="B16" s="28" t="s">
        <v>16</v>
      </c>
      <c r="C16" s="27" t="s">
        <v>5</v>
      </c>
      <c r="D16" s="27">
        <v>824</v>
      </c>
      <c r="E16" s="29">
        <v>350</v>
      </c>
      <c r="F16" s="29">
        <v>60</v>
      </c>
      <c r="G16" s="30">
        <f t="shared" si="0"/>
        <v>288400</v>
      </c>
      <c r="H16" s="30">
        <f t="shared" si="1"/>
        <v>49440</v>
      </c>
      <c r="J16" s="11"/>
    </row>
    <row r="17" spans="1:11" ht="93.75" customHeight="1" x14ac:dyDescent="0.3">
      <c r="A17" s="27">
        <v>3</v>
      </c>
      <c r="B17" s="28" t="s">
        <v>30</v>
      </c>
      <c r="C17" s="27" t="s">
        <v>5</v>
      </c>
      <c r="D17" s="27">
        <v>924</v>
      </c>
      <c r="E17" s="29">
        <v>180</v>
      </c>
      <c r="F17" s="29">
        <v>40</v>
      </c>
      <c r="G17" s="30">
        <f t="shared" si="0"/>
        <v>166320</v>
      </c>
      <c r="H17" s="30">
        <f t="shared" si="1"/>
        <v>36960</v>
      </c>
      <c r="J17" s="11"/>
    </row>
    <row r="18" spans="1:11" ht="45" x14ac:dyDescent="0.3">
      <c r="A18" s="27">
        <v>4</v>
      </c>
      <c r="B18" s="28" t="s">
        <v>24</v>
      </c>
      <c r="C18" s="27" t="s">
        <v>5</v>
      </c>
      <c r="D18" s="27">
        <v>706</v>
      </c>
      <c r="E18" s="29">
        <v>40</v>
      </c>
      <c r="F18" s="29">
        <v>80</v>
      </c>
      <c r="G18" s="30">
        <f t="shared" si="0"/>
        <v>28240</v>
      </c>
      <c r="H18" s="30">
        <f t="shared" si="1"/>
        <v>56480</v>
      </c>
      <c r="J18" s="11"/>
    </row>
    <row r="19" spans="1:11" ht="30" customHeight="1" x14ac:dyDescent="0.3">
      <c r="A19" s="27">
        <v>5</v>
      </c>
      <c r="B19" s="28" t="s">
        <v>33</v>
      </c>
      <c r="C19" s="27" t="s">
        <v>6</v>
      </c>
      <c r="D19" s="27">
        <v>22</v>
      </c>
      <c r="E19" s="29">
        <v>5000</v>
      </c>
      <c r="F19" s="29">
        <v>700</v>
      </c>
      <c r="G19" s="30">
        <f t="shared" si="0"/>
        <v>110000</v>
      </c>
      <c r="H19" s="30">
        <f t="shared" si="1"/>
        <v>15400</v>
      </c>
      <c r="J19" s="11"/>
    </row>
    <row r="20" spans="1:11" ht="30" x14ac:dyDescent="0.3">
      <c r="A20" s="27">
        <v>6</v>
      </c>
      <c r="B20" s="28" t="s">
        <v>27</v>
      </c>
      <c r="C20" s="27" t="s">
        <v>6</v>
      </c>
      <c r="D20" s="27">
        <v>24</v>
      </c>
      <c r="E20" s="29">
        <v>1000</v>
      </c>
      <c r="F20" s="29">
        <v>1000</v>
      </c>
      <c r="G20" s="30">
        <f t="shared" si="0"/>
        <v>24000</v>
      </c>
      <c r="H20" s="30">
        <f t="shared" si="1"/>
        <v>24000</v>
      </c>
      <c r="J20" s="11"/>
    </row>
    <row r="21" spans="1:11" ht="36" customHeight="1" x14ac:dyDescent="0.3">
      <c r="A21" s="27">
        <v>7</v>
      </c>
      <c r="B21" s="28" t="s">
        <v>17</v>
      </c>
      <c r="C21" s="27" t="s">
        <v>21</v>
      </c>
      <c r="D21" s="27">
        <v>0</v>
      </c>
      <c r="E21" s="29">
        <v>26</v>
      </c>
      <c r="F21" s="29">
        <v>60</v>
      </c>
      <c r="G21" s="30">
        <f t="shared" si="0"/>
        <v>0</v>
      </c>
      <c r="H21" s="30">
        <f t="shared" si="1"/>
        <v>0</v>
      </c>
      <c r="J21" s="11"/>
    </row>
    <row r="22" spans="1:11" ht="36" customHeight="1" x14ac:dyDescent="0.3">
      <c r="A22" s="27">
        <v>8</v>
      </c>
      <c r="B22" s="28" t="s">
        <v>14</v>
      </c>
      <c r="C22" s="27" t="s">
        <v>4</v>
      </c>
      <c r="D22" s="27">
        <v>1</v>
      </c>
      <c r="E22" s="29">
        <v>40000</v>
      </c>
      <c r="F22" s="29">
        <v>15000</v>
      </c>
      <c r="G22" s="30">
        <f t="shared" si="0"/>
        <v>40000</v>
      </c>
      <c r="H22" s="30">
        <f t="shared" si="1"/>
        <v>15000</v>
      </c>
      <c r="J22" s="11"/>
    </row>
    <row r="23" spans="1:11" ht="26.25" customHeight="1" x14ac:dyDescent="0.3">
      <c r="A23" s="27">
        <v>9</v>
      </c>
      <c r="B23" s="28" t="s">
        <v>22</v>
      </c>
      <c r="C23" s="27" t="s">
        <v>8</v>
      </c>
      <c r="D23" s="27">
        <v>1</v>
      </c>
      <c r="E23" s="29">
        <v>5000</v>
      </c>
      <c r="F23" s="29">
        <v>5000</v>
      </c>
      <c r="G23" s="30">
        <f t="shared" si="0"/>
        <v>5000</v>
      </c>
      <c r="H23" s="30">
        <f t="shared" si="1"/>
        <v>5000</v>
      </c>
      <c r="J23" s="11"/>
    </row>
    <row r="24" spans="1:11" ht="26.25" customHeight="1" x14ac:dyDescent="0.3">
      <c r="A24" s="27">
        <v>10</v>
      </c>
      <c r="B24" s="28" t="s">
        <v>15</v>
      </c>
      <c r="C24" s="27" t="s">
        <v>4</v>
      </c>
      <c r="D24" s="27">
        <v>1</v>
      </c>
      <c r="E24" s="29">
        <v>5000</v>
      </c>
      <c r="F24" s="29">
        <v>5000</v>
      </c>
      <c r="G24" s="30">
        <f>E24*D24</f>
        <v>5000</v>
      </c>
      <c r="H24" s="30">
        <f>F24*D24</f>
        <v>5000</v>
      </c>
      <c r="J24" s="11"/>
    </row>
    <row r="25" spans="1:11" ht="26.25" customHeight="1" x14ac:dyDescent="0.3">
      <c r="A25" s="27">
        <v>11</v>
      </c>
      <c r="B25" s="28" t="s">
        <v>19</v>
      </c>
      <c r="C25" s="27" t="s">
        <v>4</v>
      </c>
      <c r="D25" s="27">
        <v>1</v>
      </c>
      <c r="E25" s="29">
        <v>0</v>
      </c>
      <c r="F25" s="29">
        <v>25000</v>
      </c>
      <c r="G25" s="30">
        <f t="shared" ref="G25" si="2">E25*D25</f>
        <v>0</v>
      </c>
      <c r="H25" s="30">
        <f t="shared" ref="H25" si="3">F25*D25</f>
        <v>25000</v>
      </c>
      <c r="J25" s="11"/>
    </row>
    <row r="26" spans="1:11" ht="22.5" customHeight="1" x14ac:dyDescent="0.3">
      <c r="A26" s="21" t="s">
        <v>23</v>
      </c>
      <c r="B26" s="21"/>
      <c r="C26" s="21"/>
      <c r="D26" s="21"/>
      <c r="E26" s="21"/>
      <c r="F26" s="21"/>
      <c r="G26" s="18">
        <f>SUM(G15:G25)</f>
        <v>666960</v>
      </c>
      <c r="H26" s="18">
        <f>SUM(H15:H25)</f>
        <v>252280</v>
      </c>
    </row>
    <row r="27" spans="1:11" hidden="1" x14ac:dyDescent="0.3">
      <c r="A27" s="21" t="s">
        <v>7</v>
      </c>
      <c r="B27" s="21"/>
      <c r="C27" s="21"/>
      <c r="D27" s="21"/>
      <c r="E27" s="21"/>
      <c r="F27" s="21"/>
      <c r="G27" s="18">
        <v>0</v>
      </c>
      <c r="H27" s="18">
        <f>H26*13%</f>
        <v>32796.400000000001</v>
      </c>
      <c r="K27" s="11"/>
    </row>
    <row r="28" spans="1:11" hidden="1" x14ac:dyDescent="0.3">
      <c r="A28" s="21" t="s">
        <v>3</v>
      </c>
      <c r="B28" s="21"/>
      <c r="C28" s="21"/>
      <c r="D28" s="21"/>
      <c r="E28" s="21"/>
      <c r="F28" s="21"/>
      <c r="G28" s="18">
        <f>SUM(G26:G27)</f>
        <v>666960</v>
      </c>
      <c r="H28" s="18">
        <f>SUM(H26:H27)</f>
        <v>285076.40000000002</v>
      </c>
      <c r="K28" s="13"/>
    </row>
    <row r="29" spans="1:11" ht="23.25" customHeight="1" thickBot="1" x14ac:dyDescent="0.35">
      <c r="A29" s="21" t="s">
        <v>13</v>
      </c>
      <c r="B29" s="21"/>
      <c r="C29" s="21"/>
      <c r="D29" s="21"/>
      <c r="E29" s="21"/>
      <c r="F29" s="21"/>
      <c r="G29" s="24"/>
      <c r="H29" s="24">
        <f>H26+G26</f>
        <v>919240</v>
      </c>
      <c r="I29" s="12"/>
      <c r="J29" s="12"/>
      <c r="K29" s="14"/>
    </row>
    <row r="30" spans="1:11" ht="7.5" customHeight="1" thickTop="1" x14ac:dyDescent="0.3">
      <c r="A30" s="23"/>
      <c r="B30" s="23"/>
      <c r="C30" s="23"/>
      <c r="D30" s="23"/>
      <c r="E30" s="12"/>
      <c r="F30" s="12"/>
      <c r="G30" s="12"/>
      <c r="H30" s="12"/>
      <c r="K30" s="11"/>
    </row>
    <row r="31" spans="1:11" ht="15.75" customHeight="1" x14ac:dyDescent="0.3">
      <c r="A31" s="15" t="s">
        <v>31</v>
      </c>
      <c r="B31" s="5"/>
    </row>
    <row r="32" spans="1:11" x14ac:dyDescent="0.3">
      <c r="A32" s="4"/>
      <c r="B32" s="4"/>
      <c r="J32" s="3"/>
      <c r="K32" s="14"/>
    </row>
    <row r="33" spans="1:11" x14ac:dyDescent="0.3">
      <c r="A33" s="6"/>
      <c r="B33" s="7"/>
    </row>
    <row r="36" spans="1:11" x14ac:dyDescent="0.3">
      <c r="K36" s="11"/>
    </row>
  </sheetData>
  <mergeCells count="8">
    <mergeCell ref="A29:F29"/>
    <mergeCell ref="A30:D30"/>
    <mergeCell ref="A8:B8"/>
    <mergeCell ref="A10:H10"/>
    <mergeCell ref="A12:H12"/>
    <mergeCell ref="A26:F26"/>
    <mergeCell ref="A27:F27"/>
    <mergeCell ref="A28:F28"/>
  </mergeCells>
  <printOptions horizontalCentered="1"/>
  <pageMargins left="0" right="0" top="0" bottom="0.2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HVAC</vt:lpstr>
      <vt:lpstr>PES estimate</vt:lpstr>
      <vt:lpstr>HVAC!Print_Area</vt:lpstr>
      <vt:lpstr>'PES estimate'!Print_Area</vt:lpstr>
      <vt:lpstr>HVAC!Print_Titles</vt:lpstr>
      <vt:lpstr>'PES estimate'!Print_Titles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2023-10-30T08:28:36Z</dcterms:modified>
</cp:coreProperties>
</file>