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Sheet1!$A$1:$F$57</definedName>
    <definedName name="_xlnm.Print_Titles" localSheetId="0">Sheet1!$15:$18</definedName>
  </definedNames>
  <calcPr calcId="152511"/>
</workbook>
</file>

<file path=xl/calcChain.xml><?xml version="1.0" encoding="utf-8"?>
<calcChain xmlns="http://schemas.openxmlformats.org/spreadsheetml/2006/main">
  <c r="G57" i="1" l="1"/>
  <c r="F58" i="1" l="1"/>
  <c r="F55" i="1"/>
  <c r="F56" i="1" s="1"/>
  <c r="F57" i="1" s="1"/>
  <c r="F59" i="1" s="1"/>
  <c r="F19" i="1" l="1"/>
  <c r="F20" i="1"/>
  <c r="F21" i="1"/>
  <c r="F22" i="1"/>
  <c r="F23" i="1"/>
  <c r="F25" i="1"/>
  <c r="F26" i="1"/>
  <c r="F28" i="1"/>
  <c r="F29" i="1"/>
  <c r="F30" i="1"/>
  <c r="F31" i="1"/>
  <c r="F32" i="1"/>
  <c r="F33" i="1"/>
  <c r="F34" i="1"/>
  <c r="F40" i="1"/>
  <c r="F41" i="1"/>
  <c r="F42" i="1"/>
  <c r="F44" i="1"/>
  <c r="F45" i="1"/>
  <c r="F46" i="1"/>
  <c r="F47" i="1"/>
  <c r="F35" i="1" l="1"/>
  <c r="F36" i="1" s="1"/>
  <c r="F37" i="1" s="1"/>
  <c r="F48" i="1"/>
  <c r="F49" i="1" s="1"/>
  <c r="F50" i="1" s="1"/>
</calcChain>
</file>

<file path=xl/sharedStrings.xml><?xml version="1.0" encoding="utf-8"?>
<sst xmlns="http://schemas.openxmlformats.org/spreadsheetml/2006/main" count="71" uniqueCount="48">
  <si>
    <t>S. #</t>
  </si>
  <si>
    <t>Description</t>
  </si>
  <si>
    <t>Unit</t>
  </si>
  <si>
    <t>Qty</t>
  </si>
  <si>
    <t>Amount</t>
  </si>
  <si>
    <t>Rate</t>
  </si>
  <si>
    <t>Job</t>
  </si>
  <si>
    <t>Total Amount Rs</t>
  </si>
  <si>
    <t>Nos</t>
  </si>
  <si>
    <t>No</t>
  </si>
  <si>
    <t>No.</t>
  </si>
  <si>
    <t>SST 13%</t>
  </si>
  <si>
    <t>Sqft</t>
  </si>
  <si>
    <t>For PIONEER SERVICES.</t>
  </si>
  <si>
    <t>Grand Total Amount Rs</t>
  </si>
  <si>
    <t>Supply and installation of hangers and supports</t>
  </si>
  <si>
    <t>Sqin</t>
  </si>
  <si>
    <t>Rft</t>
  </si>
  <si>
    <t>Testing, commissioning, air balancing, shop drawings &amp; as built drawings.</t>
  </si>
  <si>
    <t>Supply &amp; installation of Flexible duct connector for supply and return air.</t>
  </si>
  <si>
    <t>Supply and installation of Sound liner complete with all respect in supply &amp; return air ducts. (Aeroflex 12mm NBR)</t>
  </si>
  <si>
    <t>Supply, Installation, testing &amp; Commissioning of dampers complete in all respect as per drawings.</t>
  </si>
  <si>
    <t>1) Volume control dampers.</t>
  </si>
  <si>
    <t>2) Fire Damper</t>
  </si>
  <si>
    <t>Supply, Installation, testing &amp; Commissioning of Diffusers, Louvers and Grilles complete in all respect</t>
  </si>
  <si>
    <t>1) Diffusers (15 x 15)</t>
  </si>
  <si>
    <t>Supply and installation of hangers and supports complete in all respect.</t>
  </si>
  <si>
    <t>2) Fresh air intake louwer with filter (10 x 16)</t>
  </si>
  <si>
    <t>3) Return air linear bar grill.</t>
  </si>
  <si>
    <t>Shop / as built drawings.</t>
  </si>
  <si>
    <t>Air balancing of entire system</t>
  </si>
  <si>
    <t>Testing &amp; commissioning of system</t>
  </si>
  <si>
    <t>Supply &amp; Installation of G.I. sheet metal ducting (22 SWG) for air ducting, plenums and other sheet fabrications complete in all respect as per drawings.</t>
  </si>
  <si>
    <t>Supply &amp; Installation of Glass wool insulation 25mm thick for supply air ducts complete in all respect as per drawings.</t>
  </si>
  <si>
    <t>Supply, Installation, testing &amp; Commissioning of pre-insulated phenolic foam ducting complete in all respect as per drawings.</t>
  </si>
  <si>
    <t>Supply &amp; installation of Flexible duct connector for packaged units supply and return air connection.</t>
  </si>
  <si>
    <t>Installation of OFM fresh / exhaust air fan.</t>
  </si>
  <si>
    <t>Supply and installation of Disc valve for exhaust system for each toilet.</t>
  </si>
  <si>
    <t>1) 06" Dia</t>
  </si>
  <si>
    <t>2) 08" Dia</t>
  </si>
  <si>
    <t>M/S Dawat-e-Hadiyah Burhani Mahal</t>
  </si>
  <si>
    <t>Bill for Staff Toilet &amp; locker area - Hydery Mall Karachi</t>
  </si>
  <si>
    <t>Attn: Mr. Hussain Bharmal</t>
  </si>
  <si>
    <t>Supply &amp; Installation of UPVC pipe with related fittings such as tee, reduce tee, elbow, bend, reduser, etc complete in all respect.</t>
  </si>
  <si>
    <t>11 May 2022</t>
  </si>
  <si>
    <t>Ref # PS/305/05/22</t>
  </si>
  <si>
    <t>Less 7.5%</t>
  </si>
  <si>
    <t>Less 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</si>
</sst>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164" fontId="12" fillId="0" borderId="0" xfId="1" applyNumberFormat="1" applyFont="1" applyFill="1" applyBorder="1" applyAlignment="1">
      <alignment horizontal="left" vertical="center"/>
    </xf>
    <xf numFmtId="43" fontId="12" fillId="0" borderId="0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164" fontId="12" fillId="0" borderId="0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9</xdr:row>
      <xdr:rowOff>12196</xdr:rowOff>
    </xdr:from>
    <xdr:to>
      <xdr:col>13</xdr:col>
      <xdr:colOff>474663</xdr:colOff>
      <xdr:row>12</xdr:row>
      <xdr:rowOff>31245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7880350" y="1917196"/>
          <a:ext cx="407193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247650</xdr:colOff>
      <xdr:row>2</xdr:row>
      <xdr:rowOff>142875</xdr:rowOff>
    </xdr:from>
    <xdr:to>
      <xdr:col>9</xdr:col>
      <xdr:colOff>241300</xdr:colOff>
      <xdr:row>5</xdr:row>
      <xdr:rowOff>136542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15300" y="61912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1447801</xdr:colOff>
      <xdr:row>61</xdr:row>
      <xdr:rowOff>28575</xdr:rowOff>
    </xdr:from>
    <xdr:to>
      <xdr:col>1</xdr:col>
      <xdr:colOff>2247901</xdr:colOff>
      <xdr:row>63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0677525"/>
          <a:ext cx="800100" cy="533400"/>
        </a:xfrm>
        <a:prstGeom prst="rect">
          <a:avLst/>
        </a:prstGeom>
      </xdr:spPr>
    </xdr:pic>
    <xdr:clientData/>
  </xdr:twoCellAnchor>
  <xdr:twoCellAnchor>
    <xdr:from>
      <xdr:col>10</xdr:col>
      <xdr:colOff>117475</xdr:colOff>
      <xdr:row>6</xdr:row>
      <xdr:rowOff>212221</xdr:rowOff>
    </xdr:from>
    <xdr:to>
      <xdr:col>17</xdr:col>
      <xdr:colOff>331788</xdr:colOff>
      <xdr:row>9</xdr:row>
      <xdr:rowOff>12195</xdr:rowOff>
    </xdr:to>
    <xdr:sp macro="" textlink="">
      <xdr:nvSpPr>
        <xdr:cNvPr id="6" name="Text Box 69"/>
        <xdr:cNvSpPr txBox="1">
          <a:spLocks noChangeArrowheads="1"/>
        </xdr:cNvSpPr>
      </xdr:nvSpPr>
      <xdr:spPr bwMode="auto">
        <a:xfrm>
          <a:off x="9823450" y="1640971"/>
          <a:ext cx="434816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238125</xdr:colOff>
      <xdr:row>6</xdr:row>
      <xdr:rowOff>19050</xdr:rowOff>
    </xdr:from>
    <xdr:to>
      <xdr:col>10</xdr:col>
      <xdr:colOff>127000</xdr:colOff>
      <xdr:row>9</xdr:row>
      <xdr:rowOff>12717</xdr:rowOff>
    </xdr:to>
    <xdr:pic>
      <xdr:nvPicPr>
        <xdr:cNvPr id="7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72550" y="1447800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561975</xdr:colOff>
      <xdr:row>57</xdr:row>
      <xdr:rowOff>209551</xdr:rowOff>
    </xdr:from>
    <xdr:to>
      <xdr:col>14</xdr:col>
      <xdr:colOff>152400</xdr:colOff>
      <xdr:row>60</xdr:row>
      <xdr:rowOff>104776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9050" y="10306051"/>
          <a:ext cx="771525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59"/>
  <sheetViews>
    <sheetView tabSelected="1" topLeftCell="A44" zoomScaleNormal="100" workbookViewId="0">
      <selection activeCell="G57" sqref="G57"/>
    </sheetView>
  </sheetViews>
  <sheetFormatPr defaultColWidth="8.85546875" defaultRowHeight="18.75" x14ac:dyDescent="0.3"/>
  <cols>
    <col min="1" max="1" width="4.85546875" style="1" customWidth="1"/>
    <col min="2" max="2" width="52.7109375" style="2" customWidth="1"/>
    <col min="3" max="3" width="7.5703125" style="1" customWidth="1"/>
    <col min="4" max="4" width="6.5703125" style="1" customWidth="1"/>
    <col min="5" max="5" width="9.5703125" style="1" customWidth="1"/>
    <col min="6" max="6" width="14.710937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6384" width="8.85546875" style="2"/>
  </cols>
  <sheetData>
    <row r="9" spans="1:6" x14ac:dyDescent="0.3">
      <c r="A9" s="27" t="s">
        <v>45</v>
      </c>
      <c r="B9" s="27"/>
      <c r="F9" s="17" t="s">
        <v>44</v>
      </c>
    </row>
    <row r="10" spans="1:6" x14ac:dyDescent="0.3">
      <c r="A10" s="11" t="s">
        <v>40</v>
      </c>
      <c r="B10" s="11"/>
      <c r="F10" s="1"/>
    </row>
    <row r="11" spans="1:6" ht="9.6" customHeight="1" x14ac:dyDescent="0.3">
      <c r="A11" s="11"/>
      <c r="B11" s="11"/>
      <c r="F11" s="2"/>
    </row>
    <row r="12" spans="1:6" s="10" customFormat="1" ht="21" x14ac:dyDescent="0.35">
      <c r="A12" s="28" t="s">
        <v>42</v>
      </c>
      <c r="B12" s="28"/>
      <c r="C12" s="28"/>
      <c r="D12" s="28"/>
      <c r="E12" s="28"/>
      <c r="F12" s="28"/>
    </row>
    <row r="13" spans="1:6" s="10" customFormat="1" ht="7.5" customHeight="1" x14ac:dyDescent="0.35">
      <c r="A13" s="28"/>
      <c r="B13" s="28"/>
      <c r="C13" s="28"/>
      <c r="D13" s="28"/>
      <c r="E13" s="28"/>
      <c r="F13" s="28"/>
    </row>
    <row r="14" spans="1:6" s="10" customFormat="1" ht="7.5" customHeight="1" x14ac:dyDescent="0.35">
      <c r="A14" s="22"/>
      <c r="B14" s="22"/>
      <c r="C14" s="22"/>
      <c r="D14" s="22"/>
      <c r="E14" s="22"/>
      <c r="F14" s="22"/>
    </row>
    <row r="15" spans="1:6" s="10" customFormat="1" ht="21" x14ac:dyDescent="0.35">
      <c r="A15" s="28" t="s">
        <v>41</v>
      </c>
      <c r="B15" s="28"/>
      <c r="C15" s="28"/>
      <c r="D15" s="28"/>
      <c r="E15" s="28"/>
      <c r="F15" s="28"/>
    </row>
    <row r="16" spans="1:6" ht="9" customHeight="1" x14ac:dyDescent="0.3"/>
    <row r="18" spans="1:6" hidden="1" x14ac:dyDescent="0.3">
      <c r="A18" s="15" t="s">
        <v>0</v>
      </c>
      <c r="B18" s="15" t="s">
        <v>1</v>
      </c>
      <c r="C18" s="15" t="s">
        <v>2</v>
      </c>
      <c r="D18" s="15" t="s">
        <v>3</v>
      </c>
      <c r="E18" s="15" t="s">
        <v>5</v>
      </c>
      <c r="F18" s="16" t="s">
        <v>4</v>
      </c>
    </row>
    <row r="19" spans="1:6" ht="69" hidden="1" x14ac:dyDescent="0.3">
      <c r="A19" s="12">
        <v>1</v>
      </c>
      <c r="B19" s="13" t="s">
        <v>32</v>
      </c>
      <c r="C19" s="12" t="s">
        <v>12</v>
      </c>
      <c r="D19" s="12">
        <v>480</v>
      </c>
      <c r="E19" s="14">
        <v>300</v>
      </c>
      <c r="F19" s="14">
        <f>E19*D19</f>
        <v>144000</v>
      </c>
    </row>
    <row r="20" spans="1:6" ht="51.75" hidden="1" x14ac:dyDescent="0.3">
      <c r="A20" s="12">
        <v>2</v>
      </c>
      <c r="B20" s="13" t="s">
        <v>33</v>
      </c>
      <c r="C20" s="12" t="s">
        <v>12</v>
      </c>
      <c r="D20" s="12">
        <v>480</v>
      </c>
      <c r="E20" s="14">
        <v>160</v>
      </c>
      <c r="F20" s="14">
        <f>E20*D20</f>
        <v>76800</v>
      </c>
    </row>
    <row r="21" spans="1:6" ht="51.75" hidden="1" x14ac:dyDescent="0.3">
      <c r="A21" s="12">
        <v>3</v>
      </c>
      <c r="B21" s="13" t="s">
        <v>34</v>
      </c>
      <c r="C21" s="12" t="s">
        <v>12</v>
      </c>
      <c r="D21" s="12">
        <v>1396</v>
      </c>
      <c r="E21" s="14">
        <v>365</v>
      </c>
      <c r="F21" s="14">
        <f>E21*D21</f>
        <v>509540</v>
      </c>
    </row>
    <row r="22" spans="1:6" ht="51.75" hidden="1" x14ac:dyDescent="0.3">
      <c r="A22" s="12">
        <v>4</v>
      </c>
      <c r="B22" s="13" t="s">
        <v>20</v>
      </c>
      <c r="C22" s="12" t="s">
        <v>12</v>
      </c>
      <c r="D22" s="12">
        <v>140</v>
      </c>
      <c r="E22" s="14">
        <v>225</v>
      </c>
      <c r="F22" s="14">
        <f>E22*D22</f>
        <v>31500</v>
      </c>
    </row>
    <row r="23" spans="1:6" ht="51.75" hidden="1" x14ac:dyDescent="0.3">
      <c r="A23" s="12">
        <v>5</v>
      </c>
      <c r="B23" s="13" t="s">
        <v>35</v>
      </c>
      <c r="C23" s="12" t="s">
        <v>17</v>
      </c>
      <c r="D23" s="12">
        <v>14</v>
      </c>
      <c r="E23" s="14">
        <v>750</v>
      </c>
      <c r="F23" s="14">
        <f>E23*D23</f>
        <v>10500</v>
      </c>
    </row>
    <row r="24" spans="1:6" ht="34.5" hidden="1" x14ac:dyDescent="0.3">
      <c r="A24" s="12">
        <v>6</v>
      </c>
      <c r="B24" s="13" t="s">
        <v>21</v>
      </c>
      <c r="C24" s="12"/>
      <c r="D24" s="12"/>
      <c r="E24" s="14"/>
      <c r="F24" s="14"/>
    </row>
    <row r="25" spans="1:6" hidden="1" x14ac:dyDescent="0.3">
      <c r="A25" s="12"/>
      <c r="B25" s="13" t="s">
        <v>22</v>
      </c>
      <c r="C25" s="12" t="s">
        <v>16</v>
      </c>
      <c r="D25" s="12">
        <v>1240</v>
      </c>
      <c r="E25" s="14">
        <v>22</v>
      </c>
      <c r="F25" s="14">
        <f>E25*D25</f>
        <v>27280</v>
      </c>
    </row>
    <row r="26" spans="1:6" hidden="1" x14ac:dyDescent="0.3">
      <c r="A26" s="12"/>
      <c r="B26" s="13" t="s">
        <v>23</v>
      </c>
      <c r="C26" s="12" t="s">
        <v>16</v>
      </c>
      <c r="D26" s="12">
        <v>960</v>
      </c>
      <c r="E26" s="14">
        <v>22</v>
      </c>
      <c r="F26" s="14">
        <f>E26*D26</f>
        <v>21120</v>
      </c>
    </row>
    <row r="27" spans="1:6" ht="51.75" hidden="1" x14ac:dyDescent="0.3">
      <c r="A27" s="12">
        <v>7</v>
      </c>
      <c r="B27" s="13" t="s">
        <v>24</v>
      </c>
      <c r="C27" s="12"/>
      <c r="D27" s="12"/>
      <c r="E27" s="14"/>
      <c r="F27" s="14"/>
    </row>
    <row r="28" spans="1:6" hidden="1" x14ac:dyDescent="0.3">
      <c r="A28" s="12">
        <v>8</v>
      </c>
      <c r="B28" s="13" t="s">
        <v>25</v>
      </c>
      <c r="C28" s="12" t="s">
        <v>8</v>
      </c>
      <c r="D28" s="12">
        <v>16</v>
      </c>
      <c r="E28" s="14">
        <v>5950</v>
      </c>
      <c r="F28" s="14">
        <f>E28*D28</f>
        <v>95200</v>
      </c>
    </row>
    <row r="29" spans="1:6" hidden="1" x14ac:dyDescent="0.3">
      <c r="A29" s="12">
        <v>9</v>
      </c>
      <c r="B29" s="13" t="s">
        <v>27</v>
      </c>
      <c r="C29" s="12" t="s">
        <v>9</v>
      </c>
      <c r="D29" s="12">
        <v>1</v>
      </c>
      <c r="E29" s="14">
        <v>8500</v>
      </c>
      <c r="F29" s="14">
        <f>E29*D29</f>
        <v>8500</v>
      </c>
    </row>
    <row r="30" spans="1:6" hidden="1" x14ac:dyDescent="0.3">
      <c r="A30" s="12">
        <v>10</v>
      </c>
      <c r="B30" s="13" t="s">
        <v>28</v>
      </c>
      <c r="C30" s="12" t="s">
        <v>17</v>
      </c>
      <c r="D30" s="23">
        <v>42</v>
      </c>
      <c r="E30" s="14">
        <v>900</v>
      </c>
      <c r="F30" s="14">
        <f t="shared" ref="F30:F34" si="0">E30*D30</f>
        <v>37800</v>
      </c>
    </row>
    <row r="31" spans="1:6" ht="34.5" hidden="1" x14ac:dyDescent="0.3">
      <c r="A31" s="12">
        <v>11</v>
      </c>
      <c r="B31" s="13" t="s">
        <v>26</v>
      </c>
      <c r="C31" s="12" t="s">
        <v>6</v>
      </c>
      <c r="D31" s="12">
        <v>1</v>
      </c>
      <c r="E31" s="14">
        <v>60000</v>
      </c>
      <c r="F31" s="14">
        <f t="shared" si="0"/>
        <v>60000</v>
      </c>
    </row>
    <row r="32" spans="1:6" hidden="1" x14ac:dyDescent="0.3">
      <c r="A32" s="12">
        <v>12</v>
      </c>
      <c r="B32" s="13" t="s">
        <v>29</v>
      </c>
      <c r="C32" s="12" t="s">
        <v>6</v>
      </c>
      <c r="D32" s="12">
        <v>1</v>
      </c>
      <c r="E32" s="14">
        <v>8000</v>
      </c>
      <c r="F32" s="14">
        <f t="shared" si="0"/>
        <v>8000</v>
      </c>
    </row>
    <row r="33" spans="1:10" hidden="1" x14ac:dyDescent="0.3">
      <c r="A33" s="12">
        <v>13</v>
      </c>
      <c r="B33" s="13" t="s">
        <v>30</v>
      </c>
      <c r="C33" s="12" t="s">
        <v>6</v>
      </c>
      <c r="D33" s="12">
        <v>1</v>
      </c>
      <c r="E33" s="14">
        <v>15000</v>
      </c>
      <c r="F33" s="14">
        <f t="shared" si="0"/>
        <v>15000</v>
      </c>
    </row>
    <row r="34" spans="1:10" hidden="1" x14ac:dyDescent="0.3">
      <c r="A34" s="12">
        <v>14</v>
      </c>
      <c r="B34" s="13" t="s">
        <v>31</v>
      </c>
      <c r="C34" s="12" t="s">
        <v>6</v>
      </c>
      <c r="D34" s="12">
        <v>1</v>
      </c>
      <c r="E34" s="14">
        <v>8000</v>
      </c>
      <c r="F34" s="14">
        <f t="shared" si="0"/>
        <v>8000</v>
      </c>
    </row>
    <row r="35" spans="1:10" hidden="1" x14ac:dyDescent="0.3">
      <c r="A35" s="29" t="s">
        <v>7</v>
      </c>
      <c r="B35" s="29"/>
      <c r="C35" s="29"/>
      <c r="D35" s="29"/>
      <c r="E35" s="29"/>
      <c r="F35" s="20">
        <f>SUM(F19:F34)</f>
        <v>1053240</v>
      </c>
      <c r="G35" s="18"/>
      <c r="H35" s="18"/>
      <c r="I35" s="19"/>
      <c r="J35" s="19"/>
    </row>
    <row r="36" spans="1:10" hidden="1" x14ac:dyDescent="0.3">
      <c r="A36" s="29" t="s">
        <v>11</v>
      </c>
      <c r="B36" s="29"/>
      <c r="C36" s="29"/>
      <c r="D36" s="29"/>
      <c r="E36" s="29"/>
      <c r="F36" s="20">
        <f>F35*13%</f>
        <v>136921.20000000001</v>
      </c>
      <c r="G36" s="18"/>
      <c r="H36" s="18"/>
      <c r="I36" s="19"/>
      <c r="J36" s="19"/>
    </row>
    <row r="37" spans="1:10" ht="19.5" hidden="1" thickBot="1" x14ac:dyDescent="0.35">
      <c r="A37" s="29" t="s">
        <v>14</v>
      </c>
      <c r="B37" s="29"/>
      <c r="C37" s="29"/>
      <c r="D37" s="29"/>
      <c r="E37" s="29"/>
      <c r="F37" s="21">
        <f>F36+F35</f>
        <v>1190161.2</v>
      </c>
      <c r="G37" s="18"/>
      <c r="H37" s="18"/>
      <c r="I37" s="19"/>
      <c r="J37" s="19"/>
    </row>
    <row r="38" spans="1:10" ht="10.15" customHeight="1" x14ac:dyDescent="0.3">
      <c r="A38" s="4"/>
      <c r="B38" s="4"/>
      <c r="C38" s="4"/>
      <c r="D38" s="4"/>
      <c r="E38" s="4"/>
      <c r="F38" s="5"/>
    </row>
    <row r="39" spans="1:10" x14ac:dyDescent="0.3">
      <c r="A39" s="15" t="s">
        <v>0</v>
      </c>
      <c r="B39" s="15" t="s">
        <v>1</v>
      </c>
      <c r="C39" s="15" t="s">
        <v>2</v>
      </c>
      <c r="D39" s="15" t="s">
        <v>3</v>
      </c>
      <c r="E39" s="15" t="s">
        <v>5</v>
      </c>
      <c r="F39" s="16" t="s">
        <v>4</v>
      </c>
    </row>
    <row r="40" spans="1:10" ht="28.5" customHeight="1" x14ac:dyDescent="0.3">
      <c r="A40" s="12">
        <v>1</v>
      </c>
      <c r="B40" s="13" t="s">
        <v>36</v>
      </c>
      <c r="C40" s="12" t="s">
        <v>10</v>
      </c>
      <c r="D40" s="12">
        <v>8</v>
      </c>
      <c r="E40" s="14">
        <v>3000</v>
      </c>
      <c r="F40" s="14">
        <f>E40*D40</f>
        <v>24000</v>
      </c>
    </row>
    <row r="41" spans="1:10" ht="65.25" customHeight="1" x14ac:dyDescent="0.3">
      <c r="A41" s="12">
        <v>2</v>
      </c>
      <c r="B41" s="13" t="s">
        <v>43</v>
      </c>
      <c r="C41" s="12" t="s">
        <v>6</v>
      </c>
      <c r="D41" s="12">
        <v>8</v>
      </c>
      <c r="E41" s="14">
        <v>22400</v>
      </c>
      <c r="F41" s="14">
        <f>E41*D41</f>
        <v>179200</v>
      </c>
    </row>
    <row r="42" spans="1:10" ht="51" customHeight="1" x14ac:dyDescent="0.3">
      <c r="A42" s="12">
        <v>3</v>
      </c>
      <c r="B42" s="13" t="s">
        <v>19</v>
      </c>
      <c r="C42" s="12" t="s">
        <v>6</v>
      </c>
      <c r="D42" s="12">
        <v>4</v>
      </c>
      <c r="E42" s="14">
        <v>5000</v>
      </c>
      <c r="F42" s="14">
        <f>E42*D42</f>
        <v>20000</v>
      </c>
    </row>
    <row r="43" spans="1:10" ht="45" customHeight="1" x14ac:dyDescent="0.3">
      <c r="A43" s="12">
        <v>4</v>
      </c>
      <c r="B43" s="13" t="s">
        <v>37</v>
      </c>
      <c r="C43" s="12"/>
      <c r="D43" s="12"/>
      <c r="E43" s="14"/>
      <c r="F43" s="14"/>
    </row>
    <row r="44" spans="1:10" x14ac:dyDescent="0.3">
      <c r="A44" s="12"/>
      <c r="B44" s="13" t="s">
        <v>38</v>
      </c>
      <c r="C44" s="12" t="s">
        <v>8</v>
      </c>
      <c r="D44" s="12">
        <v>22</v>
      </c>
      <c r="E44" s="14">
        <v>1750</v>
      </c>
      <c r="F44" s="14">
        <f>E44*D44</f>
        <v>38500</v>
      </c>
    </row>
    <row r="45" spans="1:10" x14ac:dyDescent="0.3">
      <c r="A45" s="12"/>
      <c r="B45" s="13" t="s">
        <v>39</v>
      </c>
      <c r="C45" s="12" t="s">
        <v>8</v>
      </c>
      <c r="D45" s="12">
        <v>2</v>
      </c>
      <c r="E45" s="14">
        <v>3000</v>
      </c>
      <c r="F45" s="14">
        <f>E45*D45</f>
        <v>6000</v>
      </c>
    </row>
    <row r="46" spans="1:10" ht="24" customHeight="1" x14ac:dyDescent="0.3">
      <c r="A46" s="12">
        <v>5</v>
      </c>
      <c r="B46" s="13" t="s">
        <v>15</v>
      </c>
      <c r="C46" s="12" t="s">
        <v>6</v>
      </c>
      <c r="D46" s="12">
        <v>4</v>
      </c>
      <c r="E46" s="14">
        <v>6000</v>
      </c>
      <c r="F46" s="14">
        <f>E46*D46</f>
        <v>24000</v>
      </c>
    </row>
    <row r="47" spans="1:10" ht="45" customHeight="1" x14ac:dyDescent="0.3">
      <c r="A47" s="12">
        <v>6</v>
      </c>
      <c r="B47" s="13" t="s">
        <v>18</v>
      </c>
      <c r="C47" s="12" t="s">
        <v>6</v>
      </c>
      <c r="D47" s="12">
        <v>4</v>
      </c>
      <c r="E47" s="14">
        <v>5000</v>
      </c>
      <c r="F47" s="14">
        <f t="shared" ref="F47" si="1">E47*D47</f>
        <v>20000</v>
      </c>
    </row>
    <row r="48" spans="1:10" x14ac:dyDescent="0.3">
      <c r="A48" s="29" t="s">
        <v>7</v>
      </c>
      <c r="B48" s="29"/>
      <c r="C48" s="29"/>
      <c r="D48" s="29"/>
      <c r="E48" s="29"/>
      <c r="F48" s="20">
        <f>SUM(F40:F47)</f>
        <v>311700</v>
      </c>
      <c r="G48" s="18"/>
      <c r="H48" s="18"/>
      <c r="I48" s="19"/>
      <c r="J48" s="19"/>
    </row>
    <row r="49" spans="1:10" x14ac:dyDescent="0.3">
      <c r="A49" s="29" t="s">
        <v>11</v>
      </c>
      <c r="B49" s="29"/>
      <c r="C49" s="29"/>
      <c r="D49" s="29"/>
      <c r="E49" s="29"/>
      <c r="F49" s="20">
        <f>F48*13%</f>
        <v>40521</v>
      </c>
      <c r="G49" s="18"/>
      <c r="H49" s="18"/>
      <c r="I49" s="19"/>
      <c r="J49" s="19"/>
    </row>
    <row r="50" spans="1:10" ht="19.5" thickBot="1" x14ac:dyDescent="0.35">
      <c r="A50" s="29" t="s">
        <v>14</v>
      </c>
      <c r="B50" s="29"/>
      <c r="C50" s="29"/>
      <c r="D50" s="29"/>
      <c r="E50" s="29"/>
      <c r="F50" s="21">
        <f>F49+F48</f>
        <v>352221</v>
      </c>
      <c r="G50" s="18"/>
      <c r="H50" s="18"/>
      <c r="I50" s="19"/>
      <c r="J50" s="19"/>
    </row>
    <row r="51" spans="1:10" ht="19.5" thickTop="1" x14ac:dyDescent="0.3">
      <c r="A51" s="24"/>
      <c r="B51" s="24"/>
      <c r="C51" s="24"/>
      <c r="D51" s="24"/>
      <c r="E51" s="24"/>
      <c r="F51" s="5"/>
      <c r="G51" s="18"/>
      <c r="H51" s="18"/>
      <c r="I51" s="19"/>
      <c r="J51" s="19"/>
    </row>
    <row r="52" spans="1:10" x14ac:dyDescent="0.3">
      <c r="A52" s="24"/>
      <c r="B52" s="24"/>
      <c r="C52" s="24"/>
      <c r="D52" s="24"/>
      <c r="E52" s="24"/>
      <c r="F52" s="5"/>
      <c r="G52" s="18"/>
      <c r="H52" s="18"/>
      <c r="I52" s="19"/>
      <c r="J52" s="19"/>
    </row>
    <row r="53" spans="1:10" x14ac:dyDescent="0.3">
      <c r="A53" s="6" t="s">
        <v>13</v>
      </c>
      <c r="B53" s="7"/>
    </row>
    <row r="54" spans="1:10" x14ac:dyDescent="0.3">
      <c r="A54" s="6"/>
      <c r="B54" s="6"/>
      <c r="H54" s="3"/>
    </row>
    <row r="55" spans="1:10" x14ac:dyDescent="0.3">
      <c r="A55" s="8"/>
      <c r="B55" s="9"/>
      <c r="E55" s="25"/>
      <c r="F55" s="25">
        <f>F50</f>
        <v>352221</v>
      </c>
    </row>
    <row r="56" spans="1:10" x14ac:dyDescent="0.3">
      <c r="E56" s="25" t="s">
        <v>46</v>
      </c>
      <c r="F56" s="25">
        <f>F55*7.5%</f>
        <v>26416.575000000001</v>
      </c>
    </row>
    <row r="57" spans="1:10" x14ac:dyDescent="0.3">
      <c r="E57" s="25"/>
      <c r="F57" s="25">
        <f>F55-F56</f>
        <v>325804.42499999999</v>
      </c>
      <c r="G57" s="30">
        <f>F49*80%</f>
        <v>32416.800000000003</v>
      </c>
    </row>
    <row r="58" spans="1:10" x14ac:dyDescent="0.3">
      <c r="E58" s="25" t="s">
        <v>47</v>
      </c>
      <c r="F58" s="26">
        <f>F49*20%</f>
        <v>8104.2000000000007</v>
      </c>
    </row>
    <row r="59" spans="1:10" x14ac:dyDescent="0.3">
      <c r="E59" s="25"/>
      <c r="F59" s="25">
        <f>F57-F58</f>
        <v>317700.22499999998</v>
      </c>
    </row>
  </sheetData>
  <mergeCells count="10">
    <mergeCell ref="A50:E50"/>
    <mergeCell ref="A48:E48"/>
    <mergeCell ref="A49:E49"/>
    <mergeCell ref="A15:F15"/>
    <mergeCell ref="A37:E37"/>
    <mergeCell ref="A9:B9"/>
    <mergeCell ref="A12:F12"/>
    <mergeCell ref="A13:F13"/>
    <mergeCell ref="A35:E35"/>
    <mergeCell ref="A36:E36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2022-05-21T05:57:40Z</dcterms:modified>
</cp:coreProperties>
</file>