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1\Imtiaz Super Market, The Place, DHA, Karachi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Sheet1!$A$1:$I$125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2" i="1" l="1"/>
  <c r="I91" i="1"/>
  <c r="I90" i="1"/>
  <c r="I89" i="1"/>
  <c r="I93" i="1" s="1"/>
  <c r="I88" i="1"/>
  <c r="I87" i="1"/>
  <c r="I86" i="1"/>
  <c r="I43" i="1"/>
  <c r="I44" i="1" s="1"/>
  <c r="I42" i="1"/>
  <c r="I41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39" i="1" l="1"/>
  <c r="I78" i="1" s="1"/>
  <c r="I94" i="1"/>
  <c r="I95" i="1" s="1"/>
  <c r="I80" i="1" l="1"/>
  <c r="H97" i="1" s="1"/>
  <c r="I79" i="1"/>
</calcChain>
</file>

<file path=xl/sharedStrings.xml><?xml version="1.0" encoding="utf-8"?>
<sst xmlns="http://schemas.openxmlformats.org/spreadsheetml/2006/main" count="168" uniqueCount="89">
  <si>
    <t>Att: Mr. Zia Ghani</t>
  </si>
  <si>
    <t>M/S  S.T. Brothers</t>
  </si>
  <si>
    <t>S No.</t>
  </si>
  <si>
    <t>I.C#</t>
  </si>
  <si>
    <t>D e s c r i p t i o n</t>
  </si>
  <si>
    <t>Qty</t>
  </si>
  <si>
    <t>Unit</t>
  </si>
  <si>
    <t>Rate</t>
  </si>
  <si>
    <t>Amount</t>
  </si>
  <si>
    <t>HVAC</t>
  </si>
  <si>
    <t>DURODYNE</t>
  </si>
  <si>
    <t>FLEXIBLE DUCT CONNECTOR 6"×150RFT</t>
  </si>
  <si>
    <t>RFT</t>
  </si>
  <si>
    <t>TOTAL:</t>
  </si>
  <si>
    <t>GALA USA</t>
  </si>
  <si>
    <t>GATE VALVE BRONZE 2" THR PN-16</t>
  </si>
  <si>
    <t>FIG # 3152</t>
  </si>
  <si>
    <t>NOS</t>
  </si>
  <si>
    <t>BALANCING VALVE BRONZE 2" THD</t>
  </si>
  <si>
    <t>FIG # 1209-BT</t>
  </si>
  <si>
    <t>GATE VALVE BRONZE 1" THR PN-16</t>
  </si>
  <si>
    <t>GATE VALVE BRONZE 1-1/4" THR PN-16</t>
  </si>
  <si>
    <t>GLOBE VALVE BRONZE 1" THREADED</t>
  </si>
  <si>
    <t>FIG # 6352</t>
  </si>
  <si>
    <t>GLOBE VALVE BRONZE 1-1/4" THREADED</t>
  </si>
  <si>
    <t>STRAINER BRONZE   1" THREADED</t>
  </si>
  <si>
    <t>FIG # 7654</t>
  </si>
  <si>
    <t>STRAINER BRONZE 1-1/4" THREADED</t>
  </si>
  <si>
    <t>BALL VALVE BRONZE 3/4" THREADED</t>
  </si>
  <si>
    <t>FIG # 1251</t>
  </si>
  <si>
    <t>GATE VALVE BRONZE 1" THD</t>
  </si>
  <si>
    <t>GATE VALVE BRONZE 1-1/4" THD</t>
  </si>
  <si>
    <t>GATE VALVE C.I 6" FLANGED</t>
  </si>
  <si>
    <t>FIG # 3511</t>
  </si>
  <si>
    <t>GATE VALVE C.I 4" FLANGED</t>
  </si>
  <si>
    <t>GLOBE VALVE C.I 4" FLANGED</t>
  </si>
  <si>
    <t>FIG # 6125</t>
  </si>
  <si>
    <t>GLOBE VALVE C.I 6" FLANGED</t>
  </si>
  <si>
    <t>STRAINER BRONZE   2" THREADED</t>
  </si>
  <si>
    <t>HONEYWELL</t>
  </si>
  <si>
    <t>2 WAY MOTORIZED VALVE SIZE 2"Ø</t>
  </si>
  <si>
    <t>FIG # V50119P1038</t>
  </si>
  <si>
    <t>2 WAY MOTORIZED VALE SIZE 1"Ø</t>
  </si>
  <si>
    <t>2 WAY MOTORIZED VALVE SIZE 1-1/4"Ø</t>
  </si>
  <si>
    <t>FIG # VC7931BP</t>
  </si>
  <si>
    <t>KIMMCO (PIPE) KUWAIT</t>
  </si>
  <si>
    <t>LONTRIN CHINA</t>
  </si>
  <si>
    <t>M.S. SEAMLESS PIPE SCH-40 SIZE 1"Ø</t>
  </si>
  <si>
    <t>M.S. SEAMLESS PIPE SCH-40 SIZE  1-1/4"Ø</t>
  </si>
  <si>
    <t>M.S. SEAMLESS PIPE SCH-40 SIZE  1-1/2"Ø</t>
  </si>
  <si>
    <t>M.S. SEAMLESS PIPE SCH-40 SIZE  2"Ø</t>
  </si>
  <si>
    <t>M.S. SEAMLESS PIPE SCH-40 SIZE  2-1/2"Ø</t>
  </si>
  <si>
    <t>M.S. SEAMLESS PIPE SCH-40 SIZE  3"Ø</t>
  </si>
  <si>
    <t>M.S. SEAMLESS PIPE SCH-40 SIZE  4"Ø</t>
  </si>
  <si>
    <t>M.S. SEAMLESS PIPE SCH-40 SIZE  6"Ø</t>
  </si>
  <si>
    <t>ONEFLEX TURKEY</t>
  </si>
  <si>
    <t>LEN</t>
  </si>
  <si>
    <t>KINGSPAN PAL</t>
  </si>
  <si>
    <t>SQF</t>
  </si>
  <si>
    <t>Total Amount:</t>
  </si>
  <si>
    <t>Less 10% Discount</t>
  </si>
  <si>
    <t>Net Discounted amount</t>
  </si>
  <si>
    <t>FIRE FIGHTING PIPES</t>
  </si>
  <si>
    <t xml:space="preserve">GRAND TOTAL HVAC &amp; FIRE FIGHTING 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</si>
  <si>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</si>
  <si>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</si>
  <si>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</si>
  <si>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</si>
  <si>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Purchase order against Quotation # 2021/FBH/35016-1/ dated 22 May 2021</t>
  </si>
  <si>
    <t>Purchase Order for The Imtiaz Super Store DHA.</t>
  </si>
  <si>
    <r>
      <rPr>
        <sz val="11"/>
        <rFont val="Calibri"/>
        <family val="2"/>
        <scheme val="minor"/>
      </rPr>
      <t>FIG #
VC6013APC1000T</t>
    </r>
  </si>
  <si>
    <r>
      <rPr>
        <sz val="11"/>
        <rFont val="Calibri"/>
        <family val="2"/>
        <scheme val="minor"/>
      </rPr>
      <t>FIBER GLASSWOOL PIPE INSULATION DENSITY 64KG/M3 FSK FACED
SIZE 1" × 1-1/2" THICKNESS</t>
    </r>
  </si>
  <si>
    <r>
      <rPr>
        <sz val="11"/>
        <rFont val="Calibri"/>
        <family val="2"/>
        <scheme val="minor"/>
      </rPr>
      <t>FIBER GLASSWOOL PIPE INSULATION
SIZE 1-1/4" × 1-1/2" THICKNESS</t>
    </r>
  </si>
  <si>
    <r>
      <rPr>
        <sz val="11"/>
        <rFont val="Calibri"/>
        <family val="2"/>
        <scheme val="minor"/>
      </rPr>
      <t>FIBER GLASSWOOL PIPE INSULATION
SIZE 1-1/2" × 1-1/2" THICKNESS</t>
    </r>
  </si>
  <si>
    <r>
      <rPr>
        <sz val="11"/>
        <rFont val="Calibri"/>
        <family val="2"/>
        <scheme val="minor"/>
      </rPr>
      <t>FIBER GLASSWOOL PIPE INSULATION
SIZE 2" × 1-1/2" THICKNESS</t>
    </r>
  </si>
  <si>
    <r>
      <rPr>
        <sz val="11"/>
        <rFont val="Calibri"/>
        <family val="2"/>
        <scheme val="minor"/>
      </rPr>
      <t>FIBER GLASSWOOL PIPE INSULATION
SIZE 2-1/2" × 2" THICKNESS</t>
    </r>
  </si>
  <si>
    <r>
      <rPr>
        <sz val="11"/>
        <rFont val="Calibri"/>
        <family val="2"/>
        <scheme val="minor"/>
      </rPr>
      <t>FIBER GLASSWOOL PIPE INSULATION
SIZE 3" × 2" THICKNESS</t>
    </r>
  </si>
  <si>
    <r>
      <rPr>
        <sz val="11"/>
        <rFont val="Calibri"/>
        <family val="2"/>
        <scheme val="minor"/>
      </rPr>
      <t>FIBER GLASSWOOL PIPE INSULATION
SIZE 4" × 2" THICKNESS</t>
    </r>
  </si>
  <si>
    <r>
      <rPr>
        <sz val="11"/>
        <rFont val="Calibri"/>
        <family val="2"/>
        <scheme val="minor"/>
      </rPr>
      <t>FIBER GLASSWOOL PIPE INSULATION
SIZE 6" × 2" THICKNESS</t>
    </r>
  </si>
  <si>
    <r>
      <rPr>
        <sz val="11"/>
        <rFont val="Calibri"/>
        <family val="2"/>
        <scheme val="minor"/>
      </rPr>
      <t>FOAM PIPE INSULATION
SIZE 1-1/8" × 3/8" THICKNESS</t>
    </r>
  </si>
  <si>
    <r>
      <rPr>
        <sz val="11"/>
        <rFont val="Calibri"/>
        <family val="2"/>
        <scheme val="minor"/>
      </rPr>
      <t>FOAM PIPE INSULATION
SIZE 1-3/8" × 3/8" THICKNESS</t>
    </r>
  </si>
  <si>
    <r>
      <rPr>
        <sz val="11"/>
        <rFont val="Calibri"/>
        <family val="2"/>
        <scheme val="minor"/>
      </rPr>
      <t>FOAM PIPE INSULATION
SIZE 1-5/8" × 3/8" THICKNESS</t>
    </r>
  </si>
  <si>
    <r>
      <rPr>
        <sz val="11"/>
        <rFont val="Calibri"/>
        <family val="2"/>
        <scheme val="minor"/>
      </rPr>
      <t>FOAM PIPE INSULATION
SIZE 2-1/8" × 3/8" THICKNESS</t>
    </r>
  </si>
  <si>
    <r>
      <rPr>
        <sz val="11"/>
        <rFont val="Calibri"/>
        <family val="2"/>
        <scheme val="minor"/>
      </rPr>
      <t>FOAM PIPE INSULATION
SIZE 2-5/8" × 3/8" THICKNESS</t>
    </r>
  </si>
  <si>
    <r>
      <rPr>
        <sz val="11"/>
        <rFont val="Calibri"/>
        <family val="2"/>
        <scheme val="minor"/>
      </rPr>
      <t>FOAM PIPE INSULATION
SIZE 3-1/8" × 3/8" THICKNESS</t>
    </r>
  </si>
  <si>
    <r>
      <rPr>
        <sz val="11"/>
        <rFont val="Calibri"/>
        <family val="2"/>
        <scheme val="minor"/>
      </rPr>
      <t>PRE-INSULATED ALUMINIUM DUCT SHEET 20MM THICK/DENSITY 52KG/M3 WITH STANDARD ACCESSORIES
INVISIBLE FLANGE JOINT 20MM IN PVC  976 Mtr H BAYONET 20MM×4 MTR IN POLYMER 512 Mtr COVERING ANGLE 20MM IN POLYMER  1154 Nos
ZINE COATED STEEL ANGLE BRACKET 20MM  1539 Nos U SECTION BAR 20MM IN ALUMINIUM 104 Mtr
CHAIR SECTION BAR 20MM×4 MTR IN ALUMINIUM  104
Mtr
F SECTION BAR 20MM×4 MTR IN ALUMINIUM  104 Mtr PAINT GLUE L 15KG 115 Kg
ALUMINIUM FOIL TAPE SIZE 2"Ø 22YARDS EURO   192
Roll
SILICON TUBE  115 Tube</t>
    </r>
  </si>
  <si>
    <t>6) Above prices are including GST.</t>
  </si>
  <si>
    <t>Regards</t>
  </si>
  <si>
    <t>M. BILAL HABIB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</si>
</sst>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0.5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9.5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DDDDDD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6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wrapText="1"/>
    </xf>
    <xf numFmtId="1" fontId="10" fillId="0" borderId="1" xfId="0" applyNumberFormat="1" applyFont="1" applyFill="1" applyBorder="1" applyAlignment="1">
      <alignment horizontal="center" vertical="top" shrinkToFit="1"/>
    </xf>
    <xf numFmtId="3" fontId="12" fillId="0" borderId="1" xfId="0" applyNumberFormat="1" applyFont="1" applyFill="1" applyBorder="1" applyAlignment="1">
      <alignment horizontal="right" vertical="top" shrinkToFit="1"/>
    </xf>
    <xf numFmtId="0" fontId="6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right" vertical="center" wrapText="1"/>
    </xf>
    <xf numFmtId="3" fontId="14" fillId="3" borderId="1" xfId="0" applyNumberFormat="1" applyFont="1" applyFill="1" applyBorder="1" applyAlignment="1">
      <alignment horizontal="right" vertical="center" shrinkToFit="1"/>
    </xf>
    <xf numFmtId="1" fontId="10" fillId="0" borderId="9" xfId="0" applyNumberFormat="1" applyFont="1" applyFill="1" applyBorder="1" applyAlignment="1">
      <alignment horizontal="center" vertical="center" shrinkToFit="1"/>
    </xf>
    <xf numFmtId="0" fontId="11" fillId="0" borderId="9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right" vertical="center" wrapText="1"/>
    </xf>
    <xf numFmtId="164" fontId="14" fillId="3" borderId="1" xfId="1" applyNumberFormat="1" applyFont="1" applyFill="1" applyBorder="1" applyAlignment="1">
      <alignment horizontal="right" vertical="center" indent="1" shrinkToFit="1"/>
    </xf>
    <xf numFmtId="3" fontId="15" fillId="0" borderId="1" xfId="0" applyNumberFormat="1" applyFont="1" applyFill="1" applyBorder="1" applyAlignment="1">
      <alignment horizontal="right" vertical="center" shrinkToFit="1"/>
    </xf>
    <xf numFmtId="0" fontId="6" fillId="0" borderId="6" xfId="0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/>
    </xf>
    <xf numFmtId="1" fontId="20" fillId="0" borderId="1" xfId="0" applyNumberFormat="1" applyFont="1" applyFill="1" applyBorder="1" applyAlignment="1">
      <alignment horizontal="center" vertical="top" shrinkToFit="1"/>
    </xf>
    <xf numFmtId="0" fontId="21" fillId="0" borderId="2" xfId="0" applyFont="1" applyFill="1" applyBorder="1" applyAlignment="1">
      <alignment horizontal="left" vertical="top" wrapText="1"/>
    </xf>
    <xf numFmtId="1" fontId="20" fillId="0" borderId="9" xfId="0" applyNumberFormat="1" applyFont="1" applyFill="1" applyBorder="1" applyAlignment="1">
      <alignment horizontal="center" vertical="center" shrinkToFit="1"/>
    </xf>
    <xf numFmtId="0" fontId="21" fillId="0" borderId="9" xfId="0" applyFont="1" applyFill="1" applyBorder="1" applyAlignment="1">
      <alignment horizontal="center" vertical="center" wrapText="1"/>
    </xf>
    <xf numFmtId="3" fontId="20" fillId="0" borderId="4" xfId="0" applyNumberFormat="1" applyFont="1" applyFill="1" applyBorder="1" applyAlignment="1">
      <alignment horizontal="right" vertical="top" shrinkToFit="1"/>
    </xf>
    <xf numFmtId="3" fontId="14" fillId="0" borderId="1" xfId="0" applyNumberFormat="1" applyFont="1" applyFill="1" applyBorder="1" applyAlignment="1">
      <alignment horizontal="right" vertical="top" shrinkToFit="1"/>
    </xf>
    <xf numFmtId="0" fontId="21" fillId="0" borderId="3" xfId="0" applyFont="1" applyFill="1" applyBorder="1" applyAlignment="1">
      <alignment horizontal="right" vertical="top" wrapText="1"/>
    </xf>
    <xf numFmtId="0" fontId="20" fillId="3" borderId="1" xfId="0" applyFont="1" applyFill="1" applyBorder="1" applyAlignment="1">
      <alignment horizontal="left" wrapText="1"/>
    </xf>
    <xf numFmtId="0" fontId="20" fillId="2" borderId="1" xfId="0" applyFont="1" applyFill="1" applyBorder="1" applyAlignment="1">
      <alignment horizontal="left" wrapText="1"/>
    </xf>
    <xf numFmtId="0" fontId="20" fillId="2" borderId="4" xfId="0" applyFont="1" applyFill="1" applyBorder="1" applyAlignment="1">
      <alignment horizontal="left" wrapText="1"/>
    </xf>
    <xf numFmtId="3" fontId="20" fillId="0" borderId="4" xfId="0" applyNumberFormat="1" applyFont="1" applyFill="1" applyBorder="1" applyAlignment="1">
      <alignment horizontal="right" vertical="center" shrinkToFit="1"/>
    </xf>
    <xf numFmtId="3" fontId="14" fillId="0" borderId="1" xfId="0" applyNumberFormat="1" applyFont="1" applyFill="1" applyBorder="1" applyAlignment="1">
      <alignment horizontal="right" vertical="center" shrinkToFit="1"/>
    </xf>
    <xf numFmtId="1" fontId="20" fillId="0" borderId="4" xfId="0" applyNumberFormat="1" applyFont="1" applyFill="1" applyBorder="1" applyAlignment="1">
      <alignment vertical="center" shrinkToFit="1"/>
    </xf>
    <xf numFmtId="3" fontId="14" fillId="0" borderId="1" xfId="0" applyNumberFormat="1" applyFont="1" applyFill="1" applyBorder="1" applyAlignment="1">
      <alignment vertical="center" shrinkToFit="1"/>
    </xf>
    <xf numFmtId="3" fontId="20" fillId="0" borderId="9" xfId="0" applyNumberFormat="1" applyFont="1" applyFill="1" applyBorder="1" applyAlignment="1">
      <alignment horizontal="center" vertical="center" shrinkToFit="1"/>
    </xf>
    <xf numFmtId="1" fontId="20" fillId="0" borderId="1" xfId="0" applyNumberFormat="1" applyFont="1" applyFill="1" applyBorder="1" applyAlignment="1">
      <alignment horizontal="right" vertical="top" shrinkToFit="1"/>
    </xf>
    <xf numFmtId="0" fontId="20" fillId="2" borderId="4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3" fontId="20" fillId="0" borderId="4" xfId="0" applyNumberFormat="1" applyFont="1" applyFill="1" applyBorder="1" applyAlignment="1">
      <alignment vertical="center" shrinkToFit="1"/>
    </xf>
    <xf numFmtId="0" fontId="13" fillId="3" borderId="4" xfId="0" applyFont="1" applyFill="1" applyBorder="1" applyAlignment="1">
      <alignment vertical="center" wrapText="1"/>
    </xf>
    <xf numFmtId="3" fontId="14" fillId="3" borderId="1" xfId="0" applyNumberFormat="1" applyFont="1" applyFill="1" applyBorder="1" applyAlignment="1">
      <alignment vertical="center" shrinkToFit="1"/>
    </xf>
    <xf numFmtId="0" fontId="20" fillId="3" borderId="4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horizontal="left" wrapText="1"/>
    </xf>
    <xf numFmtId="0" fontId="20" fillId="0" borderId="7" xfId="0" applyFont="1" applyFill="1" applyBorder="1" applyAlignment="1">
      <alignment horizontal="left" wrapText="1"/>
    </xf>
    <xf numFmtId="3" fontId="14" fillId="0" borderId="15" xfId="0" applyNumberFormat="1" applyFont="1" applyFill="1" applyBorder="1" applyAlignment="1">
      <alignment horizontal="right" vertical="top" shrinkToFit="1"/>
    </xf>
    <xf numFmtId="0" fontId="20" fillId="0" borderId="0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right" vertical="center" wrapText="1"/>
    </xf>
    <xf numFmtId="3" fontId="14" fillId="0" borderId="0" xfId="0" applyNumberFormat="1" applyFont="1" applyFill="1" applyBorder="1" applyAlignment="1">
      <alignment horizontal="right" vertical="top" shrinkToFit="1"/>
    </xf>
    <xf numFmtId="1" fontId="10" fillId="0" borderId="4" xfId="0" applyNumberFormat="1" applyFont="1" applyFill="1" applyBorder="1" applyAlignment="1">
      <alignment horizontal="right" vertical="top" shrinkToFit="1"/>
    </xf>
    <xf numFmtId="0" fontId="13" fillId="3" borderId="4" xfId="0" applyFont="1" applyFill="1" applyBorder="1" applyAlignment="1">
      <alignment horizontal="center" vertical="center" wrapText="1"/>
    </xf>
    <xf numFmtId="3" fontId="20" fillId="0" borderId="1" xfId="0" applyNumberFormat="1" applyFont="1" applyFill="1" applyBorder="1" applyAlignment="1">
      <alignment horizontal="right" vertical="center" shrinkToFit="1"/>
    </xf>
    <xf numFmtId="3" fontId="18" fillId="0" borderId="1" xfId="0" applyNumberFormat="1" applyFont="1" applyFill="1" applyBorder="1" applyAlignment="1">
      <alignment horizontal="right" vertical="center" shrinkToFit="1"/>
    </xf>
    <xf numFmtId="0" fontId="7" fillId="0" borderId="2" xfId="0" applyFont="1" applyFill="1" applyBorder="1" applyAlignment="1">
      <alignment horizontal="right" vertical="center" wrapText="1"/>
    </xf>
    <xf numFmtId="0" fontId="7" fillId="0" borderId="3" xfId="0" applyFont="1" applyFill="1" applyBorder="1" applyAlignment="1">
      <alignment horizontal="right" vertical="center" wrapText="1"/>
    </xf>
    <xf numFmtId="0" fontId="7" fillId="0" borderId="4" xfId="0" applyFont="1" applyFill="1" applyBorder="1" applyAlignment="1">
      <alignment horizontal="right" vertical="center" wrapText="1"/>
    </xf>
    <xf numFmtId="0" fontId="16" fillId="0" borderId="9" xfId="0" applyFont="1" applyFill="1" applyBorder="1" applyAlignment="1">
      <alignment horizontal="center" vertical="center"/>
    </xf>
    <xf numFmtId="3" fontId="16" fillId="0" borderId="9" xfId="0" applyNumberFormat="1" applyFont="1" applyFill="1" applyBorder="1" applyAlignment="1">
      <alignment horizontal="right" vertical="center"/>
    </xf>
    <xf numFmtId="0" fontId="16" fillId="0" borderId="9" xfId="0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21" fillId="0" borderId="2" xfId="0" applyFont="1" applyFill="1" applyBorder="1" applyAlignment="1">
      <alignment horizontal="left" vertical="top" wrapText="1"/>
    </xf>
    <xf numFmtId="0" fontId="21" fillId="0" borderId="3" xfId="0" applyFont="1" applyFill="1" applyBorder="1" applyAlignment="1">
      <alignment horizontal="left" vertical="top" wrapText="1"/>
    </xf>
    <xf numFmtId="0" fontId="20" fillId="0" borderId="6" xfId="0" applyFont="1" applyFill="1" applyBorder="1" applyAlignment="1">
      <alignment horizontal="left" wrapText="1"/>
    </xf>
    <xf numFmtId="0" fontId="20" fillId="0" borderId="7" xfId="0" applyFont="1" applyFill="1" applyBorder="1" applyAlignment="1">
      <alignment horizontal="left" wrapText="1"/>
    </xf>
    <xf numFmtId="0" fontId="21" fillId="0" borderId="2" xfId="0" applyFont="1" applyFill="1" applyBorder="1" applyAlignment="1">
      <alignment horizontal="right" vertical="center" wrapText="1"/>
    </xf>
    <xf numFmtId="0" fontId="21" fillId="0" borderId="3" xfId="0" applyFont="1" applyFill="1" applyBorder="1" applyAlignment="1">
      <alignment horizontal="right" vertical="center" wrapText="1"/>
    </xf>
    <xf numFmtId="0" fontId="21" fillId="0" borderId="4" xfId="0" applyFont="1" applyFill="1" applyBorder="1" applyAlignment="1">
      <alignment horizontal="right" vertical="center" wrapText="1"/>
    </xf>
    <xf numFmtId="0" fontId="6" fillId="0" borderId="6" xfId="0" applyFont="1" applyFill="1" applyBorder="1" applyAlignment="1">
      <alignment horizontal="left" wrapText="1"/>
    </xf>
    <xf numFmtId="0" fontId="6" fillId="0" borderId="7" xfId="0" applyFont="1" applyFill="1" applyBorder="1" applyAlignment="1">
      <alignment horizontal="left" wrapText="1"/>
    </xf>
    <xf numFmtId="0" fontId="19" fillId="0" borderId="2" xfId="0" applyFont="1" applyFill="1" applyBorder="1" applyAlignment="1">
      <alignment horizontal="right" vertical="center" wrapText="1"/>
    </xf>
    <xf numFmtId="0" fontId="19" fillId="0" borderId="3" xfId="0" applyFont="1" applyFill="1" applyBorder="1" applyAlignment="1">
      <alignment horizontal="right" vertical="center" wrapText="1"/>
    </xf>
    <xf numFmtId="0" fontId="19" fillId="0" borderId="4" xfId="0" applyFont="1" applyFill="1" applyBorder="1" applyAlignment="1">
      <alignment horizontal="right" vertical="center" wrapText="1"/>
    </xf>
    <xf numFmtId="0" fontId="13" fillId="0" borderId="12" xfId="0" applyFont="1" applyFill="1" applyBorder="1" applyAlignment="1">
      <alignment horizontal="right" vertical="center" wrapText="1"/>
    </xf>
    <xf numFmtId="0" fontId="13" fillId="0" borderId="13" xfId="0" applyFont="1" applyFill="1" applyBorder="1" applyAlignment="1">
      <alignment horizontal="right" vertical="center" wrapText="1"/>
    </xf>
    <xf numFmtId="0" fontId="13" fillId="0" borderId="14" xfId="0" applyFont="1" applyFill="1" applyBorder="1" applyAlignment="1">
      <alignment horizontal="right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top" wrapText="1"/>
    </xf>
    <xf numFmtId="0" fontId="13" fillId="2" borderId="3" xfId="0" applyFont="1" applyFill="1" applyBorder="1" applyAlignment="1">
      <alignment horizontal="center" vertical="top" wrapText="1"/>
    </xf>
    <xf numFmtId="0" fontId="20" fillId="2" borderId="9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wrapText="1"/>
    </xf>
    <xf numFmtId="0" fontId="20" fillId="3" borderId="3" xfId="0" applyFont="1" applyFill="1" applyBorder="1" applyAlignment="1">
      <alignment horizontal="left" wrapText="1"/>
    </xf>
    <xf numFmtId="0" fontId="20" fillId="3" borderId="4" xfId="0" applyFont="1" applyFill="1" applyBorder="1" applyAlignment="1">
      <alignment horizontal="left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vertical="top" wrapText="1" indent="14"/>
    </xf>
    <xf numFmtId="0" fontId="13" fillId="2" borderId="3" xfId="0" applyFont="1" applyFill="1" applyBorder="1" applyAlignment="1">
      <alignment horizontal="left" vertical="top" wrapText="1" indent="14"/>
    </xf>
    <xf numFmtId="0" fontId="20" fillId="0" borderId="2" xfId="0" applyFont="1" applyFill="1" applyBorder="1" applyAlignment="1">
      <alignment horizontal="left" vertical="top" wrapText="1"/>
    </xf>
    <xf numFmtId="0" fontId="20" fillId="0" borderId="3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wrapText="1"/>
    </xf>
    <xf numFmtId="0" fontId="20" fillId="2" borderId="3" xfId="0" applyFont="1" applyFill="1" applyBorder="1" applyAlignment="1">
      <alignment horizontal="left" wrapText="1"/>
    </xf>
    <xf numFmtId="0" fontId="13" fillId="2" borderId="2" xfId="0" applyFont="1" applyFill="1" applyBorder="1" applyAlignment="1">
      <alignment horizontal="left" vertical="top" wrapText="1" indent="11"/>
    </xf>
    <xf numFmtId="0" fontId="13" fillId="2" borderId="3" xfId="0" applyFont="1" applyFill="1" applyBorder="1" applyAlignment="1">
      <alignment horizontal="left" vertical="top" wrapText="1" indent="11"/>
    </xf>
    <xf numFmtId="0" fontId="21" fillId="0" borderId="3" xfId="0" applyFont="1" applyFill="1" applyBorder="1" applyAlignment="1">
      <alignment horizontal="right" vertical="top" wrapText="1"/>
    </xf>
    <xf numFmtId="0" fontId="20" fillId="0" borderId="3" xfId="0" applyFont="1" applyFill="1" applyBorder="1" applyAlignment="1">
      <alignment horizontal="right" vertical="top" wrapText="1"/>
    </xf>
    <xf numFmtId="0" fontId="21" fillId="0" borderId="8" xfId="0" applyFont="1" applyFill="1" applyBorder="1" applyAlignment="1">
      <alignment horizontal="right" vertical="top" wrapText="1"/>
    </xf>
    <xf numFmtId="0" fontId="11" fillId="0" borderId="2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wrapText="1"/>
    </xf>
    <xf numFmtId="0" fontId="6" fillId="3" borderId="3" xfId="0" applyFont="1" applyFill="1" applyBorder="1" applyAlignment="1">
      <alignment horizontal="left" wrapText="1"/>
    </xf>
    <xf numFmtId="0" fontId="6" fillId="3" borderId="4" xfId="0" applyFont="1" applyFill="1" applyBorder="1" applyAlignment="1">
      <alignment horizontal="left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wrapText="1"/>
    </xf>
    <xf numFmtId="0" fontId="6" fillId="2" borderId="7" xfId="0" applyFont="1" applyFill="1" applyBorder="1" applyAlignment="1">
      <alignment horizontal="left" wrapText="1"/>
    </xf>
    <xf numFmtId="0" fontId="22" fillId="0" borderId="9" xfId="0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horizontal="center" vertical="center" wrapText="1"/>
    </xf>
    <xf numFmtId="15" fontId="0" fillId="0" borderId="0" xfId="0" applyNumberFormat="1" applyFont="1"/>
    <xf numFmtId="0" fontId="20" fillId="3" borderId="18" xfId="0" applyFont="1" applyFill="1" applyBorder="1" applyAlignment="1">
      <alignment horizontal="left" wrapText="1"/>
    </xf>
    <xf numFmtId="0" fontId="20" fillId="3" borderId="5" xfId="0" applyFont="1" applyFill="1" applyBorder="1" applyAlignment="1">
      <alignment horizontal="left" wrapText="1"/>
    </xf>
    <xf numFmtId="0" fontId="20" fillId="3" borderId="6" xfId="0" applyFont="1" applyFill="1" applyBorder="1" applyAlignment="1">
      <alignment horizontal="left" wrapText="1"/>
    </xf>
    <xf numFmtId="0" fontId="20" fillId="3" borderId="19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right" vertical="center" wrapText="1"/>
    </xf>
    <xf numFmtId="3" fontId="14" fillId="3" borderId="18" xfId="0" applyNumberFormat="1" applyFont="1" applyFill="1" applyBorder="1" applyAlignment="1">
      <alignment horizontal="right" vertical="center" indent="1" shrinkToFit="1"/>
    </xf>
    <xf numFmtId="1" fontId="20" fillId="0" borderId="20" xfId="0" applyNumberFormat="1" applyFont="1" applyFill="1" applyBorder="1" applyAlignment="1">
      <alignment horizontal="center" vertical="top" shrinkToFit="1"/>
    </xf>
    <xf numFmtId="0" fontId="20" fillId="0" borderId="10" xfId="0" applyFont="1" applyFill="1" applyBorder="1" applyAlignment="1">
      <alignment horizontal="left" vertical="top" wrapText="1"/>
    </xf>
    <xf numFmtId="0" fontId="20" fillId="0" borderId="21" xfId="0" applyFont="1" applyFill="1" applyBorder="1" applyAlignment="1">
      <alignment horizontal="left" vertical="top" wrapText="1"/>
    </xf>
    <xf numFmtId="1" fontId="20" fillId="0" borderId="22" xfId="0" applyNumberFormat="1" applyFont="1" applyFill="1" applyBorder="1" applyAlignment="1">
      <alignment horizontal="center" vertical="center" shrinkToFit="1"/>
    </xf>
    <xf numFmtId="0" fontId="21" fillId="0" borderId="22" xfId="0" applyFont="1" applyFill="1" applyBorder="1" applyAlignment="1">
      <alignment horizontal="center" vertical="center" wrapText="1"/>
    </xf>
    <xf numFmtId="1" fontId="20" fillId="0" borderId="11" xfId="0" applyNumberFormat="1" applyFont="1" applyFill="1" applyBorder="1" applyAlignment="1">
      <alignment vertical="center" shrinkToFit="1"/>
    </xf>
    <xf numFmtId="3" fontId="14" fillId="0" borderId="20" xfId="0" applyNumberFormat="1" applyFont="1" applyFill="1" applyBorder="1" applyAlignment="1">
      <alignment vertical="center" shrinkToFit="1"/>
    </xf>
    <xf numFmtId="0" fontId="20" fillId="2" borderId="9" xfId="0" applyFont="1" applyFill="1" applyBorder="1" applyAlignment="1">
      <alignment horizontal="left" wrapText="1"/>
    </xf>
    <xf numFmtId="0" fontId="13" fillId="2" borderId="9" xfId="0" applyFont="1" applyFill="1" applyBorder="1" applyAlignment="1">
      <alignment horizontal="left" vertical="top" wrapText="1" indent="9"/>
    </xf>
    <xf numFmtId="0" fontId="0" fillId="0" borderId="0" xfId="0" applyFont="1"/>
    <xf numFmtId="0" fontId="2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304800</xdr:colOff>
      <xdr:row>4</xdr:row>
      <xdr:rowOff>28575</xdr:rowOff>
    </xdr:from>
    <xdr:to>
      <xdr:col>19</xdr:col>
      <xdr:colOff>600075</xdr:colOff>
      <xdr:row>9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6175" y="676275"/>
          <a:ext cx="27336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504825</xdr:colOff>
      <xdr:row>9</xdr:row>
      <xdr:rowOff>180975</xdr:rowOff>
    </xdr:from>
    <xdr:to>
      <xdr:col>18</xdr:col>
      <xdr:colOff>19050</xdr:colOff>
      <xdr:row>13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1714500"/>
          <a:ext cx="7334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15</xdr:row>
      <xdr:rowOff>0</xdr:rowOff>
    </xdr:from>
    <xdr:to>
      <xdr:col>10</xdr:col>
      <xdr:colOff>79375</xdr:colOff>
      <xdr:row>15</xdr:row>
      <xdr:rowOff>0</xdr:rowOff>
    </xdr:to>
    <xdr:sp macro="" textlink="">
      <xdr:nvSpPr>
        <xdr:cNvPr id="4" name="Shape 2"/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I112"/>
  <sheetViews>
    <sheetView tabSelected="1" view="pageBreakPreview" topLeftCell="A100" zoomScaleNormal="100" zoomScaleSheetLayoutView="100" workbookViewId="0">
      <selection activeCell="K111" sqref="K111"/>
    </sheetView>
  </sheetViews>
  <sheetFormatPr defaultColWidth="9.140625" defaultRowHeight="12.75" x14ac:dyDescent="0.2"/>
  <cols>
    <col min="1" max="1" width="6.42578125" style="1" customWidth="1"/>
    <col min="2" max="2" width="5" style="1" customWidth="1"/>
    <col min="3" max="3" width="34" style="1" customWidth="1"/>
    <col min="4" max="4" width="5.42578125" style="1" customWidth="1"/>
    <col min="5" max="5" width="8.5703125" style="1" customWidth="1"/>
    <col min="6" max="6" width="6.85546875" style="1" customWidth="1"/>
    <col min="7" max="7" width="10.7109375" style="1" customWidth="1"/>
    <col min="8" max="8" width="10.140625" style="1" customWidth="1"/>
    <col min="9" max="9" width="12.42578125" style="1" customWidth="1"/>
    <col min="10" max="16384" width="9.140625" style="1"/>
  </cols>
  <sheetData>
    <row r="9" spans="1:9" ht="18.75" x14ac:dyDescent="0.3">
      <c r="A9" s="3" t="s">
        <v>1</v>
      </c>
      <c r="B9" s="2"/>
      <c r="C9" s="2"/>
      <c r="D9" s="2"/>
      <c r="I9" s="125">
        <v>44373</v>
      </c>
    </row>
    <row r="10" spans="1:9" ht="15.75" x14ac:dyDescent="0.25">
      <c r="A10" s="2" t="s">
        <v>0</v>
      </c>
      <c r="B10" s="2"/>
      <c r="C10" s="2"/>
      <c r="D10" s="2"/>
    </row>
    <row r="11" spans="1:9" ht="15.75" x14ac:dyDescent="0.25">
      <c r="A11" s="2" t="s">
        <v>68</v>
      </c>
      <c r="B11" s="2"/>
      <c r="C11" s="2"/>
      <c r="D11" s="2"/>
    </row>
    <row r="12" spans="1:9" ht="5.25" customHeight="1" x14ac:dyDescent="0.2"/>
    <row r="13" spans="1:9" ht="21" x14ac:dyDescent="0.35">
      <c r="A13" s="61" t="s">
        <v>69</v>
      </c>
      <c r="B13" s="61"/>
      <c r="C13" s="61"/>
      <c r="D13" s="61"/>
      <c r="E13" s="61"/>
      <c r="F13" s="61"/>
      <c r="G13" s="61"/>
      <c r="H13" s="61"/>
      <c r="I13" s="61"/>
    </row>
    <row r="15" spans="1:9" s="4" customFormat="1" x14ac:dyDescent="0.25"/>
    <row r="16" spans="1:9" s="4" customFormat="1" ht="32.25" customHeight="1" x14ac:dyDescent="0.25">
      <c r="A16" s="5" t="s">
        <v>2</v>
      </c>
      <c r="B16" s="5" t="s">
        <v>3</v>
      </c>
      <c r="C16" s="112" t="s">
        <v>4</v>
      </c>
      <c r="D16" s="113"/>
      <c r="E16" s="114"/>
      <c r="F16" s="6" t="s">
        <v>5</v>
      </c>
      <c r="G16" s="6" t="s">
        <v>6</v>
      </c>
      <c r="H16" s="5" t="s">
        <v>7</v>
      </c>
      <c r="I16" s="5" t="s">
        <v>8</v>
      </c>
    </row>
    <row r="17" spans="1:9" s="4" customFormat="1" ht="21" customHeight="1" x14ac:dyDescent="0.25">
      <c r="A17" s="115" t="s">
        <v>9</v>
      </c>
      <c r="B17" s="116"/>
      <c r="C17" s="116"/>
      <c r="D17" s="116"/>
      <c r="E17" s="116"/>
      <c r="F17" s="116"/>
      <c r="G17" s="116"/>
      <c r="H17" s="116"/>
      <c r="I17" s="117"/>
    </row>
    <row r="18" spans="1:9" s="4" customFormat="1" ht="18.2" customHeight="1" x14ac:dyDescent="0.2">
      <c r="A18" s="7"/>
      <c r="B18" s="7"/>
      <c r="C18" s="118" t="s">
        <v>10</v>
      </c>
      <c r="D18" s="119"/>
      <c r="E18" s="120"/>
      <c r="F18" s="121"/>
      <c r="G18" s="122"/>
      <c r="H18" s="7"/>
      <c r="I18" s="7"/>
    </row>
    <row r="19" spans="1:9" s="4" customFormat="1" ht="14.45" customHeight="1" x14ac:dyDescent="0.25">
      <c r="A19" s="8">
        <v>1</v>
      </c>
      <c r="B19" s="8">
        <v>169</v>
      </c>
      <c r="C19" s="100" t="s">
        <v>11</v>
      </c>
      <c r="D19" s="101"/>
      <c r="E19" s="101"/>
      <c r="F19" s="13">
        <v>450</v>
      </c>
      <c r="G19" s="14" t="s">
        <v>12</v>
      </c>
      <c r="H19" s="51">
        <v>297</v>
      </c>
      <c r="I19" s="9">
        <v>133650</v>
      </c>
    </row>
    <row r="20" spans="1:9" s="4" customFormat="1" ht="18" customHeight="1" x14ac:dyDescent="0.2">
      <c r="A20" s="10"/>
      <c r="B20" s="10"/>
      <c r="C20" s="102"/>
      <c r="D20" s="103"/>
      <c r="E20" s="104"/>
      <c r="F20" s="105"/>
      <c r="G20" s="106"/>
      <c r="H20" s="11" t="s">
        <v>13</v>
      </c>
      <c r="I20" s="12">
        <v>133650</v>
      </c>
    </row>
    <row r="21" spans="1:9" s="4" customFormat="1" ht="18.2" customHeight="1" x14ac:dyDescent="0.2">
      <c r="A21" s="7"/>
      <c r="B21" s="7"/>
      <c r="C21" s="107" t="s">
        <v>14</v>
      </c>
      <c r="D21" s="108"/>
      <c r="E21" s="109"/>
      <c r="F21" s="110"/>
      <c r="G21" s="111"/>
      <c r="H21" s="7"/>
      <c r="I21" s="7"/>
    </row>
    <row r="22" spans="1:9" s="4" customFormat="1" ht="14.45" customHeight="1" x14ac:dyDescent="0.25">
      <c r="A22" s="21">
        <v>1</v>
      </c>
      <c r="B22" s="21">
        <v>4739</v>
      </c>
      <c r="C22" s="22" t="s">
        <v>15</v>
      </c>
      <c r="D22" s="97" t="s">
        <v>16</v>
      </c>
      <c r="E22" s="99"/>
      <c r="F22" s="23">
        <v>6</v>
      </c>
      <c r="G22" s="24" t="s">
        <v>17</v>
      </c>
      <c r="H22" s="25">
        <v>6285</v>
      </c>
      <c r="I22" s="26">
        <f>H22*F22</f>
        <v>37710</v>
      </c>
    </row>
    <row r="23" spans="1:9" s="4" customFormat="1" ht="14.45" customHeight="1" x14ac:dyDescent="0.25">
      <c r="A23" s="21">
        <v>2</v>
      </c>
      <c r="B23" s="21">
        <v>4825</v>
      </c>
      <c r="C23" s="22" t="s">
        <v>18</v>
      </c>
      <c r="D23" s="97" t="s">
        <v>19</v>
      </c>
      <c r="E23" s="99"/>
      <c r="F23" s="23">
        <v>3</v>
      </c>
      <c r="G23" s="24" t="s">
        <v>17</v>
      </c>
      <c r="H23" s="25">
        <v>11163</v>
      </c>
      <c r="I23" s="26">
        <f t="shared" ref="I23:I36" si="0">H23*F23</f>
        <v>33489</v>
      </c>
    </row>
    <row r="24" spans="1:9" s="4" customFormat="1" ht="13.5" customHeight="1" x14ac:dyDescent="0.25">
      <c r="A24" s="21">
        <v>3</v>
      </c>
      <c r="B24" s="21">
        <v>4736</v>
      </c>
      <c r="C24" s="22" t="s">
        <v>20</v>
      </c>
      <c r="D24" s="97" t="s">
        <v>16</v>
      </c>
      <c r="E24" s="97"/>
      <c r="F24" s="23">
        <v>36</v>
      </c>
      <c r="G24" s="24" t="s">
        <v>17</v>
      </c>
      <c r="H24" s="25">
        <v>2158</v>
      </c>
      <c r="I24" s="26">
        <f t="shared" si="0"/>
        <v>77688</v>
      </c>
    </row>
    <row r="25" spans="1:9" s="4" customFormat="1" ht="14.45" customHeight="1" x14ac:dyDescent="0.25">
      <c r="A25" s="21">
        <v>4</v>
      </c>
      <c r="B25" s="21">
        <v>4737</v>
      </c>
      <c r="C25" s="22" t="s">
        <v>21</v>
      </c>
      <c r="D25" s="97" t="s">
        <v>16</v>
      </c>
      <c r="E25" s="97"/>
      <c r="F25" s="23">
        <v>88</v>
      </c>
      <c r="G25" s="24" t="s">
        <v>17</v>
      </c>
      <c r="H25" s="25">
        <v>3293</v>
      </c>
      <c r="I25" s="26">
        <f t="shared" si="0"/>
        <v>289784</v>
      </c>
    </row>
    <row r="26" spans="1:9" s="4" customFormat="1" ht="14.45" customHeight="1" x14ac:dyDescent="0.25">
      <c r="A26" s="21">
        <v>5</v>
      </c>
      <c r="B26" s="21">
        <v>4764</v>
      </c>
      <c r="C26" s="22" t="s">
        <v>22</v>
      </c>
      <c r="D26" s="97" t="s">
        <v>23</v>
      </c>
      <c r="E26" s="97"/>
      <c r="F26" s="23">
        <v>17</v>
      </c>
      <c r="G26" s="24" t="s">
        <v>17</v>
      </c>
      <c r="H26" s="25">
        <v>2039</v>
      </c>
      <c r="I26" s="26">
        <f>H26*F26</f>
        <v>34663</v>
      </c>
    </row>
    <row r="27" spans="1:9" s="4" customFormat="1" ht="14.45" customHeight="1" x14ac:dyDescent="0.25">
      <c r="A27" s="21">
        <v>6</v>
      </c>
      <c r="B27" s="21">
        <v>4765</v>
      </c>
      <c r="C27" s="22" t="s">
        <v>24</v>
      </c>
      <c r="D27" s="97" t="s">
        <v>23</v>
      </c>
      <c r="E27" s="97"/>
      <c r="F27" s="23">
        <v>44</v>
      </c>
      <c r="G27" s="24" t="s">
        <v>17</v>
      </c>
      <c r="H27" s="25">
        <v>2690</v>
      </c>
      <c r="I27" s="26">
        <f>H27*F27</f>
        <v>118360</v>
      </c>
    </row>
    <row r="28" spans="1:9" s="4" customFormat="1" ht="14.45" customHeight="1" x14ac:dyDescent="0.25">
      <c r="A28" s="21">
        <v>7</v>
      </c>
      <c r="B28" s="21">
        <v>4806</v>
      </c>
      <c r="C28" s="22" t="s">
        <v>25</v>
      </c>
      <c r="D28" s="97" t="s">
        <v>26</v>
      </c>
      <c r="E28" s="97"/>
      <c r="F28" s="23">
        <v>18</v>
      </c>
      <c r="G28" s="24" t="s">
        <v>17</v>
      </c>
      <c r="H28" s="25">
        <v>1821</v>
      </c>
      <c r="I28" s="26">
        <f>H28*F28</f>
        <v>32778</v>
      </c>
    </row>
    <row r="29" spans="1:9" s="4" customFormat="1" ht="14.45" customHeight="1" x14ac:dyDescent="0.25">
      <c r="A29" s="21">
        <v>8</v>
      </c>
      <c r="B29" s="21">
        <v>4807</v>
      </c>
      <c r="C29" s="22" t="s">
        <v>27</v>
      </c>
      <c r="D29" s="97" t="s">
        <v>26</v>
      </c>
      <c r="E29" s="97"/>
      <c r="F29" s="23">
        <v>44</v>
      </c>
      <c r="G29" s="24" t="s">
        <v>17</v>
      </c>
      <c r="H29" s="25">
        <v>2761</v>
      </c>
      <c r="I29" s="26">
        <f>H29*F29</f>
        <v>121484</v>
      </c>
    </row>
    <row r="30" spans="1:9" s="4" customFormat="1" ht="15.6" customHeight="1" x14ac:dyDescent="0.25">
      <c r="A30" s="21">
        <v>9</v>
      </c>
      <c r="B30" s="21">
        <v>4882</v>
      </c>
      <c r="C30" s="22" t="s">
        <v>28</v>
      </c>
      <c r="D30" s="97" t="s">
        <v>29</v>
      </c>
      <c r="E30" s="97"/>
      <c r="F30" s="23">
        <v>65</v>
      </c>
      <c r="G30" s="24" t="s">
        <v>17</v>
      </c>
      <c r="H30" s="25">
        <v>1955</v>
      </c>
      <c r="I30" s="26">
        <f>H30*F30</f>
        <v>127075</v>
      </c>
    </row>
    <row r="31" spans="1:9" s="4" customFormat="1" ht="15.6" customHeight="1" x14ac:dyDescent="0.25">
      <c r="A31" s="21">
        <v>10</v>
      </c>
      <c r="B31" s="21">
        <v>4822</v>
      </c>
      <c r="C31" s="22" t="s">
        <v>30</v>
      </c>
      <c r="D31" s="97" t="s">
        <v>19</v>
      </c>
      <c r="E31" s="99"/>
      <c r="F31" s="23">
        <v>18</v>
      </c>
      <c r="G31" s="24" t="s">
        <v>17</v>
      </c>
      <c r="H31" s="25">
        <v>5717</v>
      </c>
      <c r="I31" s="26">
        <f t="shared" si="0"/>
        <v>102906</v>
      </c>
    </row>
    <row r="32" spans="1:9" s="4" customFormat="1" ht="15.6" customHeight="1" x14ac:dyDescent="0.25">
      <c r="A32" s="21">
        <v>11</v>
      </c>
      <c r="B32" s="21">
        <v>4823</v>
      </c>
      <c r="C32" s="22" t="s">
        <v>31</v>
      </c>
      <c r="D32" s="97" t="s">
        <v>19</v>
      </c>
      <c r="E32" s="99"/>
      <c r="F32" s="23">
        <v>44</v>
      </c>
      <c r="G32" s="24" t="s">
        <v>17</v>
      </c>
      <c r="H32" s="25">
        <v>6402</v>
      </c>
      <c r="I32" s="26">
        <f t="shared" si="0"/>
        <v>281688</v>
      </c>
    </row>
    <row r="33" spans="1:9" s="4" customFormat="1" ht="15.6" customHeight="1" x14ac:dyDescent="0.25">
      <c r="A33" s="21">
        <v>12</v>
      </c>
      <c r="B33" s="21">
        <v>4744</v>
      </c>
      <c r="C33" s="22" t="s">
        <v>32</v>
      </c>
      <c r="D33" s="97" t="s">
        <v>33</v>
      </c>
      <c r="E33" s="99"/>
      <c r="F33" s="23">
        <v>5</v>
      </c>
      <c r="G33" s="24" t="s">
        <v>17</v>
      </c>
      <c r="H33" s="25">
        <v>38250</v>
      </c>
      <c r="I33" s="26">
        <f t="shared" si="0"/>
        <v>191250</v>
      </c>
    </row>
    <row r="34" spans="1:9" s="4" customFormat="1" ht="15.6" customHeight="1" x14ac:dyDescent="0.25">
      <c r="A34" s="21">
        <v>13</v>
      </c>
      <c r="B34" s="21">
        <v>4742</v>
      </c>
      <c r="C34" s="22" t="s">
        <v>34</v>
      </c>
      <c r="D34" s="97" t="s">
        <v>33</v>
      </c>
      <c r="E34" s="99"/>
      <c r="F34" s="23">
        <v>3</v>
      </c>
      <c r="G34" s="24" t="s">
        <v>17</v>
      </c>
      <c r="H34" s="25">
        <v>24225</v>
      </c>
      <c r="I34" s="26">
        <f t="shared" si="0"/>
        <v>72675</v>
      </c>
    </row>
    <row r="35" spans="1:9" s="4" customFormat="1" ht="15.6" customHeight="1" x14ac:dyDescent="0.25">
      <c r="A35" s="21">
        <v>14</v>
      </c>
      <c r="B35" s="21">
        <v>4770</v>
      </c>
      <c r="C35" s="22" t="s">
        <v>35</v>
      </c>
      <c r="D35" s="97" t="s">
        <v>36</v>
      </c>
      <c r="E35" s="99"/>
      <c r="F35" s="23">
        <v>1</v>
      </c>
      <c r="G35" s="24" t="s">
        <v>17</v>
      </c>
      <c r="H35" s="25">
        <v>22100</v>
      </c>
      <c r="I35" s="26">
        <f t="shared" si="0"/>
        <v>22100</v>
      </c>
    </row>
    <row r="36" spans="1:9" s="4" customFormat="1" ht="15.6" customHeight="1" x14ac:dyDescent="0.25">
      <c r="A36" s="21">
        <v>15</v>
      </c>
      <c r="B36" s="21">
        <v>4772</v>
      </c>
      <c r="C36" s="22" t="s">
        <v>37</v>
      </c>
      <c r="D36" s="97" t="s">
        <v>36</v>
      </c>
      <c r="E36" s="99"/>
      <c r="F36" s="23">
        <v>1</v>
      </c>
      <c r="G36" s="24" t="s">
        <v>17</v>
      </c>
      <c r="H36" s="25">
        <v>49300</v>
      </c>
      <c r="I36" s="26">
        <f t="shared" si="0"/>
        <v>49300</v>
      </c>
    </row>
    <row r="37" spans="1:9" s="4" customFormat="1" ht="14.45" customHeight="1" x14ac:dyDescent="0.25">
      <c r="A37" s="21">
        <v>16</v>
      </c>
      <c r="B37" s="21">
        <v>4809</v>
      </c>
      <c r="C37" s="22" t="s">
        <v>38</v>
      </c>
      <c r="D37" s="97" t="s">
        <v>26</v>
      </c>
      <c r="E37" s="99"/>
      <c r="F37" s="23">
        <v>3</v>
      </c>
      <c r="G37" s="24" t="s">
        <v>17</v>
      </c>
      <c r="H37" s="25">
        <v>6149</v>
      </c>
      <c r="I37" s="26">
        <f>H37*F37</f>
        <v>18447</v>
      </c>
    </row>
    <row r="38" spans="1:9" s="4" customFormat="1" ht="14.45" customHeight="1" x14ac:dyDescent="0.25">
      <c r="A38" s="21"/>
      <c r="B38" s="21"/>
      <c r="C38" s="22"/>
      <c r="D38" s="27"/>
      <c r="E38" s="27"/>
      <c r="F38" s="23"/>
      <c r="G38" s="24"/>
      <c r="H38" s="25"/>
      <c r="I38" s="26"/>
    </row>
    <row r="39" spans="1:9" s="4" customFormat="1" ht="18" customHeight="1" x14ac:dyDescent="0.25">
      <c r="A39" s="28"/>
      <c r="B39" s="28"/>
      <c r="C39" s="83"/>
      <c r="D39" s="84"/>
      <c r="E39" s="84"/>
      <c r="F39" s="88"/>
      <c r="G39" s="88"/>
      <c r="H39" s="15" t="s">
        <v>13</v>
      </c>
      <c r="I39" s="16">
        <f>SUM(I22:I38)</f>
        <v>1611397</v>
      </c>
    </row>
    <row r="40" spans="1:9" s="4" customFormat="1" ht="18.2" customHeight="1" x14ac:dyDescent="0.25">
      <c r="A40" s="29"/>
      <c r="B40" s="29"/>
      <c r="C40" s="80" t="s">
        <v>39</v>
      </c>
      <c r="D40" s="81"/>
      <c r="E40" s="81"/>
      <c r="F40" s="82"/>
      <c r="G40" s="82"/>
      <c r="H40" s="30"/>
      <c r="I40" s="29"/>
    </row>
    <row r="41" spans="1:9" s="4" customFormat="1" ht="15.6" customHeight="1" x14ac:dyDescent="0.25">
      <c r="A41" s="21">
        <v>17</v>
      </c>
      <c r="B41" s="21">
        <v>5626</v>
      </c>
      <c r="C41" s="22" t="s">
        <v>40</v>
      </c>
      <c r="D41" s="97" t="s">
        <v>41</v>
      </c>
      <c r="E41" s="97"/>
      <c r="F41" s="23">
        <v>3</v>
      </c>
      <c r="G41" s="24" t="s">
        <v>17</v>
      </c>
      <c r="H41" s="31">
        <v>77400</v>
      </c>
      <c r="I41" s="32">
        <f>H41*F41</f>
        <v>232200</v>
      </c>
    </row>
    <row r="42" spans="1:9" s="4" customFormat="1" ht="35.25" customHeight="1" x14ac:dyDescent="0.25">
      <c r="A42" s="21">
        <v>18</v>
      </c>
      <c r="B42" s="21">
        <v>2546</v>
      </c>
      <c r="C42" s="22" t="s">
        <v>42</v>
      </c>
      <c r="D42" s="98" t="s">
        <v>70</v>
      </c>
      <c r="E42" s="98"/>
      <c r="F42" s="23">
        <v>18</v>
      </c>
      <c r="G42" s="24" t="s">
        <v>17</v>
      </c>
      <c r="H42" s="31">
        <v>8082</v>
      </c>
      <c r="I42" s="32">
        <f>H42*F42</f>
        <v>145476</v>
      </c>
    </row>
    <row r="43" spans="1:9" s="4" customFormat="1" ht="15.6" customHeight="1" x14ac:dyDescent="0.25">
      <c r="A43" s="21">
        <v>19</v>
      </c>
      <c r="B43" s="21">
        <v>3985</v>
      </c>
      <c r="C43" s="22" t="s">
        <v>43</v>
      </c>
      <c r="D43" s="97" t="s">
        <v>44</v>
      </c>
      <c r="E43" s="97"/>
      <c r="F43" s="23">
        <v>44</v>
      </c>
      <c r="G43" s="24" t="s">
        <v>17</v>
      </c>
      <c r="H43" s="31">
        <v>18040</v>
      </c>
      <c r="I43" s="32">
        <f>H43*F43</f>
        <v>793760</v>
      </c>
    </row>
    <row r="44" spans="1:9" s="4" customFormat="1" ht="18" customHeight="1" x14ac:dyDescent="0.25">
      <c r="A44" s="126"/>
      <c r="B44" s="126"/>
      <c r="C44" s="127"/>
      <c r="D44" s="128"/>
      <c r="E44" s="128"/>
      <c r="F44" s="129"/>
      <c r="G44" s="129"/>
      <c r="H44" s="130" t="s">
        <v>13</v>
      </c>
      <c r="I44" s="131">
        <f>SUM(I41:I43)</f>
        <v>1171436</v>
      </c>
    </row>
    <row r="45" spans="1:9" s="4" customFormat="1" ht="20.25" customHeight="1" x14ac:dyDescent="0.25">
      <c r="A45" s="139"/>
      <c r="B45" s="139"/>
      <c r="C45" s="140" t="s">
        <v>45</v>
      </c>
      <c r="D45" s="140"/>
      <c r="E45" s="140"/>
      <c r="F45" s="82"/>
      <c r="G45" s="82"/>
      <c r="H45" s="139"/>
      <c r="I45" s="139"/>
    </row>
    <row r="46" spans="1:9" s="4" customFormat="1" ht="48.75" customHeight="1" x14ac:dyDescent="0.25">
      <c r="A46" s="132">
        <v>20</v>
      </c>
      <c r="B46" s="132">
        <v>2760</v>
      </c>
      <c r="C46" s="133" t="s">
        <v>71</v>
      </c>
      <c r="D46" s="134"/>
      <c r="E46" s="134"/>
      <c r="F46" s="135">
        <v>172</v>
      </c>
      <c r="G46" s="136" t="s">
        <v>12</v>
      </c>
      <c r="H46" s="137">
        <v>226</v>
      </c>
      <c r="I46" s="138">
        <v>38872</v>
      </c>
    </row>
    <row r="47" spans="1:9" s="4" customFormat="1" ht="34.5" customHeight="1" x14ac:dyDescent="0.25">
      <c r="A47" s="21">
        <v>21</v>
      </c>
      <c r="B47" s="21">
        <v>1398</v>
      </c>
      <c r="C47" s="91" t="s">
        <v>72</v>
      </c>
      <c r="D47" s="92"/>
      <c r="E47" s="92"/>
      <c r="F47" s="35">
        <v>1152</v>
      </c>
      <c r="G47" s="24" t="s">
        <v>12</v>
      </c>
      <c r="H47" s="33">
        <v>249</v>
      </c>
      <c r="I47" s="34">
        <v>286848</v>
      </c>
    </row>
    <row r="48" spans="1:9" s="4" customFormat="1" ht="39.75" customHeight="1" x14ac:dyDescent="0.25">
      <c r="A48" s="21">
        <v>22</v>
      </c>
      <c r="B48" s="21">
        <v>1397</v>
      </c>
      <c r="C48" s="91" t="s">
        <v>73</v>
      </c>
      <c r="D48" s="92"/>
      <c r="E48" s="92"/>
      <c r="F48" s="23">
        <v>432</v>
      </c>
      <c r="G48" s="24" t="s">
        <v>12</v>
      </c>
      <c r="H48" s="33">
        <v>279</v>
      </c>
      <c r="I48" s="34">
        <v>120528</v>
      </c>
    </row>
    <row r="49" spans="1:9" s="4" customFormat="1" ht="43.5" customHeight="1" x14ac:dyDescent="0.25">
      <c r="A49" s="21">
        <v>23</v>
      </c>
      <c r="B49" s="21">
        <v>239</v>
      </c>
      <c r="C49" s="91" t="s">
        <v>74</v>
      </c>
      <c r="D49" s="92"/>
      <c r="E49" s="92"/>
      <c r="F49" s="23">
        <v>580</v>
      </c>
      <c r="G49" s="24" t="s">
        <v>12</v>
      </c>
      <c r="H49" s="33">
        <v>300</v>
      </c>
      <c r="I49" s="34">
        <v>174000</v>
      </c>
    </row>
    <row r="50" spans="1:9" s="4" customFormat="1" ht="33" customHeight="1" x14ac:dyDescent="0.25">
      <c r="A50" s="21">
        <v>24</v>
      </c>
      <c r="B50" s="21">
        <v>2186</v>
      </c>
      <c r="C50" s="91" t="s">
        <v>75</v>
      </c>
      <c r="D50" s="92"/>
      <c r="E50" s="92"/>
      <c r="F50" s="23">
        <v>620</v>
      </c>
      <c r="G50" s="24" t="s">
        <v>12</v>
      </c>
      <c r="H50" s="33">
        <v>512</v>
      </c>
      <c r="I50" s="34">
        <v>317440</v>
      </c>
    </row>
    <row r="51" spans="1:9" s="4" customFormat="1" ht="36.75" customHeight="1" x14ac:dyDescent="0.25">
      <c r="A51" s="21">
        <v>25</v>
      </c>
      <c r="B51" s="21">
        <v>248</v>
      </c>
      <c r="C51" s="91" t="s">
        <v>76</v>
      </c>
      <c r="D51" s="92"/>
      <c r="E51" s="92"/>
      <c r="F51" s="23">
        <v>252</v>
      </c>
      <c r="G51" s="24" t="s">
        <v>12</v>
      </c>
      <c r="H51" s="33">
        <v>582</v>
      </c>
      <c r="I51" s="34">
        <v>146664</v>
      </c>
    </row>
    <row r="52" spans="1:9" s="4" customFormat="1" ht="34.5" customHeight="1" x14ac:dyDescent="0.25">
      <c r="A52" s="21">
        <v>26</v>
      </c>
      <c r="B52" s="21">
        <v>249</v>
      </c>
      <c r="C52" s="91" t="s">
        <v>77</v>
      </c>
      <c r="D52" s="92"/>
      <c r="E52" s="92"/>
      <c r="F52" s="23">
        <v>372</v>
      </c>
      <c r="G52" s="24" t="s">
        <v>12</v>
      </c>
      <c r="H52" s="33">
        <v>678</v>
      </c>
      <c r="I52" s="34">
        <v>252216</v>
      </c>
    </row>
    <row r="53" spans="1:9" s="4" customFormat="1" ht="33.75" customHeight="1" x14ac:dyDescent="0.25">
      <c r="A53" s="21">
        <v>27</v>
      </c>
      <c r="B53" s="36">
        <v>251</v>
      </c>
      <c r="C53" s="91" t="s">
        <v>78</v>
      </c>
      <c r="D53" s="92"/>
      <c r="E53" s="92"/>
      <c r="F53" s="23">
        <v>232</v>
      </c>
      <c r="G53" s="24" t="s">
        <v>12</v>
      </c>
      <c r="H53" s="33">
        <v>983</v>
      </c>
      <c r="I53" s="34">
        <v>228056</v>
      </c>
    </row>
    <row r="54" spans="1:9" s="4" customFormat="1" ht="18" customHeight="1" x14ac:dyDescent="0.25">
      <c r="A54" s="28"/>
      <c r="B54" s="28"/>
      <c r="C54" s="83"/>
      <c r="D54" s="84"/>
      <c r="E54" s="84"/>
      <c r="F54" s="88"/>
      <c r="G54" s="88"/>
      <c r="H54" s="15" t="s">
        <v>13</v>
      </c>
      <c r="I54" s="12">
        <v>1564624</v>
      </c>
    </row>
    <row r="55" spans="1:9" s="4" customFormat="1" ht="18.2" customHeight="1" x14ac:dyDescent="0.25">
      <c r="A55" s="29"/>
      <c r="B55" s="29"/>
      <c r="C55" s="80" t="s">
        <v>46</v>
      </c>
      <c r="D55" s="81"/>
      <c r="E55" s="81"/>
      <c r="F55" s="82"/>
      <c r="G55" s="82"/>
      <c r="H55" s="37"/>
      <c r="I55" s="38"/>
    </row>
    <row r="56" spans="1:9" s="4" customFormat="1" ht="13.5" customHeight="1" x14ac:dyDescent="0.25">
      <c r="A56" s="21">
        <v>28</v>
      </c>
      <c r="B56" s="36">
        <v>6058</v>
      </c>
      <c r="C56" s="62" t="s">
        <v>47</v>
      </c>
      <c r="D56" s="63"/>
      <c r="E56" s="63"/>
      <c r="F56" s="23">
        <v>180</v>
      </c>
      <c r="G56" s="24" t="s">
        <v>12</v>
      </c>
      <c r="H56" s="33">
        <v>210</v>
      </c>
      <c r="I56" s="34">
        <v>37800</v>
      </c>
    </row>
    <row r="57" spans="1:9" s="4" customFormat="1" ht="14.45" customHeight="1" x14ac:dyDescent="0.25">
      <c r="A57" s="21">
        <v>29</v>
      </c>
      <c r="B57" s="36">
        <v>6059</v>
      </c>
      <c r="C57" s="62" t="s">
        <v>48</v>
      </c>
      <c r="D57" s="63"/>
      <c r="E57" s="63"/>
      <c r="F57" s="35">
        <v>1160</v>
      </c>
      <c r="G57" s="24" t="s">
        <v>12</v>
      </c>
      <c r="H57" s="33">
        <v>285</v>
      </c>
      <c r="I57" s="34">
        <v>330600</v>
      </c>
    </row>
    <row r="58" spans="1:9" s="4" customFormat="1" ht="14.45" customHeight="1" x14ac:dyDescent="0.25">
      <c r="A58" s="21">
        <v>30</v>
      </c>
      <c r="B58" s="36">
        <v>6060</v>
      </c>
      <c r="C58" s="62" t="s">
        <v>49</v>
      </c>
      <c r="D58" s="63"/>
      <c r="E58" s="63"/>
      <c r="F58" s="23">
        <v>440</v>
      </c>
      <c r="G58" s="24" t="s">
        <v>12</v>
      </c>
      <c r="H58" s="33">
        <v>340</v>
      </c>
      <c r="I58" s="34">
        <v>149600</v>
      </c>
    </row>
    <row r="59" spans="1:9" s="4" customFormat="1" ht="14.45" customHeight="1" x14ac:dyDescent="0.25">
      <c r="A59" s="21">
        <v>31</v>
      </c>
      <c r="B59" s="36">
        <v>6061</v>
      </c>
      <c r="C59" s="62" t="s">
        <v>50</v>
      </c>
      <c r="D59" s="63"/>
      <c r="E59" s="63"/>
      <c r="F59" s="23">
        <v>580</v>
      </c>
      <c r="G59" s="24" t="s">
        <v>12</v>
      </c>
      <c r="H59" s="33">
        <v>455</v>
      </c>
      <c r="I59" s="34">
        <v>263900</v>
      </c>
    </row>
    <row r="60" spans="1:9" s="4" customFormat="1" ht="14.45" customHeight="1" x14ac:dyDescent="0.25">
      <c r="A60" s="21">
        <v>32</v>
      </c>
      <c r="B60" s="36">
        <v>6062</v>
      </c>
      <c r="C60" s="62" t="s">
        <v>51</v>
      </c>
      <c r="D60" s="63"/>
      <c r="E60" s="63"/>
      <c r="F60" s="23">
        <v>620</v>
      </c>
      <c r="G60" s="24" t="s">
        <v>12</v>
      </c>
      <c r="H60" s="33">
        <v>720</v>
      </c>
      <c r="I60" s="34">
        <v>446400</v>
      </c>
    </row>
    <row r="61" spans="1:9" s="4" customFormat="1" ht="14.45" customHeight="1" x14ac:dyDescent="0.25">
      <c r="A61" s="21">
        <v>33</v>
      </c>
      <c r="B61" s="36">
        <v>6063</v>
      </c>
      <c r="C61" s="62" t="s">
        <v>52</v>
      </c>
      <c r="D61" s="63"/>
      <c r="E61" s="63"/>
      <c r="F61" s="23">
        <v>260</v>
      </c>
      <c r="G61" s="24" t="s">
        <v>12</v>
      </c>
      <c r="H61" s="33">
        <v>940</v>
      </c>
      <c r="I61" s="34">
        <v>244400</v>
      </c>
    </row>
    <row r="62" spans="1:9" s="4" customFormat="1" ht="14.45" customHeight="1" x14ac:dyDescent="0.25">
      <c r="A62" s="21">
        <v>34</v>
      </c>
      <c r="B62" s="36">
        <v>6064</v>
      </c>
      <c r="C62" s="62" t="s">
        <v>53</v>
      </c>
      <c r="D62" s="63"/>
      <c r="E62" s="63"/>
      <c r="F62" s="23">
        <v>380</v>
      </c>
      <c r="G62" s="24" t="s">
        <v>12</v>
      </c>
      <c r="H62" s="39">
        <v>1340</v>
      </c>
      <c r="I62" s="34">
        <v>509200</v>
      </c>
    </row>
    <row r="63" spans="1:9" s="4" customFormat="1" ht="15.6" customHeight="1" x14ac:dyDescent="0.25">
      <c r="A63" s="21">
        <v>35</v>
      </c>
      <c r="B63" s="36">
        <v>6066</v>
      </c>
      <c r="C63" s="62" t="s">
        <v>54</v>
      </c>
      <c r="D63" s="63"/>
      <c r="E63" s="63"/>
      <c r="F63" s="23">
        <v>240</v>
      </c>
      <c r="G63" s="24" t="s">
        <v>12</v>
      </c>
      <c r="H63" s="39">
        <v>2350</v>
      </c>
      <c r="I63" s="34">
        <v>564000</v>
      </c>
    </row>
    <row r="64" spans="1:9" s="4" customFormat="1" ht="18" customHeight="1" x14ac:dyDescent="0.25">
      <c r="A64" s="28"/>
      <c r="B64" s="28"/>
      <c r="C64" s="83"/>
      <c r="D64" s="84"/>
      <c r="E64" s="84"/>
      <c r="F64" s="88"/>
      <c r="G64" s="88"/>
      <c r="H64" s="40" t="s">
        <v>13</v>
      </c>
      <c r="I64" s="41">
        <v>2545900</v>
      </c>
    </row>
    <row r="65" spans="1:9" s="4" customFormat="1" ht="18.2" customHeight="1" x14ac:dyDescent="0.25">
      <c r="A65" s="29"/>
      <c r="B65" s="29"/>
      <c r="C65" s="95" t="s">
        <v>55</v>
      </c>
      <c r="D65" s="96"/>
      <c r="E65" s="96"/>
      <c r="F65" s="82"/>
      <c r="G65" s="82"/>
      <c r="H65" s="37"/>
      <c r="I65" s="38"/>
    </row>
    <row r="66" spans="1:9" s="4" customFormat="1" ht="15" x14ac:dyDescent="0.25">
      <c r="A66" s="21">
        <v>36</v>
      </c>
      <c r="B66" s="36">
        <v>6312</v>
      </c>
      <c r="C66" s="91" t="s">
        <v>79</v>
      </c>
      <c r="D66" s="92"/>
      <c r="E66" s="92"/>
      <c r="F66" s="23">
        <v>117</v>
      </c>
      <c r="G66" s="24" t="s">
        <v>56</v>
      </c>
      <c r="H66" s="33">
        <v>160</v>
      </c>
      <c r="I66" s="34">
        <v>18720</v>
      </c>
    </row>
    <row r="67" spans="1:9" s="4" customFormat="1" ht="15" x14ac:dyDescent="0.25">
      <c r="A67" s="21">
        <v>37</v>
      </c>
      <c r="B67" s="36">
        <v>6359</v>
      </c>
      <c r="C67" s="91" t="s">
        <v>80</v>
      </c>
      <c r="D67" s="92"/>
      <c r="E67" s="92"/>
      <c r="F67" s="23">
        <v>73</v>
      </c>
      <c r="G67" s="24" t="s">
        <v>56</v>
      </c>
      <c r="H67" s="33">
        <v>209</v>
      </c>
      <c r="I67" s="34">
        <v>15257</v>
      </c>
    </row>
    <row r="68" spans="1:9" s="4" customFormat="1" ht="15" x14ac:dyDescent="0.25">
      <c r="A68" s="21">
        <v>38</v>
      </c>
      <c r="B68" s="36">
        <v>6313</v>
      </c>
      <c r="C68" s="91" t="s">
        <v>81</v>
      </c>
      <c r="D68" s="92"/>
      <c r="E68" s="92"/>
      <c r="F68" s="23">
        <v>64</v>
      </c>
      <c r="G68" s="24" t="s">
        <v>56</v>
      </c>
      <c r="H68" s="33">
        <v>293</v>
      </c>
      <c r="I68" s="34">
        <v>18752</v>
      </c>
    </row>
    <row r="69" spans="1:9" s="4" customFormat="1" ht="15" x14ac:dyDescent="0.25">
      <c r="A69" s="21">
        <v>39</v>
      </c>
      <c r="B69" s="36">
        <v>6314</v>
      </c>
      <c r="C69" s="91" t="s">
        <v>82</v>
      </c>
      <c r="D69" s="92"/>
      <c r="E69" s="92"/>
      <c r="F69" s="23">
        <v>52</v>
      </c>
      <c r="G69" s="24" t="s">
        <v>56</v>
      </c>
      <c r="H69" s="33">
        <v>351</v>
      </c>
      <c r="I69" s="34">
        <v>18252</v>
      </c>
    </row>
    <row r="70" spans="1:9" s="4" customFormat="1" ht="15" x14ac:dyDescent="0.25">
      <c r="A70" s="21">
        <v>40</v>
      </c>
      <c r="B70" s="36">
        <v>6314</v>
      </c>
      <c r="C70" s="91" t="s">
        <v>83</v>
      </c>
      <c r="D70" s="92"/>
      <c r="E70" s="92"/>
      <c r="F70" s="23">
        <v>31</v>
      </c>
      <c r="G70" s="24" t="s">
        <v>56</v>
      </c>
      <c r="H70" s="33">
        <v>698</v>
      </c>
      <c r="I70" s="34">
        <v>21638</v>
      </c>
    </row>
    <row r="71" spans="1:9" s="4" customFormat="1" ht="15" x14ac:dyDescent="0.25">
      <c r="A71" s="21">
        <v>41</v>
      </c>
      <c r="B71" s="36">
        <v>6314</v>
      </c>
      <c r="C71" s="91" t="s">
        <v>84</v>
      </c>
      <c r="D71" s="92"/>
      <c r="E71" s="92"/>
      <c r="F71" s="23">
        <v>25</v>
      </c>
      <c r="G71" s="24" t="s">
        <v>56</v>
      </c>
      <c r="H71" s="33">
        <v>980</v>
      </c>
      <c r="I71" s="34">
        <v>24500</v>
      </c>
    </row>
    <row r="72" spans="1:9" s="4" customFormat="1" ht="18" customHeight="1" x14ac:dyDescent="0.25">
      <c r="A72" s="28"/>
      <c r="B72" s="28"/>
      <c r="C72" s="83"/>
      <c r="D72" s="84"/>
      <c r="E72" s="84"/>
      <c r="F72" s="88"/>
      <c r="G72" s="88"/>
      <c r="H72" s="52" t="s">
        <v>13</v>
      </c>
      <c r="I72" s="12">
        <v>117119</v>
      </c>
    </row>
    <row r="73" spans="1:9" s="4" customFormat="1" ht="18.75" customHeight="1" x14ac:dyDescent="0.25">
      <c r="A73" s="29"/>
      <c r="B73" s="29"/>
      <c r="C73" s="93"/>
      <c r="D73" s="94"/>
      <c r="E73" s="94"/>
      <c r="F73" s="82"/>
      <c r="G73" s="82"/>
      <c r="H73" s="37"/>
      <c r="I73" s="38"/>
    </row>
    <row r="74" spans="1:9" s="4" customFormat="1" ht="17.45" customHeight="1" x14ac:dyDescent="0.25">
      <c r="A74" s="28"/>
      <c r="B74" s="28"/>
      <c r="C74" s="83"/>
      <c r="D74" s="84"/>
      <c r="E74" s="84"/>
      <c r="F74" s="88"/>
      <c r="G74" s="88"/>
      <c r="H74" s="42"/>
      <c r="I74" s="43"/>
    </row>
    <row r="75" spans="1:9" s="4" customFormat="1" ht="18.2" customHeight="1" x14ac:dyDescent="0.25">
      <c r="A75" s="29"/>
      <c r="B75" s="29"/>
      <c r="C75" s="89" t="s">
        <v>57</v>
      </c>
      <c r="D75" s="90"/>
      <c r="E75" s="90"/>
      <c r="F75" s="82"/>
      <c r="G75" s="82"/>
      <c r="H75" s="37"/>
      <c r="I75" s="38"/>
    </row>
    <row r="76" spans="1:9" s="4" customFormat="1" ht="15" x14ac:dyDescent="0.25">
      <c r="A76" s="21">
        <v>42</v>
      </c>
      <c r="B76" s="36">
        <v>4330</v>
      </c>
      <c r="C76" s="91" t="s">
        <v>85</v>
      </c>
      <c r="D76" s="92"/>
      <c r="E76" s="92"/>
      <c r="F76" s="35">
        <v>13800</v>
      </c>
      <c r="G76" s="24" t="s">
        <v>58</v>
      </c>
      <c r="H76" s="33">
        <v>165</v>
      </c>
      <c r="I76" s="34">
        <v>2277000</v>
      </c>
    </row>
    <row r="77" spans="1:9" s="4" customFormat="1" ht="18" customHeight="1" x14ac:dyDescent="0.25">
      <c r="A77" s="28"/>
      <c r="B77" s="28"/>
      <c r="C77" s="83"/>
      <c r="D77" s="84"/>
      <c r="E77" s="85"/>
      <c r="F77" s="86"/>
      <c r="G77" s="87"/>
      <c r="H77" s="44" t="s">
        <v>13</v>
      </c>
      <c r="I77" s="41">
        <v>2277000</v>
      </c>
    </row>
    <row r="78" spans="1:9" s="4" customFormat="1" ht="17.45" customHeight="1" x14ac:dyDescent="0.25">
      <c r="A78" s="64"/>
      <c r="B78" s="64"/>
      <c r="C78" s="64"/>
      <c r="D78" s="64"/>
      <c r="E78" s="65"/>
      <c r="F78" s="66" t="s">
        <v>59</v>
      </c>
      <c r="G78" s="67"/>
      <c r="H78" s="68"/>
      <c r="I78" s="53">
        <f>I77+I72+I64+I54+I44+I39+I20</f>
        <v>9421126</v>
      </c>
    </row>
    <row r="79" spans="1:9" s="4" customFormat="1" ht="17.45" customHeight="1" x14ac:dyDescent="0.25">
      <c r="A79" s="64"/>
      <c r="B79" s="64"/>
      <c r="C79" s="64"/>
      <c r="D79" s="64"/>
      <c r="E79" s="65"/>
      <c r="F79" s="66" t="s">
        <v>60</v>
      </c>
      <c r="G79" s="67"/>
      <c r="H79" s="68"/>
      <c r="I79" s="53">
        <f>I78*10%</f>
        <v>942112.60000000009</v>
      </c>
    </row>
    <row r="80" spans="1:9" s="4" customFormat="1" ht="17.45" customHeight="1" thickBot="1" x14ac:dyDescent="0.3">
      <c r="A80" s="45"/>
      <c r="B80" s="45"/>
      <c r="C80" s="45"/>
      <c r="D80" s="45"/>
      <c r="E80" s="46"/>
      <c r="F80" s="74" t="s">
        <v>61</v>
      </c>
      <c r="G80" s="75"/>
      <c r="H80" s="76"/>
      <c r="I80" s="47">
        <f>I78-I79</f>
        <v>8479013.4000000004</v>
      </c>
    </row>
    <row r="81" spans="1:9" s="4" customFormat="1" ht="17.45" customHeight="1" thickTop="1" x14ac:dyDescent="0.25">
      <c r="A81" s="48"/>
      <c r="B81" s="48"/>
      <c r="C81" s="48"/>
      <c r="D81" s="48"/>
      <c r="E81" s="48"/>
      <c r="F81" s="49"/>
      <c r="G81" s="49"/>
      <c r="H81" s="49"/>
      <c r="I81" s="50"/>
    </row>
    <row r="82" spans="1:9" s="4" customFormat="1" ht="17.45" customHeight="1" x14ac:dyDescent="0.25">
      <c r="A82" s="48"/>
      <c r="B82" s="48"/>
      <c r="C82" s="48"/>
      <c r="D82" s="48"/>
      <c r="E82" s="48"/>
      <c r="F82" s="49"/>
      <c r="G82" s="49"/>
      <c r="H82" s="49"/>
      <c r="I82" s="50"/>
    </row>
    <row r="83" spans="1:9" s="4" customFormat="1" ht="16.5" customHeight="1" x14ac:dyDescent="0.25">
      <c r="A83" s="123" t="s">
        <v>2</v>
      </c>
      <c r="B83" s="123" t="s">
        <v>3</v>
      </c>
      <c r="C83" s="124" t="s">
        <v>4</v>
      </c>
      <c r="D83" s="124"/>
      <c r="E83" s="124"/>
      <c r="F83" s="123" t="s">
        <v>5</v>
      </c>
      <c r="G83" s="123" t="s">
        <v>6</v>
      </c>
      <c r="H83" s="123" t="s">
        <v>7</v>
      </c>
      <c r="I83" s="123" t="s">
        <v>8</v>
      </c>
    </row>
    <row r="84" spans="1:9" s="4" customFormat="1" ht="16.5" customHeight="1" x14ac:dyDescent="0.25">
      <c r="A84" s="77" t="s">
        <v>62</v>
      </c>
      <c r="B84" s="78"/>
      <c r="C84" s="78"/>
      <c r="D84" s="78"/>
      <c r="E84" s="78"/>
      <c r="F84" s="78"/>
      <c r="G84" s="78"/>
      <c r="H84" s="78"/>
      <c r="I84" s="79"/>
    </row>
    <row r="85" spans="1:9" s="4" customFormat="1" ht="18.2" customHeight="1" x14ac:dyDescent="0.25">
      <c r="A85" s="29"/>
      <c r="B85" s="29"/>
      <c r="C85" s="80" t="s">
        <v>46</v>
      </c>
      <c r="D85" s="81"/>
      <c r="E85" s="81"/>
      <c r="F85" s="82"/>
      <c r="G85" s="82"/>
      <c r="H85" s="37"/>
      <c r="I85" s="38"/>
    </row>
    <row r="86" spans="1:9" s="4" customFormat="1" ht="13.5" customHeight="1" x14ac:dyDescent="0.25">
      <c r="A86" s="21">
        <v>1</v>
      </c>
      <c r="B86" s="36">
        <v>6058</v>
      </c>
      <c r="C86" s="62" t="s">
        <v>47</v>
      </c>
      <c r="D86" s="63"/>
      <c r="E86" s="63"/>
      <c r="F86" s="23">
        <v>1480</v>
      </c>
      <c r="G86" s="24" t="s">
        <v>12</v>
      </c>
      <c r="H86" s="33">
        <v>210</v>
      </c>
      <c r="I86" s="34">
        <f t="shared" ref="I86:I92" si="1">H86*F86</f>
        <v>310800</v>
      </c>
    </row>
    <row r="87" spans="1:9" s="4" customFormat="1" ht="14.45" customHeight="1" x14ac:dyDescent="0.25">
      <c r="A87" s="21">
        <v>2</v>
      </c>
      <c r="B87" s="36">
        <v>6059</v>
      </c>
      <c r="C87" s="62" t="s">
        <v>48</v>
      </c>
      <c r="D87" s="63"/>
      <c r="E87" s="63"/>
      <c r="F87" s="35">
        <v>220</v>
      </c>
      <c r="G87" s="24" t="s">
        <v>12</v>
      </c>
      <c r="H87" s="33">
        <v>285</v>
      </c>
      <c r="I87" s="34">
        <f t="shared" si="1"/>
        <v>62700</v>
      </c>
    </row>
    <row r="88" spans="1:9" s="4" customFormat="1" ht="14.45" customHeight="1" x14ac:dyDescent="0.25">
      <c r="A88" s="21">
        <v>3</v>
      </c>
      <c r="B88" s="36">
        <v>6060</v>
      </c>
      <c r="C88" s="62" t="s">
        <v>49</v>
      </c>
      <c r="D88" s="63"/>
      <c r="E88" s="63"/>
      <c r="F88" s="23">
        <v>260</v>
      </c>
      <c r="G88" s="24" t="s">
        <v>12</v>
      </c>
      <c r="H88" s="33">
        <v>340</v>
      </c>
      <c r="I88" s="34">
        <f t="shared" si="1"/>
        <v>88400</v>
      </c>
    </row>
    <row r="89" spans="1:9" s="4" customFormat="1" ht="14.45" customHeight="1" x14ac:dyDescent="0.25">
      <c r="A89" s="21">
        <v>4</v>
      </c>
      <c r="B89" s="36">
        <v>6061</v>
      </c>
      <c r="C89" s="62" t="s">
        <v>50</v>
      </c>
      <c r="D89" s="63"/>
      <c r="E89" s="63"/>
      <c r="F89" s="23">
        <v>260</v>
      </c>
      <c r="G89" s="24" t="s">
        <v>12</v>
      </c>
      <c r="H89" s="33">
        <v>455</v>
      </c>
      <c r="I89" s="34">
        <f t="shared" si="1"/>
        <v>118300</v>
      </c>
    </row>
    <row r="90" spans="1:9" s="4" customFormat="1" ht="14.45" customHeight="1" x14ac:dyDescent="0.25">
      <c r="A90" s="21">
        <v>5</v>
      </c>
      <c r="B90" s="36">
        <v>6062</v>
      </c>
      <c r="C90" s="62" t="s">
        <v>51</v>
      </c>
      <c r="D90" s="63"/>
      <c r="E90" s="63"/>
      <c r="F90" s="23">
        <v>220</v>
      </c>
      <c r="G90" s="24" t="s">
        <v>12</v>
      </c>
      <c r="H90" s="33">
        <v>720</v>
      </c>
      <c r="I90" s="34">
        <f t="shared" si="1"/>
        <v>158400</v>
      </c>
    </row>
    <row r="91" spans="1:9" s="4" customFormat="1" ht="14.45" customHeight="1" x14ac:dyDescent="0.25">
      <c r="A91" s="21">
        <v>6</v>
      </c>
      <c r="B91" s="36">
        <v>6063</v>
      </c>
      <c r="C91" s="62" t="s">
        <v>52</v>
      </c>
      <c r="D91" s="63"/>
      <c r="E91" s="63"/>
      <c r="F91" s="23">
        <v>140</v>
      </c>
      <c r="G91" s="24" t="s">
        <v>12</v>
      </c>
      <c r="H91" s="33">
        <v>940</v>
      </c>
      <c r="I91" s="34">
        <f t="shared" si="1"/>
        <v>131600</v>
      </c>
    </row>
    <row r="92" spans="1:9" s="4" customFormat="1" ht="14.45" customHeight="1" x14ac:dyDescent="0.25">
      <c r="A92" s="21">
        <v>7</v>
      </c>
      <c r="B92" s="36">
        <v>6064</v>
      </c>
      <c r="C92" s="62" t="s">
        <v>53</v>
      </c>
      <c r="D92" s="63"/>
      <c r="E92" s="63"/>
      <c r="F92" s="23">
        <v>560</v>
      </c>
      <c r="G92" s="24" t="s">
        <v>12</v>
      </c>
      <c r="H92" s="39">
        <v>1340</v>
      </c>
      <c r="I92" s="34">
        <f t="shared" si="1"/>
        <v>750400</v>
      </c>
    </row>
    <row r="93" spans="1:9" s="4" customFormat="1" ht="17.45" customHeight="1" x14ac:dyDescent="0.25">
      <c r="A93" s="64"/>
      <c r="B93" s="64"/>
      <c r="C93" s="64"/>
      <c r="D93" s="64"/>
      <c r="E93" s="65"/>
      <c r="F93" s="66" t="s">
        <v>59</v>
      </c>
      <c r="G93" s="67"/>
      <c r="H93" s="68"/>
      <c r="I93" s="53">
        <f>SUM(I86:I92)</f>
        <v>1620600</v>
      </c>
    </row>
    <row r="94" spans="1:9" s="4" customFormat="1" ht="17.45" customHeight="1" x14ac:dyDescent="0.2">
      <c r="A94" s="69"/>
      <c r="B94" s="69"/>
      <c r="C94" s="69"/>
      <c r="D94" s="69"/>
      <c r="E94" s="70"/>
      <c r="F94" s="71" t="s">
        <v>60</v>
      </c>
      <c r="G94" s="72"/>
      <c r="H94" s="73"/>
      <c r="I94" s="54">
        <f>I93*10%</f>
        <v>162060</v>
      </c>
    </row>
    <row r="95" spans="1:9" s="4" customFormat="1" ht="17.45" customHeight="1" x14ac:dyDescent="0.2">
      <c r="A95" s="18"/>
      <c r="B95" s="18"/>
      <c r="C95" s="18"/>
      <c r="D95" s="18"/>
      <c r="E95" s="19"/>
      <c r="F95" s="55" t="s">
        <v>61</v>
      </c>
      <c r="G95" s="56"/>
      <c r="H95" s="57"/>
      <c r="I95" s="17">
        <f>I93-I94</f>
        <v>1458540</v>
      </c>
    </row>
    <row r="96" spans="1:9" s="4" customFormat="1" x14ac:dyDescent="0.25"/>
    <row r="97" spans="1:9" s="4" customFormat="1" x14ac:dyDescent="0.25">
      <c r="A97" s="58" t="s">
        <v>63</v>
      </c>
      <c r="B97" s="58"/>
      <c r="C97" s="58"/>
      <c r="D97" s="58"/>
      <c r="E97" s="58"/>
      <c r="F97" s="58"/>
      <c r="G97" s="58"/>
      <c r="H97" s="59">
        <f>I95+I80</f>
        <v>9937553.4000000004</v>
      </c>
      <c r="I97" s="60"/>
    </row>
    <row r="98" spans="1:9" s="4" customFormat="1" x14ac:dyDescent="0.25">
      <c r="A98" s="58"/>
      <c r="B98" s="58"/>
      <c r="C98" s="58"/>
      <c r="D98" s="58"/>
      <c r="E98" s="58"/>
      <c r="F98" s="58"/>
      <c r="G98" s="58"/>
      <c r="H98" s="60"/>
      <c r="I98" s="60"/>
    </row>
    <row r="99" spans="1:9" s="4" customFormat="1" x14ac:dyDescent="0.25"/>
    <row r="100" spans="1:9" s="4" customFormat="1" ht="18.75" x14ac:dyDescent="0.25">
      <c r="A100" s="20" t="s">
        <v>64</v>
      </c>
    </row>
    <row r="101" spans="1:9" s="4" customFormat="1" ht="18.75" x14ac:dyDescent="0.25">
      <c r="A101" s="20"/>
    </row>
    <row r="102" spans="1:9" s="4" customFormat="1" ht="22.5" customHeight="1" x14ac:dyDescent="0.25">
      <c r="A102" s="4" t="s">
        <v>65</v>
      </c>
    </row>
    <row r="103" spans="1:9" s="4" customFormat="1" ht="22.5" customHeight="1" x14ac:dyDescent="0.25">
      <c r="A103" s="4" t="s">
        <v>66</v>
      </c>
    </row>
    <row r="104" spans="1:9" s="4" customFormat="1" ht="22.5" customHeight="1" x14ac:dyDescent="0.25">
      <c r="A104" s="4" t="s">
        <v>67</v>
      </c>
    </row>
    <row r="105" spans="1:9" s="4" customFormat="1" ht="22.5" customHeight="1" x14ac:dyDescent="0.25">
      <c r="A105" s="4" t="s">
        <v>86</v>
      </c>
    </row>
    <row r="107" spans="1:9" ht="15" x14ac:dyDescent="0.25">
      <c r="A107" s="141" t="s">
        <v>87</v>
      </c>
    </row>
    <row r="112" spans="1:9" ht="15.75" x14ac:dyDescent="0.25">
      <c r="A112" s="142" t="s">
        <v>88</v>
      </c>
    </row>
  </sheetData>
  <mergeCells count="101">
    <mergeCell ref="C16:E16"/>
    <mergeCell ref="A17:I17"/>
    <mergeCell ref="C18:E18"/>
    <mergeCell ref="F18:G18"/>
    <mergeCell ref="D22:E22"/>
    <mergeCell ref="D23:E23"/>
    <mergeCell ref="D24:E24"/>
    <mergeCell ref="D25:E25"/>
    <mergeCell ref="D26:E26"/>
    <mergeCell ref="C19:E19"/>
    <mergeCell ref="C20:E20"/>
    <mergeCell ref="F20:G20"/>
    <mergeCell ref="C21:E21"/>
    <mergeCell ref="F21:G21"/>
    <mergeCell ref="D32:E32"/>
    <mergeCell ref="D33:E33"/>
    <mergeCell ref="D34:E34"/>
    <mergeCell ref="D35:E35"/>
    <mergeCell ref="D36:E36"/>
    <mergeCell ref="D27:E27"/>
    <mergeCell ref="D28:E28"/>
    <mergeCell ref="D29:E29"/>
    <mergeCell ref="D30:E30"/>
    <mergeCell ref="D31:E31"/>
    <mergeCell ref="D41:E41"/>
    <mergeCell ref="D42:E42"/>
    <mergeCell ref="D43:E43"/>
    <mergeCell ref="C44:E44"/>
    <mergeCell ref="F44:G44"/>
    <mergeCell ref="D37:E37"/>
    <mergeCell ref="C39:E39"/>
    <mergeCell ref="F39:G39"/>
    <mergeCell ref="C40:E40"/>
    <mergeCell ref="F40:G40"/>
    <mergeCell ref="C49:E49"/>
    <mergeCell ref="C50:E50"/>
    <mergeCell ref="C51:E51"/>
    <mergeCell ref="C52:E52"/>
    <mergeCell ref="C53:E53"/>
    <mergeCell ref="C45:E45"/>
    <mergeCell ref="F45:G45"/>
    <mergeCell ref="C46:E46"/>
    <mergeCell ref="C47:E47"/>
    <mergeCell ref="C48:E48"/>
    <mergeCell ref="C57:E57"/>
    <mergeCell ref="C58:E58"/>
    <mergeCell ref="C59:E59"/>
    <mergeCell ref="C60:E60"/>
    <mergeCell ref="C61:E61"/>
    <mergeCell ref="C54:E54"/>
    <mergeCell ref="F54:G54"/>
    <mergeCell ref="C55:E55"/>
    <mergeCell ref="F55:G55"/>
    <mergeCell ref="C56:E56"/>
    <mergeCell ref="C66:E66"/>
    <mergeCell ref="C67:E67"/>
    <mergeCell ref="C68:E68"/>
    <mergeCell ref="C69:E69"/>
    <mergeCell ref="C70:E70"/>
    <mergeCell ref="C62:E62"/>
    <mergeCell ref="C63:E63"/>
    <mergeCell ref="C64:E64"/>
    <mergeCell ref="F64:G64"/>
    <mergeCell ref="C65:E65"/>
    <mergeCell ref="F65:G65"/>
    <mergeCell ref="A79:E79"/>
    <mergeCell ref="F79:H79"/>
    <mergeCell ref="C74:E74"/>
    <mergeCell ref="F74:G74"/>
    <mergeCell ref="C75:E75"/>
    <mergeCell ref="F75:G75"/>
    <mergeCell ref="C76:E76"/>
    <mergeCell ref="C71:E71"/>
    <mergeCell ref="C72:E72"/>
    <mergeCell ref="F72:G72"/>
    <mergeCell ref="C73:E73"/>
    <mergeCell ref="F73:G73"/>
    <mergeCell ref="F95:H95"/>
    <mergeCell ref="A97:G98"/>
    <mergeCell ref="H97:I98"/>
    <mergeCell ref="A13:I13"/>
    <mergeCell ref="C91:E91"/>
    <mergeCell ref="C92:E92"/>
    <mergeCell ref="A93:E93"/>
    <mergeCell ref="F93:H93"/>
    <mergeCell ref="A94:E94"/>
    <mergeCell ref="F94:H94"/>
    <mergeCell ref="C86:E86"/>
    <mergeCell ref="C87:E87"/>
    <mergeCell ref="C88:E88"/>
    <mergeCell ref="C89:E89"/>
    <mergeCell ref="C90:E90"/>
    <mergeCell ref="F80:H80"/>
    <mergeCell ref="C83:E83"/>
    <mergeCell ref="A84:I84"/>
    <mergeCell ref="C85:E85"/>
    <mergeCell ref="F85:G85"/>
    <mergeCell ref="C77:E77"/>
    <mergeCell ref="F77:G77"/>
    <mergeCell ref="A78:E78"/>
    <mergeCell ref="F78:H78"/>
  </mergeCells>
  <printOptions horizontalCentered="1"/>
  <pageMargins left="0.25" right="0.25" top="0.75" bottom="0" header="0.3" footer="0.3"/>
  <pageSetup paperSize="9" scale="99" orientation="portrait" r:id="rId1"/>
  <rowBreaks count="2" manualBreakCount="2">
    <brk id="44" max="8" man="1"/>
    <brk id="80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Pioneer Engineeering</cp:lastModifiedBy>
  <cp:lastPrinted>2021-06-26T11:01:21Z</cp:lastPrinted>
  <dcterms:created xsi:type="dcterms:W3CDTF">2017-12-11T08:54:46Z</dcterms:created>
  <dcterms:modified xsi:type="dcterms:W3CDTF">2021-06-26T11:09:54Z</dcterms:modified>
</cp:coreProperties>
</file>