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Xls\Imtiaz Super Market, The Place, DHA, Karachi\Revised BOQ Adendum 2\"/>
    </mc:Choice>
  </mc:AlternateContent>
  <bookViews>
    <workbookView xWindow="0" yWindow="0" windowWidth="15360" windowHeight="7755" activeTab="1"/>
  </bookViews>
  <sheets>
    <sheet name="revision 14 june after meeting" sheetId="11" r:id="rId1"/>
    <sheet name="GRAND SUMMARY" sheetId="9" r:id="rId2"/>
    <sheet name="SUMMARY" sheetId="8" r:id="rId3"/>
    <sheet name="Actual BOQ" sheetId="7" r:id="rId4"/>
    <sheet name="working" sheetId="10" r:id="rId5"/>
  </sheets>
  <externalReferences>
    <externalReference r:id="rId6"/>
  </externalReferences>
  <definedNames>
    <definedName name="_xlnm.Print_Area" localSheetId="3">'Actual BOQ'!$A$1:$I$203</definedName>
    <definedName name="_xlnm.Print_Area" localSheetId="0">'revision 14 june after meeting'!$A$1:$I$204</definedName>
    <definedName name="_xlnm.Print_Area" localSheetId="2">SUMMARY!$A$1:$C$19</definedName>
    <definedName name="_xlnm.Print_Titles" localSheetId="3">'Actual BOQ'!$1:$3</definedName>
    <definedName name="_xlnm.Print_Titles" localSheetId="0">'revision 14 june after meeting'!$1:$2</definedName>
    <definedName name="_xlnm.Print_Titles" localSheetId="4">working!$1:$2</definedName>
  </definedNames>
  <calcPr calcId="152511"/>
</workbook>
</file>

<file path=xl/calcChain.xml><?xml version="1.0" encoding="utf-8"?>
<calcChain xmlns="http://schemas.openxmlformats.org/spreadsheetml/2006/main">
  <c r="C8" i="9" l="1"/>
  <c r="C7" i="9"/>
  <c r="I34" i="11"/>
  <c r="H34" i="11"/>
  <c r="G34" i="11"/>
  <c r="H43" i="11" l="1"/>
  <c r="G43" i="11"/>
  <c r="I43" i="11" l="1"/>
  <c r="H202" i="11" l="1"/>
  <c r="G202" i="11"/>
  <c r="H200" i="11"/>
  <c r="G200" i="11"/>
  <c r="H198" i="11"/>
  <c r="I198" i="11" s="1"/>
  <c r="G198" i="11"/>
  <c r="H197" i="11"/>
  <c r="I197" i="11" s="1"/>
  <c r="G197" i="11"/>
  <c r="H192" i="11"/>
  <c r="G192" i="11"/>
  <c r="H188" i="11"/>
  <c r="G188" i="11"/>
  <c r="H183" i="11"/>
  <c r="G183" i="11"/>
  <c r="H182" i="11"/>
  <c r="I182" i="11" s="1"/>
  <c r="G182" i="11"/>
  <c r="H181" i="11"/>
  <c r="G181" i="11"/>
  <c r="I179" i="11"/>
  <c r="H179" i="11"/>
  <c r="G179" i="11"/>
  <c r="H177" i="11"/>
  <c r="G177" i="11"/>
  <c r="H176" i="11"/>
  <c r="G176" i="11"/>
  <c r="H174" i="11"/>
  <c r="G174" i="11"/>
  <c r="H172" i="11"/>
  <c r="G172" i="11"/>
  <c r="H166" i="11"/>
  <c r="I166" i="11" s="1"/>
  <c r="G166" i="11"/>
  <c r="H165" i="11"/>
  <c r="I165" i="11" s="1"/>
  <c r="G165" i="11"/>
  <c r="H162" i="11"/>
  <c r="I162" i="11" s="1"/>
  <c r="G162" i="11"/>
  <c r="H161" i="11"/>
  <c r="G161" i="11"/>
  <c r="H156" i="11"/>
  <c r="I156" i="11" s="1"/>
  <c r="G156" i="11"/>
  <c r="H153" i="11"/>
  <c r="G153" i="11"/>
  <c r="H151" i="11"/>
  <c r="I151" i="11" s="1"/>
  <c r="G151" i="11"/>
  <c r="H150" i="11"/>
  <c r="I150" i="11" s="1"/>
  <c r="G150" i="11"/>
  <c r="H145" i="11"/>
  <c r="G145" i="11"/>
  <c r="H143" i="11"/>
  <c r="G143" i="11"/>
  <c r="H138" i="11"/>
  <c r="G138" i="11"/>
  <c r="H134" i="11"/>
  <c r="I134" i="11" s="1"/>
  <c r="G134" i="11"/>
  <c r="H133" i="11"/>
  <c r="G133" i="11"/>
  <c r="H130" i="11"/>
  <c r="I130" i="11" s="1"/>
  <c r="G130" i="11"/>
  <c r="H128" i="11"/>
  <c r="I128" i="11" s="1"/>
  <c r="G128" i="11"/>
  <c r="H123" i="11"/>
  <c r="G123" i="11"/>
  <c r="H122" i="11"/>
  <c r="I122" i="11" s="1"/>
  <c r="G122" i="11"/>
  <c r="H121" i="11"/>
  <c r="I121" i="11" s="1"/>
  <c r="G121" i="11"/>
  <c r="H120" i="11"/>
  <c r="I120" i="11" s="1"/>
  <c r="G120" i="11"/>
  <c r="H119" i="11"/>
  <c r="G119" i="11"/>
  <c r="H118" i="11"/>
  <c r="I118" i="11" s="1"/>
  <c r="G118" i="11"/>
  <c r="H115" i="11"/>
  <c r="G115" i="11"/>
  <c r="H114" i="11"/>
  <c r="G114" i="11"/>
  <c r="H113" i="11"/>
  <c r="G113" i="11"/>
  <c r="H112" i="11"/>
  <c r="G112" i="11"/>
  <c r="H111" i="11"/>
  <c r="G111" i="11"/>
  <c r="I111" i="11" s="1"/>
  <c r="H110" i="11"/>
  <c r="G110" i="11"/>
  <c r="H109" i="11"/>
  <c r="G109" i="11"/>
  <c r="H108" i="11"/>
  <c r="G108" i="11"/>
  <c r="H103" i="11"/>
  <c r="G103" i="11"/>
  <c r="H101" i="11"/>
  <c r="G101" i="11"/>
  <c r="H97" i="11"/>
  <c r="I97" i="11" s="1"/>
  <c r="G97" i="11"/>
  <c r="H96" i="11"/>
  <c r="G96" i="11"/>
  <c r="H92" i="11"/>
  <c r="I92" i="11" s="1"/>
  <c r="G92" i="11"/>
  <c r="H91" i="11"/>
  <c r="G91" i="11"/>
  <c r="H90" i="11"/>
  <c r="I90" i="11" s="1"/>
  <c r="G90" i="11"/>
  <c r="H89" i="11"/>
  <c r="I89" i="11" s="1"/>
  <c r="G89" i="11"/>
  <c r="H88" i="11"/>
  <c r="G88" i="11"/>
  <c r="H87" i="11"/>
  <c r="I87" i="11" s="1"/>
  <c r="G87" i="11"/>
  <c r="H84" i="11"/>
  <c r="I84" i="11" s="1"/>
  <c r="G84" i="11"/>
  <c r="H82" i="11"/>
  <c r="G82" i="11"/>
  <c r="H81" i="11"/>
  <c r="G81" i="11"/>
  <c r="H80" i="11"/>
  <c r="G80" i="11"/>
  <c r="H79" i="11"/>
  <c r="G79" i="11"/>
  <c r="H78" i="11"/>
  <c r="G78" i="11"/>
  <c r="H76" i="11"/>
  <c r="G76" i="11"/>
  <c r="H75" i="11"/>
  <c r="G75" i="11"/>
  <c r="H74" i="11"/>
  <c r="G74" i="11"/>
  <c r="I74" i="11" s="1"/>
  <c r="H73" i="11"/>
  <c r="G73" i="11"/>
  <c r="H69" i="11"/>
  <c r="G69" i="11"/>
  <c r="H65" i="11"/>
  <c r="G65" i="11"/>
  <c r="H63" i="11"/>
  <c r="I63" i="11" s="1"/>
  <c r="G63" i="11"/>
  <c r="H61" i="11"/>
  <c r="G61" i="11"/>
  <c r="H59" i="11"/>
  <c r="I59" i="11" s="1"/>
  <c r="G59" i="11"/>
  <c r="H57" i="11"/>
  <c r="I57" i="11" s="1"/>
  <c r="G57" i="11"/>
  <c r="H55" i="11"/>
  <c r="G55" i="11"/>
  <c r="H54" i="11"/>
  <c r="I54" i="11" s="1"/>
  <c r="G54" i="11"/>
  <c r="H52" i="11"/>
  <c r="I52" i="11" s="1"/>
  <c r="G52" i="11"/>
  <c r="H51" i="11"/>
  <c r="I51" i="11" s="1"/>
  <c r="G51" i="11"/>
  <c r="H48" i="11"/>
  <c r="G48" i="11"/>
  <c r="H47" i="11"/>
  <c r="G47" i="11"/>
  <c r="H45" i="11"/>
  <c r="G45" i="11"/>
  <c r="H44" i="11"/>
  <c r="G44" i="11"/>
  <c r="H41" i="11"/>
  <c r="I41" i="11" s="1"/>
  <c r="G41" i="11"/>
  <c r="H40" i="11"/>
  <c r="G40" i="11"/>
  <c r="I38" i="11"/>
  <c r="H38" i="11"/>
  <c r="G38" i="11"/>
  <c r="H37" i="11"/>
  <c r="G37" i="11"/>
  <c r="H33" i="11"/>
  <c r="G33" i="11"/>
  <c r="H31" i="11"/>
  <c r="G31" i="11"/>
  <c r="H29" i="11"/>
  <c r="I29" i="11" s="1"/>
  <c r="G29" i="11"/>
  <c r="H24" i="11"/>
  <c r="I24" i="11" s="1"/>
  <c r="G24" i="11"/>
  <c r="H23" i="11"/>
  <c r="G23" i="11"/>
  <c r="H22" i="11"/>
  <c r="I22" i="11" s="1"/>
  <c r="G22" i="11"/>
  <c r="H21" i="11"/>
  <c r="I21" i="11" s="1"/>
  <c r="G21" i="11"/>
  <c r="H17" i="11"/>
  <c r="I17" i="11" s="1"/>
  <c r="G17" i="11"/>
  <c r="H13" i="11"/>
  <c r="I13" i="11" s="1"/>
  <c r="G13" i="11"/>
  <c r="H12" i="11"/>
  <c r="G12" i="11"/>
  <c r="H11" i="11"/>
  <c r="I11" i="11" s="1"/>
  <c r="G11" i="11"/>
  <c r="H5" i="11"/>
  <c r="G5" i="11"/>
  <c r="H4" i="11"/>
  <c r="I4" i="11" s="1"/>
  <c r="G4" i="11"/>
  <c r="I172" i="11" l="1"/>
  <c r="I79" i="11"/>
  <c r="I76" i="11"/>
  <c r="I115" i="11"/>
  <c r="I109" i="11"/>
  <c r="I113" i="11"/>
  <c r="I33" i="11"/>
  <c r="I45" i="11"/>
  <c r="I188" i="11"/>
  <c r="I189" i="11" s="1"/>
  <c r="I143" i="11"/>
  <c r="I103" i="11"/>
  <c r="I47" i="11"/>
  <c r="I65" i="11"/>
  <c r="I81" i="11"/>
  <c r="I91" i="11"/>
  <c r="I96" i="11"/>
  <c r="I101" i="11"/>
  <c r="I108" i="11"/>
  <c r="I110" i="11"/>
  <c r="I119" i="11"/>
  <c r="I133" i="11"/>
  <c r="I138" i="11"/>
  <c r="I139" i="11" s="1"/>
  <c r="I153" i="11"/>
  <c r="I161" i="11"/>
  <c r="I167" i="11" s="1"/>
  <c r="I174" i="11"/>
  <c r="I177" i="11"/>
  <c r="I200" i="11"/>
  <c r="I203" i="11" s="1"/>
  <c r="I37" i="11"/>
  <c r="I48" i="11"/>
  <c r="I73" i="11"/>
  <c r="I5" i="11"/>
  <c r="I8" i="11" s="1"/>
  <c r="I12" i="11"/>
  <c r="I14" i="11" s="1"/>
  <c r="I23" i="11"/>
  <c r="I40" i="11"/>
  <c r="I44" i="11"/>
  <c r="I55" i="11"/>
  <c r="I75" i="11"/>
  <c r="I78" i="11"/>
  <c r="I88" i="11"/>
  <c r="I112" i="11"/>
  <c r="I114" i="11"/>
  <c r="I123" i="11"/>
  <c r="I145" i="11"/>
  <c r="I146" i="11" s="1"/>
  <c r="I181" i="11"/>
  <c r="I183" i="11"/>
  <c r="I192" i="11"/>
  <c r="I193" i="11" s="1"/>
  <c r="I31" i="11"/>
  <c r="I66" i="11" s="1"/>
  <c r="I61" i="11"/>
  <c r="I69" i="11"/>
  <c r="I80" i="11"/>
  <c r="I82" i="11"/>
  <c r="I176" i="11"/>
  <c r="I202" i="11"/>
  <c r="I98" i="11"/>
  <c r="I157" i="11"/>
  <c r="I206" i="10"/>
  <c r="I204" i="10"/>
  <c r="J202" i="10"/>
  <c r="I202" i="10"/>
  <c r="J201" i="10"/>
  <c r="J191" i="10"/>
  <c r="J187" i="10"/>
  <c r="J182" i="10"/>
  <c r="J165" i="10"/>
  <c r="J155" i="10"/>
  <c r="J144" i="10"/>
  <c r="J137" i="10"/>
  <c r="J133" i="10"/>
  <c r="J102" i="10"/>
  <c r="J96" i="10"/>
  <c r="J91" i="10"/>
  <c r="J64" i="10"/>
  <c r="J14" i="10"/>
  <c r="J8" i="10"/>
  <c r="I184" i="11" l="1"/>
  <c r="I93" i="11"/>
  <c r="I104" i="11"/>
  <c r="I135" i="11"/>
  <c r="H200" i="10"/>
  <c r="I200" i="10" s="1"/>
  <c r="G200" i="10"/>
  <c r="H198" i="10"/>
  <c r="G198" i="10"/>
  <c r="I198" i="10" s="1"/>
  <c r="H196" i="10"/>
  <c r="I196" i="10" s="1"/>
  <c r="G196" i="10"/>
  <c r="H195" i="10"/>
  <c r="I195" i="10" s="1"/>
  <c r="G195" i="10"/>
  <c r="H190" i="10"/>
  <c r="I190" i="10" s="1"/>
  <c r="I191" i="10" s="1"/>
  <c r="G190" i="10"/>
  <c r="H186" i="10"/>
  <c r="I186" i="10" s="1"/>
  <c r="I187" i="10" s="1"/>
  <c r="G186" i="10"/>
  <c r="I181" i="10"/>
  <c r="H181" i="10"/>
  <c r="G181" i="10"/>
  <c r="H180" i="10"/>
  <c r="G180" i="10"/>
  <c r="H179" i="10"/>
  <c r="G179" i="10"/>
  <c r="I179" i="10" s="1"/>
  <c r="H177" i="10"/>
  <c r="I177" i="10" s="1"/>
  <c r="G177" i="10"/>
  <c r="H175" i="10"/>
  <c r="I175" i="10" s="1"/>
  <c r="G175" i="10"/>
  <c r="H174" i="10"/>
  <c r="G174" i="10"/>
  <c r="H172" i="10"/>
  <c r="G172" i="10"/>
  <c r="I172" i="10" s="1"/>
  <c r="H170" i="10"/>
  <c r="I170" i="10" s="1"/>
  <c r="G170" i="10"/>
  <c r="I164" i="10"/>
  <c r="H164" i="10"/>
  <c r="G164" i="10"/>
  <c r="H163" i="10"/>
  <c r="I163" i="10" s="1"/>
  <c r="G163" i="10"/>
  <c r="H160" i="10"/>
  <c r="G160" i="10"/>
  <c r="H159" i="10"/>
  <c r="G159" i="10"/>
  <c r="H154" i="10"/>
  <c r="G154" i="10"/>
  <c r="I154" i="10" s="1"/>
  <c r="I151" i="10"/>
  <c r="H151" i="10"/>
  <c r="G151" i="10"/>
  <c r="H149" i="10"/>
  <c r="I149" i="10" s="1"/>
  <c r="G149" i="10"/>
  <c r="H148" i="10"/>
  <c r="G148" i="10"/>
  <c r="H143" i="10"/>
  <c r="I143" i="10" s="1"/>
  <c r="G143" i="10"/>
  <c r="H141" i="10"/>
  <c r="G141" i="10"/>
  <c r="I141" i="10" s="1"/>
  <c r="H136" i="10"/>
  <c r="G136" i="10"/>
  <c r="H132" i="10"/>
  <c r="G132" i="10"/>
  <c r="I132" i="10" s="1"/>
  <c r="I131" i="10"/>
  <c r="H131" i="10"/>
  <c r="G131" i="10"/>
  <c r="H128" i="10"/>
  <c r="I128" i="10" s="1"/>
  <c r="G128" i="10"/>
  <c r="H126" i="10"/>
  <c r="G126" i="10"/>
  <c r="H121" i="10"/>
  <c r="G121" i="10"/>
  <c r="H120" i="10"/>
  <c r="I120" i="10" s="1"/>
  <c r="G120" i="10"/>
  <c r="H119" i="10"/>
  <c r="I119" i="10" s="1"/>
  <c r="G119" i="10"/>
  <c r="H118" i="10"/>
  <c r="I118" i="10" s="1"/>
  <c r="G118" i="10"/>
  <c r="H117" i="10"/>
  <c r="G117" i="10"/>
  <c r="I117" i="10" s="1"/>
  <c r="I116" i="10"/>
  <c r="H116" i="10"/>
  <c r="G116" i="10"/>
  <c r="H113" i="10"/>
  <c r="I113" i="10" s="1"/>
  <c r="G113" i="10"/>
  <c r="H112" i="10"/>
  <c r="G112" i="10"/>
  <c r="H111" i="10"/>
  <c r="G111" i="10"/>
  <c r="H110" i="10"/>
  <c r="I110" i="10" s="1"/>
  <c r="G110" i="10"/>
  <c r="H109" i="10"/>
  <c r="I109" i="10" s="1"/>
  <c r="G109" i="10"/>
  <c r="H108" i="10"/>
  <c r="I108" i="10" s="1"/>
  <c r="G108" i="10"/>
  <c r="H107" i="10"/>
  <c r="G107" i="10"/>
  <c r="I107" i="10" s="1"/>
  <c r="I106" i="10"/>
  <c r="H106" i="10"/>
  <c r="G106" i="10"/>
  <c r="H101" i="10"/>
  <c r="I101" i="10" s="1"/>
  <c r="G101" i="10"/>
  <c r="H99" i="10"/>
  <c r="I99" i="10" s="1"/>
  <c r="G99" i="10"/>
  <c r="H95" i="10"/>
  <c r="I95" i="10" s="1"/>
  <c r="G95" i="10"/>
  <c r="H94" i="10"/>
  <c r="I94" i="10" s="1"/>
  <c r="G94" i="10"/>
  <c r="H90" i="10"/>
  <c r="G90" i="10"/>
  <c r="H89" i="10"/>
  <c r="I89" i="10" s="1"/>
  <c r="G89" i="10"/>
  <c r="H88" i="10"/>
  <c r="I88" i="10" s="1"/>
  <c r="G88" i="10"/>
  <c r="H87" i="10"/>
  <c r="I87" i="10" s="1"/>
  <c r="G87" i="10"/>
  <c r="H86" i="10"/>
  <c r="I86" i="10" s="1"/>
  <c r="G86" i="10"/>
  <c r="H85" i="10"/>
  <c r="G85" i="10"/>
  <c r="H82" i="10"/>
  <c r="I82" i="10" s="1"/>
  <c r="G82" i="10"/>
  <c r="H80" i="10"/>
  <c r="I80" i="10" s="1"/>
  <c r="G80" i="10"/>
  <c r="H79" i="10"/>
  <c r="G79" i="10"/>
  <c r="H78" i="10"/>
  <c r="G78" i="10"/>
  <c r="H77" i="10"/>
  <c r="I77" i="10" s="1"/>
  <c r="G77" i="10"/>
  <c r="H76" i="10"/>
  <c r="I76" i="10" s="1"/>
  <c r="G76" i="10"/>
  <c r="H74" i="10"/>
  <c r="G74" i="10"/>
  <c r="H73" i="10"/>
  <c r="I73" i="10" s="1"/>
  <c r="G73" i="10"/>
  <c r="H72" i="10"/>
  <c r="G72" i="10"/>
  <c r="I71" i="10"/>
  <c r="H71" i="10"/>
  <c r="G71" i="10"/>
  <c r="H67" i="10"/>
  <c r="G67" i="10"/>
  <c r="H63" i="10"/>
  <c r="G63" i="10"/>
  <c r="H61" i="10"/>
  <c r="G61" i="10"/>
  <c r="I61" i="10" s="1"/>
  <c r="H59" i="10"/>
  <c r="I59" i="10" s="1"/>
  <c r="G59" i="10"/>
  <c r="H57" i="10"/>
  <c r="I57" i="10" s="1"/>
  <c r="G57" i="10"/>
  <c r="H55" i="10"/>
  <c r="G55" i="10"/>
  <c r="H53" i="10"/>
  <c r="G53" i="10"/>
  <c r="H52" i="10"/>
  <c r="G52" i="10"/>
  <c r="I50" i="10"/>
  <c r="H50" i="10"/>
  <c r="G50" i="10"/>
  <c r="H49" i="10"/>
  <c r="G49" i="10"/>
  <c r="H46" i="10"/>
  <c r="I46" i="10" s="1"/>
  <c r="G46" i="10"/>
  <c r="H45" i="10"/>
  <c r="G45" i="10"/>
  <c r="H43" i="10"/>
  <c r="I43" i="10" s="1"/>
  <c r="G43" i="10"/>
  <c r="H42" i="10"/>
  <c r="I42" i="10" s="1"/>
  <c r="G42" i="10"/>
  <c r="H40" i="10"/>
  <c r="G40" i="10"/>
  <c r="H39" i="10"/>
  <c r="I39" i="10" s="1"/>
  <c r="G39" i="10"/>
  <c r="H37" i="10"/>
  <c r="I37" i="10" s="1"/>
  <c r="G37" i="10"/>
  <c r="H36" i="10"/>
  <c r="I36" i="10" s="1"/>
  <c r="G36" i="10"/>
  <c r="H33" i="10"/>
  <c r="G33" i="10"/>
  <c r="H31" i="10"/>
  <c r="I31" i="10" s="1"/>
  <c r="G31" i="10"/>
  <c r="H29" i="10"/>
  <c r="I29" i="10" s="1"/>
  <c r="G29" i="10"/>
  <c r="H24" i="10"/>
  <c r="G24" i="10"/>
  <c r="H23" i="10"/>
  <c r="I23" i="10" s="1"/>
  <c r="G23" i="10"/>
  <c r="H22" i="10"/>
  <c r="G22" i="10"/>
  <c r="I21" i="10"/>
  <c r="H21" i="10"/>
  <c r="G21" i="10"/>
  <c r="H17" i="10"/>
  <c r="G17" i="10"/>
  <c r="H13" i="10"/>
  <c r="I13" i="10" s="1"/>
  <c r="G13" i="10"/>
  <c r="H12" i="10"/>
  <c r="G12" i="10"/>
  <c r="H11" i="10"/>
  <c r="I11" i="10" s="1"/>
  <c r="G11" i="10"/>
  <c r="H5" i="10"/>
  <c r="G5" i="10"/>
  <c r="H4" i="10"/>
  <c r="G4" i="10"/>
  <c r="I4" i="10" s="1"/>
  <c r="I204" i="11" l="1"/>
  <c r="I206" i="11" s="1"/>
  <c r="I208" i="11" s="1"/>
  <c r="I8" i="10"/>
  <c r="I102" i="10"/>
  <c r="I5" i="10"/>
  <c r="I12" i="10"/>
  <c r="I49" i="10"/>
  <c r="I67" i="10"/>
  <c r="I91" i="10" s="1"/>
  <c r="I180" i="10"/>
  <c r="I22" i="10"/>
  <c r="I24" i="10"/>
  <c r="I40" i="10"/>
  <c r="I52" i="10"/>
  <c r="I55" i="10"/>
  <c r="I72" i="10"/>
  <c r="I74" i="10"/>
  <c r="I85" i="10"/>
  <c r="I90" i="10"/>
  <c r="I112" i="10"/>
  <c r="I126" i="10"/>
  <c r="I148" i="10"/>
  <c r="I155" i="10" s="1"/>
  <c r="I160" i="10"/>
  <c r="I96" i="10"/>
  <c r="I17" i="10"/>
  <c r="I33" i="10"/>
  <c r="I45" i="10"/>
  <c r="I78" i="10"/>
  <c r="I14" i="10"/>
  <c r="I53" i="10"/>
  <c r="I63" i="10"/>
  <c r="I79" i="10"/>
  <c r="I111" i="10"/>
  <c r="I133" i="10" s="1"/>
  <c r="I121" i="10"/>
  <c r="I136" i="10"/>
  <c r="I137" i="10" s="1"/>
  <c r="I159" i="10"/>
  <c r="I165" i="10" s="1"/>
  <c r="I174" i="10"/>
  <c r="I182" i="10" s="1"/>
  <c r="I64" i="10"/>
  <c r="I144" i="10"/>
  <c r="I201" i="10"/>
  <c r="C9" i="9" l="1"/>
  <c r="H201" i="7"/>
  <c r="G201" i="7"/>
  <c r="H199" i="7"/>
  <c r="G199" i="7"/>
  <c r="H197" i="7"/>
  <c r="G197" i="7"/>
  <c r="H196" i="7"/>
  <c r="G196" i="7"/>
  <c r="H191" i="7"/>
  <c r="G191" i="7"/>
  <c r="H187" i="7"/>
  <c r="G187" i="7"/>
  <c r="H182" i="7"/>
  <c r="G182" i="7"/>
  <c r="H181" i="7"/>
  <c r="G181" i="7"/>
  <c r="I181" i="7" s="1"/>
  <c r="H180" i="7"/>
  <c r="G180" i="7"/>
  <c r="H178" i="7"/>
  <c r="G178" i="7"/>
  <c r="H176" i="7"/>
  <c r="I176" i="7" s="1"/>
  <c r="G176" i="7"/>
  <c r="H175" i="7"/>
  <c r="I175" i="7" s="1"/>
  <c r="G175" i="7"/>
  <c r="H173" i="7"/>
  <c r="I173" i="7" s="1"/>
  <c r="G173" i="7"/>
  <c r="H171" i="7"/>
  <c r="I171" i="7" s="1"/>
  <c r="G171" i="7"/>
  <c r="I165" i="7"/>
  <c r="H165" i="7"/>
  <c r="G165" i="7"/>
  <c r="H164" i="7"/>
  <c r="I164" i="7" s="1"/>
  <c r="G164" i="7"/>
  <c r="H161" i="7"/>
  <c r="I161" i="7" s="1"/>
  <c r="G161" i="7"/>
  <c r="H160" i="7"/>
  <c r="I160" i="7" s="1"/>
  <c r="G160" i="7"/>
  <c r="H155" i="7"/>
  <c r="I155" i="7" s="1"/>
  <c r="G155" i="7"/>
  <c r="H152" i="7"/>
  <c r="G152" i="7"/>
  <c r="H150" i="7"/>
  <c r="I150" i="7" s="1"/>
  <c r="G150" i="7"/>
  <c r="H149" i="7"/>
  <c r="I149" i="7" s="1"/>
  <c r="G149" i="7"/>
  <c r="H144" i="7"/>
  <c r="I144" i="7" s="1"/>
  <c r="G144" i="7"/>
  <c r="H142" i="7"/>
  <c r="I142" i="7" s="1"/>
  <c r="G142" i="7"/>
  <c r="H137" i="7"/>
  <c r="I137" i="7" s="1"/>
  <c r="G137" i="7"/>
  <c r="H133" i="7"/>
  <c r="I133" i="7" s="1"/>
  <c r="G133" i="7"/>
  <c r="H132" i="7"/>
  <c r="I132" i="7" s="1"/>
  <c r="G132" i="7"/>
  <c r="H129" i="7"/>
  <c r="I129" i="7" s="1"/>
  <c r="G129" i="7"/>
  <c r="H127" i="7"/>
  <c r="I127" i="7" s="1"/>
  <c r="G127" i="7"/>
  <c r="H122" i="7"/>
  <c r="I122" i="7" s="1"/>
  <c r="G122" i="7"/>
  <c r="I121" i="7"/>
  <c r="H121" i="7"/>
  <c r="G121" i="7"/>
  <c r="H120" i="7"/>
  <c r="I120" i="7" s="1"/>
  <c r="G120" i="7"/>
  <c r="H119" i="7"/>
  <c r="I119" i="7" s="1"/>
  <c r="G119" i="7"/>
  <c r="I118" i="7"/>
  <c r="H118" i="7"/>
  <c r="G118" i="7"/>
  <c r="I117" i="7"/>
  <c r="H117" i="7"/>
  <c r="G117" i="7"/>
  <c r="H114" i="7"/>
  <c r="I114" i="7" s="1"/>
  <c r="G114" i="7"/>
  <c r="H113" i="7"/>
  <c r="I113" i="7" s="1"/>
  <c r="G113" i="7"/>
  <c r="H112" i="7"/>
  <c r="I112" i="7" s="1"/>
  <c r="G112" i="7"/>
  <c r="H111" i="7"/>
  <c r="I111" i="7" s="1"/>
  <c r="G111" i="7"/>
  <c r="H110" i="7"/>
  <c r="I110" i="7" s="1"/>
  <c r="G110" i="7"/>
  <c r="H109" i="7"/>
  <c r="I109" i="7" s="1"/>
  <c r="G109" i="7"/>
  <c r="I108" i="7"/>
  <c r="H108" i="7"/>
  <c r="G108" i="7"/>
  <c r="I107" i="7"/>
  <c r="H107" i="7"/>
  <c r="G107" i="7"/>
  <c r="H102" i="7"/>
  <c r="I102" i="7" s="1"/>
  <c r="G102" i="7"/>
  <c r="H100" i="7"/>
  <c r="I100" i="7" s="1"/>
  <c r="G100" i="7"/>
  <c r="H96" i="7"/>
  <c r="I96" i="7" s="1"/>
  <c r="G96" i="7"/>
  <c r="H95" i="7"/>
  <c r="I95" i="7" s="1"/>
  <c r="G95" i="7"/>
  <c r="H91" i="7"/>
  <c r="I91" i="7" s="1"/>
  <c r="G91" i="7"/>
  <c r="H90" i="7"/>
  <c r="I90" i="7" s="1"/>
  <c r="G90" i="7"/>
  <c r="H89" i="7"/>
  <c r="I89" i="7" s="1"/>
  <c r="G89" i="7"/>
  <c r="H88" i="7"/>
  <c r="I88" i="7" s="1"/>
  <c r="G88" i="7"/>
  <c r="H87" i="7"/>
  <c r="I87" i="7" s="1"/>
  <c r="G87" i="7"/>
  <c r="I86" i="7"/>
  <c r="H86" i="7"/>
  <c r="G86" i="7"/>
  <c r="H83" i="7"/>
  <c r="I83" i="7" s="1"/>
  <c r="G83" i="7"/>
  <c r="H81" i="7"/>
  <c r="I81" i="7" s="1"/>
  <c r="G81" i="7"/>
  <c r="H80" i="7"/>
  <c r="I80" i="7" s="1"/>
  <c r="G80" i="7"/>
  <c r="H79" i="7"/>
  <c r="I79" i="7" s="1"/>
  <c r="G79" i="7"/>
  <c r="H78" i="7"/>
  <c r="I78" i="7" s="1"/>
  <c r="G78" i="7"/>
  <c r="H77" i="7"/>
  <c r="I77" i="7" s="1"/>
  <c r="G77" i="7"/>
  <c r="H75" i="7"/>
  <c r="I75" i="7" s="1"/>
  <c r="G75" i="7"/>
  <c r="H74" i="7"/>
  <c r="I74" i="7" s="1"/>
  <c r="G74" i="7"/>
  <c r="H73" i="7"/>
  <c r="I73" i="7" s="1"/>
  <c r="G73" i="7"/>
  <c r="H72" i="7"/>
  <c r="I72" i="7" s="1"/>
  <c r="G72" i="7"/>
  <c r="I68" i="7"/>
  <c r="H68" i="7"/>
  <c r="G68" i="7"/>
  <c r="H64" i="7"/>
  <c r="I64" i="7" s="1"/>
  <c r="G64" i="7"/>
  <c r="H62" i="7"/>
  <c r="I62" i="7" s="1"/>
  <c r="G62" i="7"/>
  <c r="H60" i="7"/>
  <c r="I60" i="7" s="1"/>
  <c r="G60" i="7"/>
  <c r="H58" i="7"/>
  <c r="I58" i="7" s="1"/>
  <c r="G58" i="7"/>
  <c r="H56" i="7"/>
  <c r="G56" i="7"/>
  <c r="H54" i="7"/>
  <c r="I54" i="7" s="1"/>
  <c r="G54" i="7"/>
  <c r="H53" i="7"/>
  <c r="I53" i="7" s="1"/>
  <c r="G53" i="7"/>
  <c r="I51" i="7"/>
  <c r="H51" i="7"/>
  <c r="G51" i="7"/>
  <c r="H50" i="7"/>
  <c r="I50" i="7" s="1"/>
  <c r="G50" i="7"/>
  <c r="H47" i="7"/>
  <c r="I47" i="7" s="1"/>
  <c r="G47" i="7"/>
  <c r="H46" i="7"/>
  <c r="G46" i="7"/>
  <c r="H44" i="7"/>
  <c r="I44" i="7" s="1"/>
  <c r="G44" i="7"/>
  <c r="I43" i="7"/>
  <c r="H43" i="7"/>
  <c r="G43" i="7"/>
  <c r="I41" i="7"/>
  <c r="H41" i="7"/>
  <c r="G41" i="7"/>
  <c r="H40" i="7"/>
  <c r="G40" i="7"/>
  <c r="I40" i="7" s="1"/>
  <c r="H38" i="7"/>
  <c r="I38" i="7" s="1"/>
  <c r="G38" i="7"/>
  <c r="I37" i="7"/>
  <c r="H37" i="7"/>
  <c r="G37" i="7"/>
  <c r="H34" i="7"/>
  <c r="I34" i="7" s="1"/>
  <c r="G34" i="7"/>
  <c r="H32" i="7"/>
  <c r="I32" i="7" s="1"/>
  <c r="G32" i="7"/>
  <c r="H30" i="7"/>
  <c r="I30" i="7" s="1"/>
  <c r="G30" i="7"/>
  <c r="H25" i="7"/>
  <c r="I25" i="7" s="1"/>
  <c r="G25" i="7"/>
  <c r="H24" i="7"/>
  <c r="I24" i="7" s="1"/>
  <c r="G24" i="7"/>
  <c r="H23" i="7"/>
  <c r="I23" i="7" s="1"/>
  <c r="G23" i="7"/>
  <c r="H22" i="7"/>
  <c r="I22" i="7" s="1"/>
  <c r="G22" i="7"/>
  <c r="H18" i="7"/>
  <c r="I18" i="7" s="1"/>
  <c r="G18" i="7"/>
  <c r="I14" i="7"/>
  <c r="H14" i="7"/>
  <c r="G14" i="7"/>
  <c r="I12" i="7"/>
  <c r="H12" i="7"/>
  <c r="G12" i="7"/>
  <c r="I6" i="7"/>
  <c r="H6" i="7"/>
  <c r="G6" i="7"/>
  <c r="I201" i="7" l="1"/>
  <c r="I199" i="7"/>
  <c r="I197" i="7"/>
  <c r="I196" i="7"/>
  <c r="I191" i="7"/>
  <c r="I187" i="7"/>
  <c r="I182" i="7"/>
  <c r="I180" i="7"/>
  <c r="I178" i="7"/>
  <c r="I152" i="7"/>
  <c r="I56" i="7"/>
  <c r="I46" i="7"/>
  <c r="C18" i="8"/>
  <c r="C17" i="8" l="1"/>
  <c r="I202" i="7"/>
  <c r="I192" i="7"/>
  <c r="C16" i="8" s="1"/>
  <c r="I188" i="7"/>
  <c r="C15" i="8" s="1"/>
  <c r="H13" i="7"/>
  <c r="G13" i="7"/>
  <c r="H5" i="7"/>
  <c r="G5" i="7"/>
  <c r="I183" i="7" l="1"/>
  <c r="C14" i="8" s="1"/>
  <c r="I145" i="7"/>
  <c r="C11" i="8" s="1"/>
  <c r="I138" i="7"/>
  <c r="C10" i="8" s="1"/>
  <c r="I103" i="7"/>
  <c r="C8" i="8" s="1"/>
  <c r="I13" i="7"/>
  <c r="I5" i="7"/>
  <c r="I9" i="7" s="1"/>
  <c r="C3" i="8" s="1"/>
  <c r="I166" i="7" l="1"/>
  <c r="C13" i="8" s="1"/>
  <c r="I156" i="7"/>
  <c r="C12" i="8" s="1"/>
  <c r="I134" i="7"/>
  <c r="C9" i="8" s="1"/>
  <c r="I97" i="7"/>
  <c r="C7" i="8" s="1"/>
  <c r="I92" i="7"/>
  <c r="C6" i="8" s="1"/>
  <c r="I65" i="7"/>
  <c r="I15" i="7"/>
  <c r="C4" i="8" s="1"/>
  <c r="I203" i="7" l="1"/>
  <c r="C5" i="8"/>
  <c r="C19" i="8" s="1"/>
</calcChain>
</file>

<file path=xl/comments1.xml><?xml version="1.0" encoding="utf-8"?>
<comments xmlns="http://schemas.openxmlformats.org/spreadsheetml/2006/main">
  <authors>
    <author>Mujahid</author>
  </authors>
  <commentList>
    <comment ref="A6" authorId="0" shapeId="0">
      <text>
        <r>
          <rPr>
            <b/>
            <sz val="9"/>
            <color indexed="81"/>
            <rFont val="Tahoma"/>
            <family val="2"/>
          </rPr>
          <t>Mujahid:</t>
        </r>
        <r>
          <rPr>
            <sz val="9"/>
            <color indexed="81"/>
            <rFont val="Tahoma"/>
            <family val="2"/>
          </rPr>
          <t xml:space="preserve">
</t>
        </r>
      </text>
    </comment>
  </commentList>
</comments>
</file>

<file path=xl/comments2.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<sst xmlns="http://schemas.openxmlformats.org/spreadsheetml/2006/main" count="1333" uniqueCount="227">
  <si>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</si>
  <si>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</si>
  <si>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</si>
  <si>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</si>
  <si>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</si>
  <si>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</si>
  <si>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</si>
  <si>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</si>
  <si>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</si>
  <si>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</si>
  <si>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</si>
  <si>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</si>
  <si>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</si>
  <si>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</si>
  <si>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</si>
  <si>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</si>
  <si>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</si>
  <si>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</si>
  <si>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</si>
  <si>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</si>
  <si>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</si>
  <si>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</si>
  <si>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</si>
  <si>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</si>
  <si>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</si>
  <si>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</si>
  <si>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</si>
  <si>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</si>
  <si>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</si>
  <si>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</si>
  <si>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</si>
  <si>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38 mm (1-1/2 inch) Diameter</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</si>
  <si>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</si>
  <si>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</si>
  <si>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</si>
  <si>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</si>
  <si>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</si>
  <si>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</si>
  <si>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</si>
  <si>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</si>
  <si>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HVAC Equipment Insulation</t>
  </si>
  <si>
    <t>Supply, installation of  thermal insulation for HVAC Equipment complete in all respect as per drawings and specifications.</t>
  </si>
  <si>
    <t>Lot</t>
  </si>
  <si>
    <t xml:space="preserve">Chilled Water Piping Insulation </t>
  </si>
  <si>
    <t>38 mm (1-1/2 inch) thickness</t>
  </si>
  <si>
    <t>Supply, installation &amp; commissioning of Chilled Water Valves insulation complete in all respect as per drawings and specifications</t>
  </si>
  <si>
    <t>Refrigerant pipe insulation</t>
  </si>
  <si>
    <t>Condensate Drain Insulation</t>
  </si>
  <si>
    <t xml:space="preserve">Direct-Digital Control System </t>
  </si>
  <si>
    <t>Supply, Installation &amp; Commissioning of direct-digital control system complete in all respect as per drawings and specifications.</t>
  </si>
  <si>
    <t>Building Management System</t>
  </si>
  <si>
    <t>Supply, Installation &amp; Commissioning of Building Management system complete in all respect as per drawings and specifications.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</si>
  <si>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</si>
  <si>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</si>
  <si>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</si>
  <si>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</si>
  <si>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Refrigerant piping</t>
  </si>
  <si>
    <t>Access door for Fan coil unit</t>
  </si>
  <si>
    <t>Dampers</t>
  </si>
  <si>
    <t>Supply, Installation, testing &amp; Commissioning of dampers complete in all respect as per drawings and specifications.</t>
  </si>
  <si>
    <t>Volume Control Damper</t>
  </si>
  <si>
    <t xml:space="preserve">Flexible Connectors </t>
  </si>
  <si>
    <t xml:space="preserve">Air Curtains </t>
  </si>
  <si>
    <t>Supply, Installation, testing &amp; Commissioning of air curtains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</si>
  <si>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</si>
  <si>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</si>
  <si>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</si>
  <si>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</si>
  <si>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Panel Air Filters</t>
  </si>
  <si>
    <t>Supply, Installation, testing &amp; Commissioning of Viscous oil type 2 inch (50 mm) thick cleanable type Air Filters complete in all respect as per drawings and specifications.</t>
  </si>
  <si>
    <t>Mini Split Air-Conditioners</t>
  </si>
  <si>
    <t>Fan Coil Units</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</si>
  <si>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</si>
  <si>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</si>
  <si>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</si>
  <si>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</si>
  <si>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</si>
  <si>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</si>
  <si>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</si>
  <si>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</si>
  <si>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Supply, Installation, testing &amp; Commissioning of refrigerant piping with valves, fittings and specialities complete in all respect as per drawings and specifications.</t>
  </si>
  <si>
    <t xml:space="preserve">Air Filters </t>
  </si>
  <si>
    <t>Strainers with blow off 20 mm dia ball valve</t>
  </si>
  <si>
    <t>One month test run</t>
  </si>
  <si>
    <t xml:space="preserve">Special tools and instruments for operation and maineance </t>
  </si>
  <si>
    <t xml:space="preserve">HVAC Insulation </t>
  </si>
  <si>
    <t xml:space="preserve">Commissioning of HVAC </t>
  </si>
  <si>
    <t xml:space="preserve">Instrumentation and Control for HVAC </t>
  </si>
  <si>
    <t xml:space="preserve">HVAC Piping and Pumps </t>
  </si>
  <si>
    <t>Refrigerant Piping</t>
  </si>
  <si>
    <t>HVAC Ducts and Casings</t>
  </si>
  <si>
    <t xml:space="preserve">Air Duct Accessories </t>
  </si>
  <si>
    <t>HVAC Fans</t>
  </si>
  <si>
    <t>Air Outlets and inlets</t>
  </si>
  <si>
    <t>Particulate Air Filters</t>
  </si>
  <si>
    <t>Decentralized Unitary HVAC Equipment</t>
  </si>
  <si>
    <t xml:space="preserve">Gate Valve </t>
  </si>
  <si>
    <t xml:space="preserve">Globe Valve </t>
  </si>
  <si>
    <t xml:space="preserve">Fan Coil Units </t>
  </si>
  <si>
    <t>For Fan Coil Unit(s)</t>
  </si>
  <si>
    <t xml:space="preserve">Lot </t>
  </si>
  <si>
    <t xml:space="preserve">Supply and installation of 12 mm thick Pre-moulded Foam Pipe and valve Insulation complete in all respect as per schedule, specifications and drawings. </t>
  </si>
  <si>
    <t>SUMMARY OF PRICES FOR HVAC WORKS</t>
  </si>
  <si>
    <t>ITEM #</t>
  </si>
  <si>
    <t>DESCRIPTION</t>
  </si>
  <si>
    <t>TOTAL COST PAK RUPEES</t>
  </si>
  <si>
    <t>Common Work Results for HVAC</t>
  </si>
  <si>
    <t>HVAC Insulation</t>
  </si>
  <si>
    <t>Commissioning of HVAC</t>
  </si>
  <si>
    <t>TOTAL COST OF HVAC WORKS</t>
  </si>
  <si>
    <t xml:space="preserve">Pre-insulated aluminum phenolic foam Ducting </t>
  </si>
  <si>
    <t>Supply, Installation, testing &amp; Commissioning of pre-insulated phenolic foam ducting complete in all respect as per drawings and specifications.</t>
  </si>
  <si>
    <t xml:space="preserve">Internal ducting </t>
  </si>
  <si>
    <t>1 TR</t>
  </si>
  <si>
    <t>installation, testing &amp; Commissioning of Fan Coil Units complete in all respect as per drawings and specifications.</t>
  </si>
  <si>
    <t xml:space="preserve">Blowers and fans </t>
  </si>
  <si>
    <t>Supply, Installation, testing &amp; Commissioning of blowers and fans complete in all respect as per drawings and specifications.</t>
  </si>
  <si>
    <t>Exhaust air intake louver</t>
  </si>
  <si>
    <t>SUB TOTAL</t>
  </si>
  <si>
    <t xml:space="preserve">Supply and installation of 6 mm thick Pre-moulded Armaflex Pipe Insulation including missing insulation on existing pipe complete in all respect as per schedule, specifications and drawings. </t>
  </si>
  <si>
    <t>d</t>
  </si>
  <si>
    <t xml:space="preserve">Condensate Drain Piping  </t>
  </si>
  <si>
    <t>50 mm (2 inch) Diameter</t>
  </si>
  <si>
    <t>Supply Air Round Diffusers (SAD)</t>
  </si>
  <si>
    <t>375 mm (15" dia)</t>
  </si>
  <si>
    <t>Exhaust Air Register (EAR)</t>
  </si>
  <si>
    <t>Imperialine linear air diffuser 3/4" slot with volume control dampers with link to adjust the damper blade from the face of linear air diffuser complete in all respect as per drawings and specifications</t>
  </si>
  <si>
    <t>f.</t>
  </si>
  <si>
    <t>Fresh air intake louver</t>
  </si>
  <si>
    <t>6</t>
  </si>
  <si>
    <t>No</t>
  </si>
  <si>
    <t>Rft</t>
  </si>
  <si>
    <t>200</t>
  </si>
  <si>
    <t>65 mm (2-1/2 inch) Diameter</t>
  </si>
  <si>
    <t>250</t>
  </si>
  <si>
    <t>50 mm (2 inch) thickness</t>
  </si>
  <si>
    <t>Sq.ft</t>
  </si>
  <si>
    <t>Fire Damper</t>
  </si>
  <si>
    <t xml:space="preserve">Flexible Duct </t>
  </si>
  <si>
    <t>Supply, Installation, testing &amp; Commissioning of flexible duct complete in all respect as per drawings and specifications.</t>
  </si>
  <si>
    <t>150 mm (6 inch) Diameter</t>
  </si>
  <si>
    <t>Fresh Air Register (FAR)</t>
  </si>
  <si>
    <t>225x225 (9"x9")</t>
  </si>
  <si>
    <t>S.A.L.D 3 slot 4 Feet Long</t>
  </si>
  <si>
    <t>d.</t>
  </si>
  <si>
    <t>i</t>
  </si>
  <si>
    <t>ii</t>
  </si>
  <si>
    <t>g</t>
  </si>
  <si>
    <t>h</t>
  </si>
  <si>
    <t xml:space="preserve">Motorized Valve </t>
  </si>
  <si>
    <t>Supply, Installation, testing &amp; Commissioning of flexible connectors (AHUS ,FCU &amp; FANS) between blower section and air duct complete in all respect as per drawings and specifications.</t>
  </si>
  <si>
    <t>For Fresh Air Handling Unit (s)</t>
  </si>
  <si>
    <t>88</t>
  </si>
  <si>
    <t>44</t>
  </si>
  <si>
    <t>450</t>
  </si>
  <si>
    <t xml:space="preserve">E.A.FAN 800 CFM Static 0.3" </t>
  </si>
  <si>
    <t>E.A.FAN 600 CFM Static 0.4"</t>
  </si>
  <si>
    <t>850x300 (34"x12")</t>
  </si>
  <si>
    <t>800x300 (32"x12")</t>
  </si>
  <si>
    <t>2 TR</t>
  </si>
  <si>
    <t>DISMENTLING WORKS</t>
  </si>
  <si>
    <t>6 Feet Long 2000 CFM</t>
  </si>
  <si>
    <t>4 Feet Long 1300 CFM</t>
  </si>
  <si>
    <t>BTU METERS</t>
  </si>
  <si>
    <t>1150</t>
  </si>
  <si>
    <t>430</t>
  </si>
  <si>
    <t>580</t>
  </si>
  <si>
    <t>620</t>
  </si>
  <si>
    <t>75 mm (3 inch) Diameter</t>
  </si>
  <si>
    <t>100 mm (4 inch) Diameter</t>
  </si>
  <si>
    <t>370</t>
  </si>
  <si>
    <t>230</t>
  </si>
  <si>
    <t>320</t>
  </si>
  <si>
    <t>380</t>
  </si>
  <si>
    <t>310</t>
  </si>
  <si>
    <t>150</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</si>
  <si>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</si>
  <si>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 </t>
  </si>
  <si>
    <t>CFRV</t>
  </si>
  <si>
    <t>Motorized Valve</t>
  </si>
  <si>
    <t>3</t>
  </si>
  <si>
    <t xml:space="preserve">Fresh Air Handling Units </t>
  </si>
  <si>
    <t xml:space="preserve">Miscellanous Valves </t>
  </si>
  <si>
    <t xml:space="preserve">Gate Valves </t>
  </si>
  <si>
    <t>Automatic Air Vent</t>
  </si>
  <si>
    <t>For Fresh Air Handling Unit(s)</t>
  </si>
  <si>
    <t>For Chilled Water Riser</t>
  </si>
  <si>
    <t>Fresh Air Handling Units</t>
  </si>
  <si>
    <t>Fresh air handling units</t>
  </si>
  <si>
    <t>Installation, lifting, testing &amp; Commissioning of fresh air handling units complete in all respect as per drawings and specifications.</t>
  </si>
  <si>
    <t xml:space="preserve">Supply and installation of  wire, cables,  conduites and cable tray for power supply, earthing and controls of HVAC system complete in all respect as per drawings and specifications. </t>
  </si>
  <si>
    <t>150 mm (6 inch) Diameter
(295 Gpm)</t>
  </si>
  <si>
    <t>5</t>
  </si>
  <si>
    <t>36</t>
  </si>
  <si>
    <t>18</t>
  </si>
  <si>
    <t>100mm (4 inch) Diameter 
(200 Gpm)</t>
  </si>
  <si>
    <t>260</t>
  </si>
  <si>
    <t>740</t>
  </si>
  <si>
    <t>Operation and mainteance of HVAC System for one year (One Supervisor, one Mechanics, one Electrician, one helpers)</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</si>
  <si>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</si>
  <si>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Dismentling of existing HVAC piping ducting &amp; hanger support system,  complete in all respect as per actual site conditions</t>
  </si>
  <si>
    <t>Chilled water Quality test report from PCSIR laboratery to be submitted.</t>
  </si>
  <si>
    <t>14200</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</si>
  <si>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</si>
  <si>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 xml:space="preserve">Supply, Installation, testing &amp; Commissioning of access door for fan coil units complete in all respect as per drawings and specifications, for the area where false ceiling has been shown in the drawing. </t>
  </si>
  <si>
    <t>Supply Installation, testing &amp; Commissioning of Mini Split  Air-Conditioners complete in all respect as per drawings and specifications. The copper coils of condensers shall be of heavy duty and with copper fins.</t>
  </si>
  <si>
    <t>GRAND SUMMARY</t>
  </si>
  <si>
    <t>Cost of Fire Fighting Systems (Part -B)</t>
  </si>
  <si>
    <t>Cost of HVAC Systems (Part -A)</t>
  </si>
  <si>
    <t>21/11/ISM-DHA                                         SECTION - 400</t>
  </si>
  <si>
    <t>Y.H ASSOCIATES</t>
  </si>
  <si>
    <t>CONSULTING ENGINEERS</t>
  </si>
  <si>
    <t>1 of 1</t>
  </si>
  <si>
    <t>Total Cost Pak Rupees</t>
  </si>
  <si>
    <t>S. no</t>
  </si>
  <si>
    <t>TOTAL COST</t>
  </si>
  <si>
    <t>Working</t>
  </si>
  <si>
    <r>
      <t>100mm (4 inch) Diameter 
(200 Gpm)</t>
    </r>
    <r>
      <rPr>
        <sz val="11"/>
        <color rgb="FFFF0000"/>
        <rFont val="Arial"/>
        <family val="2"/>
      </rPr>
      <t xml:space="preserve"> (OFM)</t>
    </r>
  </si>
  <si>
    <r>
      <t xml:space="preserve">150 mm (6 inch) Diameter
(295 Gpm) </t>
    </r>
    <r>
      <rPr>
        <sz val="11"/>
        <color rgb="FFFF0000"/>
        <rFont val="Arial"/>
        <family val="2"/>
      </rPr>
      <t>(OFM)</t>
    </r>
  </si>
  <si>
    <t>20 mm (3/4 inch) Diameter</t>
  </si>
  <si>
    <t>40</t>
  </si>
  <si>
    <t>4</t>
  </si>
  <si>
    <r>
      <t xml:space="preserve">Supply, Installation &amp; Commissioning of direct-digital </t>
    </r>
    <r>
      <rPr>
        <sz val="11"/>
        <color rgb="FFFF0000"/>
        <rFont val="Arial"/>
        <family val="2"/>
      </rPr>
      <t>thermostat with control wiring.</t>
    </r>
  </si>
  <si>
    <t>62</t>
  </si>
  <si>
    <t>Dismantling of existing HVAC piping ducting &amp; hanger support system,  complete in all respect as per actual site conditions</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</si>
  <si>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claims for any additional item will be entertained. </t>
  </si>
  <si>
    <t>Stand alone controller for FAHU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</si>
</sst>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_);_(* \(#,##0.0\);_(* &quot;-&quot;?_);_(@_)"/>
  </numFmts>
  <fonts count="15"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sz val="9"/>
      <color indexed="81"/>
      <name val="Tahoma"/>
      <family val="2"/>
    </font>
    <font>
      <b/>
      <sz val="9"/>
      <color indexed="81"/>
      <name val="Tahoma"/>
      <family val="2"/>
    </font>
    <font>
      <b/>
      <sz val="8"/>
      <name val="Arial"/>
      <family val="2"/>
    </font>
    <font>
      <sz val="8"/>
      <name val="Arial"/>
      <family val="2"/>
    </font>
    <font>
      <b/>
      <sz val="10"/>
      <color theme="1"/>
      <name val="Arial"/>
      <family val="2"/>
    </font>
    <font>
      <sz val="10"/>
      <color theme="1"/>
      <name val="Arial"/>
      <family val="2"/>
    </font>
    <font>
      <sz val="11"/>
      <color theme="1"/>
      <name val="Calibri"/>
      <family val="2"/>
      <scheme val="minor"/>
    </font>
    <font>
      <sz val="11"/>
      <color rgb="FFFF0000"/>
      <name val="Arial"/>
      <family val="2"/>
    </font>
    <font>
      <b/>
      <sz val="12"/>
      <color theme="1"/>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2" fillId="0" borderId="0" applyFont="0" applyFill="0" applyBorder="0" applyAlignment="0" applyProtection="0"/>
  </cellStyleXfs>
  <cellXfs count="85">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0" xfId="0" applyFont="1" applyFill="1" applyAlignment="1" applyProtection="1">
      <alignment vertical="center"/>
      <protection locked="0"/>
    </xf>
    <xf numFmtId="0" fontId="2" fillId="0" borderId="0" xfId="0" applyFont="1" applyFill="1" applyAlignment="1" applyProtection="1">
      <alignment vertical="center"/>
      <protection locked="0"/>
    </xf>
    <xf numFmtId="0" fontId="1" fillId="0" borderId="0" xfId="0" applyFont="1" applyFill="1" applyAlignment="1" applyProtection="1">
      <alignment horizontal="center" vertical="center" wrapText="1"/>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justify" vertical="center" wrapText="1"/>
    </xf>
    <xf numFmtId="3"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3" fontId="1" fillId="0" borderId="1" xfId="0" applyNumberFormat="1" applyFont="1" applyFill="1" applyBorder="1" applyAlignment="1" applyProtection="1">
      <alignment vertical="center"/>
      <protection locked="0"/>
    </xf>
    <xf numFmtId="0" fontId="1" fillId="0" borderId="1" xfId="0" applyFont="1" applyFill="1" applyBorder="1" applyAlignment="1" applyProtection="1">
      <alignment horizontal="left" vertical="center" wrapText="1"/>
    </xf>
    <xf numFmtId="0" fontId="2" fillId="0" borderId="1" xfId="0" applyFont="1" applyFill="1" applyBorder="1" applyAlignment="1" applyProtection="1">
      <alignment horizontal="left" vertical="center" wrapText="1"/>
    </xf>
    <xf numFmtId="0" fontId="3" fillId="0" borderId="1" xfId="0" applyFont="1" applyFill="1" applyBorder="1" applyAlignment="1" applyProtection="1">
      <alignment horizontal="justify" vertical="center" wrapText="1"/>
    </xf>
    <xf numFmtId="49" fontId="3"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left" vertical="center"/>
    </xf>
    <xf numFmtId="0" fontId="3" fillId="0" borderId="1" xfId="0" applyFont="1" applyFill="1" applyBorder="1" applyAlignment="1" applyProtection="1">
      <alignment horizontal="center" vertical="center" wrapText="1"/>
    </xf>
    <xf numFmtId="0" fontId="4" fillId="0" borderId="1" xfId="0" applyNumberFormat="1" applyFont="1" applyFill="1" applyBorder="1" applyAlignment="1" applyProtection="1">
      <alignment horizontal="justify" vertical="center" wrapText="1"/>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3" fillId="0" borderId="1" xfId="0" applyNumberFormat="1"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49" fontId="3"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left" vertical="center"/>
    </xf>
    <xf numFmtId="1" fontId="3" fillId="0" borderId="1" xfId="0" applyNumberFormat="1" applyFont="1" applyFill="1" applyBorder="1" applyAlignment="1" applyProtection="1">
      <alignment horizontal="justify" vertical="center" wrapText="1"/>
    </xf>
    <xf numFmtId="0" fontId="3" fillId="0" borderId="1" xfId="0" applyFont="1" applyFill="1" applyBorder="1" applyAlignment="1" applyProtection="1">
      <alignment horizontal="left" vertical="center"/>
      <protection locked="0"/>
    </xf>
    <xf numFmtId="0" fontId="3" fillId="0" borderId="1" xfId="0" applyFont="1" applyFill="1" applyBorder="1" applyAlignment="1" applyProtection="1">
      <alignment horizontal="center" vertical="center"/>
    </xf>
    <xf numFmtId="3" fontId="2" fillId="0" borderId="1" xfId="0" applyNumberFormat="1" applyFont="1" applyFill="1" applyBorder="1" applyAlignment="1" applyProtection="1">
      <alignment vertical="center"/>
      <protection locked="0"/>
    </xf>
    <xf numFmtId="0" fontId="3" fillId="0" borderId="1" xfId="0" applyFont="1" applyFill="1" applyBorder="1" applyAlignment="1" applyProtection="1">
      <alignment horizontal="left" vertical="center" wrapText="1"/>
    </xf>
    <xf numFmtId="0" fontId="5" fillId="0" borderId="1" xfId="0" applyNumberFormat="1" applyFont="1" applyFill="1" applyBorder="1" applyAlignment="1" applyProtection="1">
      <alignment horizontal="justify" vertical="center" wrapText="1"/>
    </xf>
    <xf numFmtId="37" fontId="4"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justify" vertical="center" wrapText="1"/>
      <protection locked="0"/>
    </xf>
    <xf numFmtId="3"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justify" vertical="center" wrapText="1"/>
      <protection locked="0"/>
    </xf>
    <xf numFmtId="0" fontId="1" fillId="0" borderId="0" xfId="0" applyFont="1" applyFill="1" applyAlignment="1" applyProtection="1">
      <alignment vertical="center" wrapText="1"/>
      <protection locked="0"/>
    </xf>
    <xf numFmtId="0" fontId="1" fillId="0" borderId="0" xfId="0" applyFont="1" applyFill="1" applyAlignment="1" applyProtection="1">
      <alignment horizontal="center" vertical="center"/>
      <protection locked="0"/>
    </xf>
    <xf numFmtId="0" fontId="3" fillId="0" borderId="1" xfId="0" applyFont="1" applyBorder="1" applyAlignment="1" applyProtection="1">
      <alignment horizontal="left" vertical="center"/>
    </xf>
    <xf numFmtId="0" fontId="3" fillId="0" borderId="1" xfId="0" applyNumberFormat="1" applyFont="1" applyFill="1" applyBorder="1" applyAlignment="1" applyProtection="1">
      <alignment vertical="center" wrapText="1"/>
    </xf>
    <xf numFmtId="0" fontId="3" fillId="0" borderId="1" xfId="0" applyNumberFormat="1" applyFont="1" applyFill="1" applyBorder="1" applyAlignment="1" applyProtection="1">
      <alignment horizontal="left" vertical="center" wrapText="1"/>
    </xf>
    <xf numFmtId="49" fontId="9" fillId="0" borderId="1" xfId="0" applyNumberFormat="1" applyFont="1" applyFill="1" applyBorder="1" applyAlignment="1" applyProtection="1">
      <alignment horizontal="center"/>
    </xf>
    <xf numFmtId="0" fontId="9" fillId="0" borderId="1" xfId="0" applyFont="1" applyFill="1" applyBorder="1" applyAlignment="1" applyProtection="1">
      <alignment horizontal="center"/>
    </xf>
    <xf numFmtId="0" fontId="8" fillId="0" borderId="1" xfId="0" applyFont="1" applyFill="1" applyBorder="1" applyAlignment="1" applyProtection="1">
      <alignment horizontal="left" vertical="top"/>
    </xf>
    <xf numFmtId="3" fontId="1" fillId="0" borderId="1" xfId="0" applyNumberFormat="1" applyFont="1" applyBorder="1" applyAlignment="1" applyProtection="1">
      <alignment vertical="center"/>
      <protection locked="0"/>
    </xf>
    <xf numFmtId="3" fontId="1" fillId="0" borderId="0" xfId="0" applyNumberFormat="1" applyFont="1" applyAlignment="1" applyProtection="1">
      <alignment vertical="center"/>
      <protection locked="0"/>
    </xf>
    <xf numFmtId="0" fontId="2" fillId="0" borderId="0" xfId="0" applyFont="1" applyAlignment="1" applyProtection="1">
      <alignment vertical="center"/>
      <protection locked="0"/>
    </xf>
    <xf numFmtId="0" fontId="1" fillId="0" borderId="0" xfId="0" applyFont="1" applyAlignment="1" applyProtection="1">
      <alignment horizontal="right" vertical="center"/>
      <protection locked="0"/>
    </xf>
    <xf numFmtId="0" fontId="2" fillId="0" borderId="0" xfId="0" applyFont="1" applyAlignment="1" applyProtection="1">
      <alignment horizontal="right" vertical="center"/>
      <protection locked="0"/>
    </xf>
    <xf numFmtId="3" fontId="2" fillId="0" borderId="1" xfId="0" applyNumberFormat="1" applyFont="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center" vertical="center"/>
    </xf>
    <xf numFmtId="164" fontId="1" fillId="0" borderId="1" xfId="1" applyNumberFormat="1" applyFont="1" applyFill="1" applyBorder="1" applyAlignment="1" applyProtection="1">
      <alignment vertical="center"/>
      <protection locked="0"/>
    </xf>
    <xf numFmtId="164" fontId="2" fillId="0" borderId="1" xfId="1" applyNumberFormat="1" applyFont="1" applyFill="1" applyBorder="1" applyAlignment="1" applyProtection="1">
      <alignment vertical="center"/>
      <protection locked="0"/>
    </xf>
    <xf numFmtId="164" fontId="1" fillId="0" borderId="0" xfId="1" applyNumberFormat="1" applyFont="1" applyFill="1" applyAlignment="1" applyProtection="1">
      <alignment vertical="center"/>
      <protection locked="0"/>
    </xf>
    <xf numFmtId="165" fontId="1" fillId="0" borderId="0" xfId="0" applyNumberFormat="1" applyFont="1" applyFill="1" applyAlignment="1" applyProtection="1">
      <alignment vertical="center"/>
      <protection locked="0"/>
    </xf>
    <xf numFmtId="164" fontId="1" fillId="0" borderId="0" xfId="0" applyNumberFormat="1" applyFont="1" applyFill="1" applyAlignment="1" applyProtection="1">
      <alignment vertical="center"/>
      <protection locked="0"/>
    </xf>
    <xf numFmtId="0" fontId="2" fillId="0" borderId="2" xfId="0" applyFont="1" applyBorder="1" applyAlignment="1" applyProtection="1">
      <alignment horizontal="center" vertical="center"/>
    </xf>
    <xf numFmtId="0" fontId="10" fillId="0" borderId="0" xfId="0" applyFont="1" applyAlignment="1" applyProtection="1">
      <alignment horizontal="center" vertical="center"/>
      <protection locked="0"/>
    </xf>
    <xf numFmtId="0" fontId="11" fillId="0" borderId="0" xfId="0" applyFont="1" applyAlignment="1" applyProtection="1">
      <alignment horizontal="center" vertical="center"/>
      <protection locked="0"/>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xf>
    <xf numFmtId="0" fontId="2" fillId="0" borderId="5"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xf>
    <xf numFmtId="0" fontId="3" fillId="0" borderId="4"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3" fillId="0" borderId="1" xfId="0" applyNumberFormat="1"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protection locked="0"/>
    </xf>
    <xf numFmtId="164" fontId="2" fillId="0" borderId="1" xfId="1"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xf>
    <xf numFmtId="3" fontId="1" fillId="0" borderId="0" xfId="0" applyNumberFormat="1" applyFont="1" applyFill="1" applyAlignment="1" applyProtection="1">
      <alignment vertical="center"/>
      <protection locked="0"/>
    </xf>
    <xf numFmtId="3" fontId="14" fillId="0" borderId="1" xfId="0" applyNumberFormat="1" applyFont="1" applyFill="1" applyBorder="1" applyAlignment="1" applyProtection="1">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Imtiaz%20Super%20Market,%20The%20Place,%20DHA,%20Karachi/Fire%20BOQ_051121_Pr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RE BOQ"/>
      <sheetName val="working"/>
      <sheetName val="revision"/>
    </sheetNames>
    <sheetDataSet>
      <sheetData sheetId="0" refreshError="1"/>
      <sheetData sheetId="1"/>
      <sheetData sheetId="2" refreshError="1"/>
      <sheetData sheetId="3">
        <row r="76">
          <cell r="I76">
            <v>6661375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9"/>
  <sheetViews>
    <sheetView view="pageBreakPreview" topLeftCell="A177" zoomScale="80" zoomScaleNormal="100" zoomScaleSheetLayoutView="80" workbookViewId="0">
      <selection activeCell="F143" sqref="F143"/>
    </sheetView>
  </sheetViews>
  <sheetFormatPr defaultRowHeight="14.25" x14ac:dyDescent="0.25"/>
  <cols>
    <col min="1" max="1" width="8.5703125" style="6" customWidth="1"/>
    <col min="2" max="2" width="47.5703125" style="42" customWidth="1"/>
    <col min="3" max="3" width="5.7109375" style="43" customWidth="1"/>
    <col min="4" max="4" width="7.140625" style="43" customWidth="1"/>
    <col min="5" max="5" width="11.28515625" style="6" customWidth="1"/>
    <col min="6" max="6" width="12.140625" style="6" customWidth="1"/>
    <col min="7" max="7" width="13.28515625" style="6" customWidth="1"/>
    <col min="8" max="8" width="15.5703125" style="6" customWidth="1"/>
    <col min="9" max="9" width="15.28515625" style="6" customWidth="1"/>
    <col min="10" max="10" width="10.42578125" style="6" bestFit="1" customWidth="1"/>
    <col min="11" max="11" width="13.42578125" style="6" bestFit="1" customWidth="1"/>
    <col min="12" max="16384" width="9.140625" style="6"/>
  </cols>
  <sheetData>
    <row r="1" spans="1:9" s="8" customFormat="1" ht="15" x14ac:dyDescent="0.25">
      <c r="A1" s="79" t="s">
        <v>0</v>
      </c>
      <c r="B1" s="79" t="s">
        <v>1</v>
      </c>
      <c r="C1" s="79" t="s">
        <v>8</v>
      </c>
      <c r="D1" s="79" t="s">
        <v>2</v>
      </c>
      <c r="E1" s="79" t="s">
        <v>3</v>
      </c>
      <c r="F1" s="79"/>
      <c r="G1" s="79" t="s">
        <v>4</v>
      </c>
      <c r="H1" s="79"/>
      <c r="I1" s="79" t="s">
        <v>6</v>
      </c>
    </row>
    <row r="2" spans="1:9" s="8" customFormat="1" ht="15" x14ac:dyDescent="0.25">
      <c r="A2" s="79"/>
      <c r="B2" s="79"/>
      <c r="C2" s="79"/>
      <c r="D2" s="79"/>
      <c r="E2" s="59" t="s">
        <v>5</v>
      </c>
      <c r="F2" s="59" t="s">
        <v>72</v>
      </c>
      <c r="G2" s="59" t="s">
        <v>5</v>
      </c>
      <c r="H2" s="59" t="s">
        <v>72</v>
      </c>
      <c r="I2" s="79"/>
    </row>
    <row r="3" spans="1:9" ht="20.25" customHeight="1" x14ac:dyDescent="0.25">
      <c r="A3" s="60">
        <v>230010</v>
      </c>
      <c r="B3" s="77" t="s">
        <v>14</v>
      </c>
      <c r="C3" s="77"/>
      <c r="D3" s="77"/>
      <c r="E3" s="77"/>
      <c r="F3" s="77"/>
      <c r="G3" s="77"/>
      <c r="H3" s="77"/>
      <c r="I3" s="77"/>
    </row>
    <row r="4" spans="1:9" ht="47.25" customHeight="1" x14ac:dyDescent="0.25">
      <c r="A4" s="11" t="s">
        <v>9</v>
      </c>
      <c r="B4" s="12" t="s">
        <v>15</v>
      </c>
      <c r="C4" s="13">
        <v>1</v>
      </c>
      <c r="D4" s="14" t="s">
        <v>13</v>
      </c>
      <c r="E4" s="15">
        <v>25000</v>
      </c>
      <c r="F4" s="15">
        <v>7000</v>
      </c>
      <c r="G4" s="15">
        <f>E4*C4</f>
        <v>25000</v>
      </c>
      <c r="H4" s="15">
        <f>F4*C4</f>
        <v>7000</v>
      </c>
      <c r="I4" s="15">
        <f>H4+G4</f>
        <v>32000</v>
      </c>
    </row>
    <row r="5" spans="1:9" ht="51" customHeight="1" x14ac:dyDescent="0.25">
      <c r="A5" s="11" t="s">
        <v>10</v>
      </c>
      <c r="B5" s="12" t="s">
        <v>16</v>
      </c>
      <c r="C5" s="13">
        <v>1</v>
      </c>
      <c r="D5" s="14" t="s">
        <v>13</v>
      </c>
      <c r="E5" s="15">
        <v>15000</v>
      </c>
      <c r="F5" s="15">
        <v>5000</v>
      </c>
      <c r="G5" s="15">
        <f>E5*C5</f>
        <v>15000</v>
      </c>
      <c r="H5" s="15">
        <f>F5*C5</f>
        <v>5000</v>
      </c>
      <c r="I5" s="15">
        <f>H5+G5</f>
        <v>20000</v>
      </c>
    </row>
    <row r="6" spans="1:9" ht="128.25" x14ac:dyDescent="0.25">
      <c r="A6" s="11" t="s">
        <v>144</v>
      </c>
      <c r="B6" s="12" t="s">
        <v>225</v>
      </c>
      <c r="C6" s="13"/>
      <c r="D6" s="14"/>
      <c r="E6" s="15"/>
      <c r="F6" s="15"/>
      <c r="G6" s="15"/>
      <c r="H6" s="15"/>
      <c r="I6" s="15"/>
    </row>
    <row r="7" spans="1:9" ht="24.95" customHeight="1" x14ac:dyDescent="0.25">
      <c r="A7" s="16"/>
      <c r="B7" s="12"/>
      <c r="C7" s="13"/>
      <c r="D7" s="14"/>
      <c r="E7" s="15"/>
      <c r="F7" s="15"/>
      <c r="G7" s="15"/>
      <c r="H7" s="15"/>
      <c r="I7" s="15"/>
    </row>
    <row r="8" spans="1:9" ht="24.95" customHeight="1" x14ac:dyDescent="0.25">
      <c r="A8" s="16"/>
      <c r="B8" s="79" t="s">
        <v>118</v>
      </c>
      <c r="C8" s="79"/>
      <c r="D8" s="79"/>
      <c r="E8" s="15"/>
      <c r="F8" s="15"/>
      <c r="G8" s="15"/>
      <c r="H8" s="15"/>
      <c r="I8" s="15">
        <f>SUM(I4:I7)</f>
        <v>52000</v>
      </c>
    </row>
    <row r="9" spans="1:9" ht="24.95" customHeight="1" x14ac:dyDescent="0.25">
      <c r="A9" s="60">
        <v>230100</v>
      </c>
      <c r="B9" s="77" t="s">
        <v>17</v>
      </c>
      <c r="C9" s="77"/>
      <c r="D9" s="77"/>
      <c r="E9" s="77"/>
      <c r="F9" s="77"/>
      <c r="G9" s="77"/>
      <c r="H9" s="77"/>
      <c r="I9" s="77"/>
    </row>
    <row r="10" spans="1:9" x14ac:dyDescent="0.25">
      <c r="A10" s="16">
        <v>230113</v>
      </c>
      <c r="B10" s="12" t="s">
        <v>17</v>
      </c>
      <c r="C10" s="13"/>
      <c r="D10" s="14"/>
      <c r="E10" s="15"/>
      <c r="F10" s="15"/>
      <c r="G10" s="15"/>
      <c r="H10" s="15"/>
      <c r="I10" s="15"/>
    </row>
    <row r="11" spans="1:9" x14ac:dyDescent="0.25">
      <c r="A11" s="16" t="s">
        <v>9</v>
      </c>
      <c r="B11" s="12" t="s">
        <v>83</v>
      </c>
      <c r="C11" s="13">
        <v>1</v>
      </c>
      <c r="D11" s="14" t="s">
        <v>13</v>
      </c>
      <c r="E11" s="15">
        <v>0</v>
      </c>
      <c r="F11" s="15">
        <v>0</v>
      </c>
      <c r="G11" s="15">
        <f>E11*C11</f>
        <v>0</v>
      </c>
      <c r="H11" s="15">
        <f>F11*C11</f>
        <v>0</v>
      </c>
      <c r="I11" s="15">
        <f>H11+G11</f>
        <v>0</v>
      </c>
    </row>
    <row r="12" spans="1:9" ht="57" x14ac:dyDescent="0.25">
      <c r="A12" s="16" t="s">
        <v>10</v>
      </c>
      <c r="B12" s="12" t="s">
        <v>198</v>
      </c>
      <c r="C12" s="13">
        <v>1</v>
      </c>
      <c r="D12" s="14" t="s">
        <v>13</v>
      </c>
      <c r="E12" s="15">
        <v>0</v>
      </c>
      <c r="F12" s="15">
        <v>0</v>
      </c>
      <c r="G12" s="15">
        <f>E12*C12</f>
        <v>0</v>
      </c>
      <c r="H12" s="15">
        <f>F12*C12</f>
        <v>0</v>
      </c>
      <c r="I12" s="15">
        <f>H12+G12</f>
        <v>0</v>
      </c>
    </row>
    <row r="13" spans="1:9" ht="28.5" x14ac:dyDescent="0.25">
      <c r="A13" s="16" t="s">
        <v>11</v>
      </c>
      <c r="B13" s="12" t="s">
        <v>84</v>
      </c>
      <c r="C13" s="13">
        <v>1</v>
      </c>
      <c r="D13" s="14" t="s">
        <v>13</v>
      </c>
      <c r="E13" s="15">
        <v>0</v>
      </c>
      <c r="F13" s="15">
        <v>0</v>
      </c>
      <c r="G13" s="15">
        <f>E13*C13</f>
        <v>0</v>
      </c>
      <c r="H13" s="15">
        <f>F13*C13</f>
        <v>0</v>
      </c>
      <c r="I13" s="15">
        <f>H13+G13</f>
        <v>0</v>
      </c>
    </row>
    <row r="14" spans="1:9" ht="15" x14ac:dyDescent="0.25">
      <c r="A14" s="16"/>
      <c r="B14" s="79" t="s">
        <v>118</v>
      </c>
      <c r="C14" s="79"/>
      <c r="D14" s="79"/>
      <c r="E14" s="15"/>
      <c r="F14" s="15"/>
      <c r="G14" s="15"/>
      <c r="H14" s="15"/>
      <c r="I14" s="15">
        <f>SUM(I11:I13)</f>
        <v>0</v>
      </c>
    </row>
    <row r="15" spans="1:9" ht="24.95" customHeight="1" x14ac:dyDescent="0.25">
      <c r="A15" s="60">
        <v>230500</v>
      </c>
      <c r="B15" s="77" t="s">
        <v>18</v>
      </c>
      <c r="C15" s="77"/>
      <c r="D15" s="77"/>
      <c r="E15" s="77"/>
      <c r="F15" s="77"/>
      <c r="G15" s="77"/>
      <c r="H15" s="77"/>
      <c r="I15" s="77"/>
    </row>
    <row r="16" spans="1:9" ht="15" x14ac:dyDescent="0.25">
      <c r="A16" s="17">
        <v>230513.16</v>
      </c>
      <c r="B16" s="18" t="s">
        <v>75</v>
      </c>
      <c r="C16" s="19"/>
      <c r="D16" s="20"/>
      <c r="E16" s="15"/>
      <c r="F16" s="15"/>
      <c r="G16" s="15"/>
      <c r="H16" s="15"/>
      <c r="I16" s="15"/>
    </row>
    <row r="17" spans="1:9" ht="57" x14ac:dyDescent="0.25">
      <c r="A17" s="59" t="s">
        <v>9</v>
      </c>
      <c r="B17" s="12" t="s">
        <v>190</v>
      </c>
      <c r="C17" s="13">
        <v>1</v>
      </c>
      <c r="D17" s="14" t="s">
        <v>13</v>
      </c>
      <c r="E17" s="15">
        <v>400000</v>
      </c>
      <c r="F17" s="15">
        <v>120000</v>
      </c>
      <c r="G17" s="15">
        <f>E17*C17</f>
        <v>400000</v>
      </c>
      <c r="H17" s="15">
        <f>F17*C17</f>
        <v>120000</v>
      </c>
      <c r="I17" s="15">
        <f>H17+G17</f>
        <v>520000</v>
      </c>
    </row>
    <row r="18" spans="1:9" ht="15" x14ac:dyDescent="0.25">
      <c r="A18" s="21">
        <v>230519</v>
      </c>
      <c r="B18" s="18" t="s">
        <v>19</v>
      </c>
      <c r="C18" s="19"/>
      <c r="D18" s="20"/>
      <c r="E18" s="15"/>
      <c r="F18" s="15"/>
      <c r="G18" s="15"/>
      <c r="H18" s="15"/>
      <c r="I18" s="15"/>
    </row>
    <row r="19" spans="1:9" ht="57" x14ac:dyDescent="0.25">
      <c r="A19" s="22" t="s">
        <v>9</v>
      </c>
      <c r="B19" s="23" t="s">
        <v>20</v>
      </c>
      <c r="C19" s="24"/>
      <c r="D19" s="25"/>
      <c r="E19" s="15"/>
      <c r="F19" s="15"/>
      <c r="G19" s="15"/>
      <c r="H19" s="15"/>
      <c r="I19" s="15"/>
    </row>
    <row r="20" spans="1:9" ht="15" x14ac:dyDescent="0.25">
      <c r="A20" s="21"/>
      <c r="B20" s="26" t="s">
        <v>151</v>
      </c>
      <c r="C20" s="24"/>
      <c r="D20" s="25"/>
      <c r="E20" s="15"/>
      <c r="F20" s="15"/>
      <c r="G20" s="15"/>
      <c r="H20" s="15"/>
      <c r="I20" s="15"/>
    </row>
    <row r="21" spans="1:9" ht="28.5" x14ac:dyDescent="0.25">
      <c r="A21" s="25" t="s">
        <v>73</v>
      </c>
      <c r="B21" s="23" t="s">
        <v>77</v>
      </c>
      <c r="C21" s="24" t="s">
        <v>129</v>
      </c>
      <c r="D21" s="25" t="s">
        <v>7</v>
      </c>
      <c r="E21" s="15">
        <v>5000</v>
      </c>
      <c r="F21" s="15">
        <v>500</v>
      </c>
      <c r="G21" s="15">
        <f>E21*C21</f>
        <v>30000</v>
      </c>
      <c r="H21" s="15">
        <f>F21*C21</f>
        <v>3000</v>
      </c>
      <c r="I21" s="15">
        <f>H21+G21</f>
        <v>33000</v>
      </c>
    </row>
    <row r="22" spans="1:9" x14ac:dyDescent="0.25">
      <c r="A22" s="25" t="s">
        <v>76</v>
      </c>
      <c r="B22" s="27" t="s">
        <v>21</v>
      </c>
      <c r="C22" s="24" t="s">
        <v>129</v>
      </c>
      <c r="D22" s="25" t="s">
        <v>7</v>
      </c>
      <c r="E22" s="15">
        <v>4800</v>
      </c>
      <c r="F22" s="15">
        <v>500</v>
      </c>
      <c r="G22" s="15">
        <f>E22*C22</f>
        <v>28800</v>
      </c>
      <c r="H22" s="15">
        <f>F22*C22</f>
        <v>3000</v>
      </c>
      <c r="I22" s="15">
        <f>H22+G22</f>
        <v>31800</v>
      </c>
    </row>
    <row r="23" spans="1:9" x14ac:dyDescent="0.25">
      <c r="A23" s="25" t="s">
        <v>23</v>
      </c>
      <c r="B23" s="27" t="s">
        <v>24</v>
      </c>
      <c r="C23" s="24" t="s">
        <v>129</v>
      </c>
      <c r="D23" s="25" t="s">
        <v>7</v>
      </c>
      <c r="E23" s="15">
        <v>800</v>
      </c>
      <c r="F23" s="15">
        <v>300</v>
      </c>
      <c r="G23" s="15">
        <f>E23*C23</f>
        <v>4800</v>
      </c>
      <c r="H23" s="15">
        <f>F23*C23</f>
        <v>1800</v>
      </c>
      <c r="I23" s="15">
        <f>H23+G23</f>
        <v>6600</v>
      </c>
    </row>
    <row r="24" spans="1:9" x14ac:dyDescent="0.25">
      <c r="A24" s="25" t="s">
        <v>25</v>
      </c>
      <c r="B24" s="27" t="s">
        <v>26</v>
      </c>
      <c r="C24" s="24" t="s">
        <v>129</v>
      </c>
      <c r="D24" s="25" t="s">
        <v>7</v>
      </c>
      <c r="E24" s="15">
        <v>800</v>
      </c>
      <c r="F24" s="15">
        <v>300</v>
      </c>
      <c r="G24" s="15">
        <f>E24*C24</f>
        <v>4800</v>
      </c>
      <c r="H24" s="15">
        <f>F24*C24</f>
        <v>1800</v>
      </c>
      <c r="I24" s="15">
        <f>H24+G24</f>
        <v>6600</v>
      </c>
    </row>
    <row r="25" spans="1:9" ht="15" x14ac:dyDescent="0.25">
      <c r="A25" s="21">
        <v>230523</v>
      </c>
      <c r="B25" s="18" t="s">
        <v>27</v>
      </c>
      <c r="C25" s="28"/>
      <c r="D25" s="25"/>
      <c r="E25" s="15"/>
      <c r="F25" s="15"/>
      <c r="G25" s="15"/>
      <c r="H25" s="15"/>
      <c r="I25" s="15"/>
    </row>
    <row r="26" spans="1:9" ht="57" x14ac:dyDescent="0.25">
      <c r="A26" s="29"/>
      <c r="B26" s="23" t="s">
        <v>28</v>
      </c>
      <c r="C26" s="24"/>
      <c r="D26" s="25"/>
      <c r="E26" s="15"/>
      <c r="F26" s="15"/>
      <c r="G26" s="15"/>
      <c r="H26" s="15"/>
      <c r="I26" s="15"/>
    </row>
    <row r="27" spans="1:9" ht="15" x14ac:dyDescent="0.25">
      <c r="A27" s="29" t="s">
        <v>177</v>
      </c>
      <c r="B27" s="26" t="s">
        <v>181</v>
      </c>
      <c r="C27" s="24"/>
      <c r="D27" s="25"/>
      <c r="E27" s="15"/>
      <c r="F27" s="15"/>
      <c r="G27" s="15"/>
      <c r="H27" s="15"/>
      <c r="I27" s="15"/>
    </row>
    <row r="28" spans="1:9" x14ac:dyDescent="0.25">
      <c r="A28" s="29" t="s">
        <v>9</v>
      </c>
      <c r="B28" s="23" t="s">
        <v>96</v>
      </c>
      <c r="C28" s="24"/>
      <c r="D28" s="25"/>
      <c r="E28" s="15"/>
      <c r="F28" s="15"/>
      <c r="G28" s="15"/>
      <c r="H28" s="15"/>
      <c r="I28" s="15"/>
    </row>
    <row r="29" spans="1:9" x14ac:dyDescent="0.25">
      <c r="A29" s="29"/>
      <c r="B29" s="23" t="s">
        <v>122</v>
      </c>
      <c r="C29" s="24" t="s">
        <v>129</v>
      </c>
      <c r="D29" s="25" t="s">
        <v>7</v>
      </c>
      <c r="E29" s="15">
        <v>8500</v>
      </c>
      <c r="F29" s="15">
        <v>1500</v>
      </c>
      <c r="G29" s="15">
        <f>E29*C29</f>
        <v>51000</v>
      </c>
      <c r="H29" s="15">
        <f>F29*C29</f>
        <v>9000</v>
      </c>
      <c r="I29" s="15">
        <f>H29+G29</f>
        <v>60000</v>
      </c>
    </row>
    <row r="30" spans="1:9" x14ac:dyDescent="0.25">
      <c r="A30" s="29" t="s">
        <v>10</v>
      </c>
      <c r="B30" s="23" t="s">
        <v>178</v>
      </c>
      <c r="C30" s="24"/>
      <c r="D30" s="25"/>
      <c r="E30" s="15"/>
      <c r="F30" s="15"/>
      <c r="G30" s="15"/>
      <c r="H30" s="15"/>
      <c r="I30" s="15"/>
    </row>
    <row r="31" spans="1:9" x14ac:dyDescent="0.25">
      <c r="A31" s="29"/>
      <c r="B31" s="23" t="s">
        <v>122</v>
      </c>
      <c r="C31" s="24" t="s">
        <v>180</v>
      </c>
      <c r="D31" s="25" t="s">
        <v>7</v>
      </c>
      <c r="E31" s="15">
        <v>16500</v>
      </c>
      <c r="F31" s="15">
        <v>1500</v>
      </c>
      <c r="G31" s="15">
        <f>E31*C31</f>
        <v>49500</v>
      </c>
      <c r="H31" s="15">
        <f>F31*C31</f>
        <v>4500</v>
      </c>
      <c r="I31" s="15">
        <f>H31+G31</f>
        <v>54000</v>
      </c>
    </row>
    <row r="32" spans="1:9" x14ac:dyDescent="0.25">
      <c r="A32" s="29" t="s">
        <v>11</v>
      </c>
      <c r="B32" s="23" t="s">
        <v>179</v>
      </c>
      <c r="C32" s="24"/>
      <c r="D32" s="25"/>
      <c r="E32" s="15"/>
      <c r="F32" s="15"/>
      <c r="G32" s="15"/>
      <c r="H32" s="15"/>
      <c r="I32" s="15"/>
    </row>
    <row r="33" spans="1:11" x14ac:dyDescent="0.25">
      <c r="A33" s="29"/>
      <c r="B33" s="23" t="s">
        <v>122</v>
      </c>
      <c r="C33" s="24" t="s">
        <v>180</v>
      </c>
      <c r="D33" s="25" t="s">
        <v>7</v>
      </c>
      <c r="E33" s="15">
        <v>85000</v>
      </c>
      <c r="F33" s="15">
        <v>1500</v>
      </c>
      <c r="G33" s="15">
        <f>E33*C33</f>
        <v>255000</v>
      </c>
      <c r="H33" s="15">
        <f>F33*C33</f>
        <v>4500</v>
      </c>
      <c r="I33" s="15">
        <f>H33+G33</f>
        <v>259500</v>
      </c>
    </row>
    <row r="34" spans="1:11" x14ac:dyDescent="0.25">
      <c r="A34" s="29"/>
      <c r="B34" s="23" t="s">
        <v>226</v>
      </c>
      <c r="C34" s="24" t="s">
        <v>180</v>
      </c>
      <c r="D34" s="25" t="s">
        <v>7</v>
      </c>
      <c r="E34" s="15">
        <v>45000</v>
      </c>
      <c r="F34" s="15">
        <v>5000</v>
      </c>
      <c r="G34" s="15">
        <f>E34*C34</f>
        <v>135000</v>
      </c>
      <c r="H34" s="15">
        <f>F34*C34</f>
        <v>15000</v>
      </c>
      <c r="I34" s="15">
        <f>H34+G34</f>
        <v>150000</v>
      </c>
    </row>
    <row r="35" spans="1:11" ht="15" x14ac:dyDescent="0.25">
      <c r="A35" s="29"/>
      <c r="B35" s="26" t="s">
        <v>98</v>
      </c>
      <c r="C35" s="24"/>
      <c r="D35" s="25"/>
      <c r="E35" s="15"/>
      <c r="F35" s="15"/>
      <c r="G35" s="15"/>
      <c r="H35" s="15"/>
      <c r="I35" s="15"/>
    </row>
    <row r="36" spans="1:11" x14ac:dyDescent="0.25">
      <c r="A36" s="25" t="s">
        <v>9</v>
      </c>
      <c r="B36" s="23" t="s">
        <v>96</v>
      </c>
      <c r="C36" s="24"/>
      <c r="D36" s="25"/>
      <c r="E36" s="15"/>
      <c r="F36" s="15"/>
      <c r="G36" s="15"/>
      <c r="H36" s="15"/>
      <c r="I36" s="15"/>
    </row>
    <row r="37" spans="1:11" x14ac:dyDescent="0.25">
      <c r="A37" s="25"/>
      <c r="B37" s="23" t="s">
        <v>29</v>
      </c>
      <c r="C37" s="24" t="s">
        <v>193</v>
      </c>
      <c r="D37" s="25" t="s">
        <v>7</v>
      </c>
      <c r="E37" s="15">
        <v>2550</v>
      </c>
      <c r="F37" s="15">
        <v>800</v>
      </c>
      <c r="G37" s="15">
        <f>E37*C37</f>
        <v>91800</v>
      </c>
      <c r="H37" s="15">
        <f>F37*C37</f>
        <v>28800</v>
      </c>
      <c r="I37" s="15">
        <f>H37+G37</f>
        <v>120600</v>
      </c>
    </row>
    <row r="38" spans="1:11" x14ac:dyDescent="0.25">
      <c r="A38" s="25"/>
      <c r="B38" s="23" t="s">
        <v>30</v>
      </c>
      <c r="C38" s="24" t="s">
        <v>152</v>
      </c>
      <c r="D38" s="25" t="s">
        <v>7</v>
      </c>
      <c r="E38" s="15">
        <v>3800</v>
      </c>
      <c r="F38" s="15">
        <v>800</v>
      </c>
      <c r="G38" s="15">
        <f>E38*C38</f>
        <v>334400</v>
      </c>
      <c r="H38" s="15">
        <f>F38*C38</f>
        <v>70400</v>
      </c>
      <c r="I38" s="15">
        <f>H38+G38</f>
        <v>404800</v>
      </c>
    </row>
    <row r="39" spans="1:11" x14ac:dyDescent="0.25">
      <c r="A39" s="25" t="s">
        <v>10</v>
      </c>
      <c r="B39" s="23" t="s">
        <v>178</v>
      </c>
      <c r="C39" s="24"/>
      <c r="D39" s="25"/>
      <c r="E39" s="15"/>
      <c r="F39" s="15"/>
      <c r="G39" s="15"/>
      <c r="H39" s="15"/>
      <c r="I39" s="15"/>
    </row>
    <row r="40" spans="1:11" x14ac:dyDescent="0.25">
      <c r="A40" s="25"/>
      <c r="B40" s="23" t="s">
        <v>29</v>
      </c>
      <c r="C40" s="24" t="s">
        <v>194</v>
      </c>
      <c r="D40" s="25" t="s">
        <v>130</v>
      </c>
      <c r="E40" s="15">
        <v>6850</v>
      </c>
      <c r="F40" s="15">
        <v>800</v>
      </c>
      <c r="G40" s="15">
        <f>E40*C40</f>
        <v>123300</v>
      </c>
      <c r="H40" s="15">
        <f>F40*C40</f>
        <v>14400</v>
      </c>
      <c r="I40" s="15">
        <f>H40+G40</f>
        <v>137700</v>
      </c>
    </row>
    <row r="41" spans="1:11" x14ac:dyDescent="0.25">
      <c r="A41" s="25"/>
      <c r="B41" s="23" t="s">
        <v>30</v>
      </c>
      <c r="C41" s="24" t="s">
        <v>153</v>
      </c>
      <c r="D41" s="25" t="s">
        <v>7</v>
      </c>
      <c r="E41" s="15">
        <v>7500</v>
      </c>
      <c r="F41" s="15">
        <v>800</v>
      </c>
      <c r="G41" s="15">
        <f>E41*C41</f>
        <v>330000</v>
      </c>
      <c r="H41" s="15">
        <f>F41*C41</f>
        <v>35200</v>
      </c>
      <c r="I41" s="15">
        <f>H41+G41</f>
        <v>365200</v>
      </c>
    </row>
    <row r="42" spans="1:11" x14ac:dyDescent="0.25">
      <c r="A42" s="25" t="s">
        <v>11</v>
      </c>
      <c r="B42" s="23" t="s">
        <v>149</v>
      </c>
      <c r="C42" s="24"/>
      <c r="D42" s="25"/>
      <c r="E42" s="15"/>
      <c r="F42" s="15"/>
      <c r="G42" s="15"/>
      <c r="H42" s="15"/>
      <c r="I42" s="15"/>
    </row>
    <row r="43" spans="1:11" x14ac:dyDescent="0.25">
      <c r="A43" s="25"/>
      <c r="B43" s="23" t="s">
        <v>219</v>
      </c>
      <c r="C43" s="24" t="s">
        <v>221</v>
      </c>
      <c r="D43" s="25" t="s">
        <v>130</v>
      </c>
      <c r="E43" s="15">
        <v>9500</v>
      </c>
      <c r="F43" s="15">
        <v>1000</v>
      </c>
      <c r="G43" s="15">
        <f>E43*C43</f>
        <v>38000</v>
      </c>
      <c r="H43" s="15">
        <f>F43*C43</f>
        <v>4000</v>
      </c>
      <c r="I43" s="15">
        <f>H43+G43</f>
        <v>42000</v>
      </c>
    </row>
    <row r="44" spans="1:11" x14ac:dyDescent="0.25">
      <c r="A44" s="25"/>
      <c r="B44" s="23" t="s">
        <v>29</v>
      </c>
      <c r="C44" s="24" t="s">
        <v>194</v>
      </c>
      <c r="D44" s="25" t="s">
        <v>7</v>
      </c>
      <c r="E44" s="15">
        <v>10500</v>
      </c>
      <c r="F44" s="15">
        <v>1000</v>
      </c>
      <c r="G44" s="15">
        <f>E44*C44</f>
        <v>189000</v>
      </c>
      <c r="H44" s="15">
        <f>F44*C44</f>
        <v>18000</v>
      </c>
      <c r="I44" s="15">
        <f>H44+G44</f>
        <v>207000</v>
      </c>
    </row>
    <row r="45" spans="1:11" x14ac:dyDescent="0.25">
      <c r="A45" s="25"/>
      <c r="B45" s="23" t="s">
        <v>30</v>
      </c>
      <c r="C45" s="24" t="s">
        <v>220</v>
      </c>
      <c r="D45" s="25" t="s">
        <v>7</v>
      </c>
      <c r="E45" s="15">
        <v>16000</v>
      </c>
      <c r="F45" s="15">
        <v>1000</v>
      </c>
      <c r="G45" s="15">
        <f>E45*C45</f>
        <v>640000</v>
      </c>
      <c r="H45" s="15">
        <f>F45*C45</f>
        <v>40000</v>
      </c>
      <c r="I45" s="15">
        <f>H45+G45</f>
        <v>680000</v>
      </c>
      <c r="J45" s="65"/>
      <c r="K45" s="65"/>
    </row>
    <row r="46" spans="1:11" ht="15" x14ac:dyDescent="0.25">
      <c r="A46" s="25"/>
      <c r="B46" s="26" t="s">
        <v>163</v>
      </c>
      <c r="C46" s="24"/>
      <c r="D46" s="25"/>
      <c r="E46" s="15"/>
      <c r="F46" s="15"/>
      <c r="G46" s="15"/>
      <c r="H46" s="15"/>
      <c r="I46" s="15"/>
    </row>
    <row r="47" spans="1:11" ht="28.5" x14ac:dyDescent="0.25">
      <c r="A47" s="25"/>
      <c r="B47" s="23" t="s">
        <v>217</v>
      </c>
      <c r="C47" s="24" t="s">
        <v>22</v>
      </c>
      <c r="D47" s="25" t="s">
        <v>130</v>
      </c>
      <c r="E47" s="15">
        <v>0</v>
      </c>
      <c r="F47" s="15">
        <v>8000</v>
      </c>
      <c r="G47" s="15">
        <f>E47*C47</f>
        <v>0</v>
      </c>
      <c r="H47" s="15">
        <f>F47*C47</f>
        <v>8000</v>
      </c>
      <c r="I47" s="15">
        <f>H47+G47</f>
        <v>8000</v>
      </c>
    </row>
    <row r="48" spans="1:11" ht="28.5" x14ac:dyDescent="0.25">
      <c r="A48" s="25"/>
      <c r="B48" s="23" t="s">
        <v>218</v>
      </c>
      <c r="C48" s="24" t="s">
        <v>22</v>
      </c>
      <c r="D48" s="25" t="s">
        <v>130</v>
      </c>
      <c r="E48" s="15">
        <v>0</v>
      </c>
      <c r="F48" s="15">
        <v>10000</v>
      </c>
      <c r="G48" s="15">
        <f>E48*C48</f>
        <v>0</v>
      </c>
      <c r="H48" s="15">
        <f>F48*C48</f>
        <v>10000</v>
      </c>
      <c r="I48" s="15">
        <f>H48+G48</f>
        <v>10000</v>
      </c>
    </row>
    <row r="49" spans="1:9" ht="15" x14ac:dyDescent="0.25">
      <c r="A49" s="29"/>
      <c r="B49" s="26" t="s">
        <v>182</v>
      </c>
      <c r="C49" s="24"/>
      <c r="D49" s="25"/>
      <c r="E49" s="15"/>
      <c r="F49" s="15"/>
      <c r="G49" s="15"/>
      <c r="H49" s="15"/>
      <c r="I49" s="15"/>
    </row>
    <row r="50" spans="1:9" x14ac:dyDescent="0.25">
      <c r="A50" s="29" t="s">
        <v>9</v>
      </c>
      <c r="B50" s="23" t="s">
        <v>183</v>
      </c>
      <c r="C50" s="24"/>
      <c r="D50" s="25"/>
      <c r="E50" s="15"/>
      <c r="F50" s="15"/>
      <c r="G50" s="15"/>
      <c r="H50" s="15"/>
      <c r="I50" s="15"/>
    </row>
    <row r="51" spans="1:9" x14ac:dyDescent="0.25">
      <c r="A51" s="29"/>
      <c r="B51" s="23" t="s">
        <v>140</v>
      </c>
      <c r="C51" s="24" t="s">
        <v>192</v>
      </c>
      <c r="D51" s="25" t="s">
        <v>7</v>
      </c>
      <c r="E51" s="15">
        <v>47500</v>
      </c>
      <c r="F51" s="15">
        <v>2500</v>
      </c>
      <c r="G51" s="15">
        <f>E51*C51</f>
        <v>237500</v>
      </c>
      <c r="H51" s="15">
        <f>F51*C51</f>
        <v>12500</v>
      </c>
      <c r="I51" s="15">
        <f>H51+G51</f>
        <v>250000</v>
      </c>
    </row>
    <row r="52" spans="1:9" x14ac:dyDescent="0.25">
      <c r="A52" s="29"/>
      <c r="B52" s="23" t="s">
        <v>169</v>
      </c>
      <c r="C52" s="24" t="s">
        <v>180</v>
      </c>
      <c r="D52" s="25" t="s">
        <v>7</v>
      </c>
      <c r="E52" s="15">
        <v>29900</v>
      </c>
      <c r="F52" s="15">
        <v>2200</v>
      </c>
      <c r="G52" s="15">
        <f>E52*C52</f>
        <v>89700</v>
      </c>
      <c r="H52" s="15">
        <f>F52*C52</f>
        <v>6600</v>
      </c>
      <c r="I52" s="15">
        <f>H52+G52</f>
        <v>96300</v>
      </c>
    </row>
    <row r="53" spans="1:9" x14ac:dyDescent="0.25">
      <c r="A53" s="29" t="s">
        <v>10</v>
      </c>
      <c r="B53" s="23" t="s">
        <v>97</v>
      </c>
      <c r="C53" s="24"/>
      <c r="D53" s="25"/>
      <c r="E53" s="15"/>
      <c r="F53" s="15"/>
      <c r="G53" s="15"/>
      <c r="H53" s="15"/>
      <c r="I53" s="15"/>
    </row>
    <row r="54" spans="1:9" x14ac:dyDescent="0.25">
      <c r="A54" s="29"/>
      <c r="B54" s="23" t="s">
        <v>169</v>
      </c>
      <c r="C54" s="24" t="s">
        <v>22</v>
      </c>
      <c r="D54" s="25" t="s">
        <v>130</v>
      </c>
      <c r="E54" s="15">
        <v>27000</v>
      </c>
      <c r="F54" s="15">
        <v>2200</v>
      </c>
      <c r="G54" s="15">
        <f>E54*C54</f>
        <v>27000</v>
      </c>
      <c r="H54" s="15">
        <f>F54*C54</f>
        <v>2200</v>
      </c>
      <c r="I54" s="15">
        <f>H54+G54</f>
        <v>29200</v>
      </c>
    </row>
    <row r="55" spans="1:9" x14ac:dyDescent="0.25">
      <c r="A55" s="29"/>
      <c r="B55" s="23" t="s">
        <v>140</v>
      </c>
      <c r="C55" s="24" t="s">
        <v>22</v>
      </c>
      <c r="D55" s="25" t="s">
        <v>130</v>
      </c>
      <c r="E55" s="15">
        <v>57000</v>
      </c>
      <c r="F55" s="15">
        <v>2500</v>
      </c>
      <c r="G55" s="15">
        <f>E55*C55</f>
        <v>57000</v>
      </c>
      <c r="H55" s="15">
        <f>F55*C55</f>
        <v>2500</v>
      </c>
      <c r="I55" s="15">
        <f>H55+G55</f>
        <v>59500</v>
      </c>
    </row>
    <row r="56" spans="1:9" ht="30" x14ac:dyDescent="0.25">
      <c r="A56" s="21">
        <v>230526</v>
      </c>
      <c r="B56" s="18" t="s">
        <v>32</v>
      </c>
      <c r="C56" s="24"/>
      <c r="D56" s="25"/>
      <c r="E56" s="15"/>
      <c r="F56" s="15"/>
      <c r="G56" s="15"/>
      <c r="H56" s="15"/>
      <c r="I56" s="15"/>
    </row>
    <row r="57" spans="1:9" ht="42.75" x14ac:dyDescent="0.25">
      <c r="A57" s="25" t="s">
        <v>9</v>
      </c>
      <c r="B57" s="23" t="s">
        <v>33</v>
      </c>
      <c r="C57" s="24" t="s">
        <v>22</v>
      </c>
      <c r="D57" s="25" t="s">
        <v>13</v>
      </c>
      <c r="E57" s="15">
        <v>510000</v>
      </c>
      <c r="F57" s="15">
        <v>25000</v>
      </c>
      <c r="G57" s="15">
        <f>E57*C57</f>
        <v>510000</v>
      </c>
      <c r="H57" s="15">
        <f>F57*C57</f>
        <v>25000</v>
      </c>
      <c r="I57" s="15">
        <f>H57+G57</f>
        <v>535000</v>
      </c>
    </row>
    <row r="58" spans="1:9" ht="30" x14ac:dyDescent="0.25">
      <c r="A58" s="21">
        <v>230529.13</v>
      </c>
      <c r="B58" s="18" t="s">
        <v>34</v>
      </c>
      <c r="C58" s="24"/>
      <c r="D58" s="25"/>
      <c r="E58" s="15"/>
      <c r="F58" s="15"/>
      <c r="G58" s="15"/>
      <c r="H58" s="15"/>
      <c r="I58" s="15"/>
    </row>
    <row r="59" spans="1:9" ht="42.75" x14ac:dyDescent="0.25">
      <c r="A59" s="25" t="s">
        <v>9</v>
      </c>
      <c r="B59" s="23" t="s">
        <v>35</v>
      </c>
      <c r="C59" s="24" t="s">
        <v>22</v>
      </c>
      <c r="D59" s="25" t="s">
        <v>13</v>
      </c>
      <c r="E59" s="15">
        <v>475000</v>
      </c>
      <c r="F59" s="15">
        <v>70000</v>
      </c>
      <c r="G59" s="15">
        <f>E59*C59</f>
        <v>475000</v>
      </c>
      <c r="H59" s="15">
        <f>F59*C59</f>
        <v>70000</v>
      </c>
      <c r="I59" s="15">
        <f>H59+G59</f>
        <v>545000</v>
      </c>
    </row>
    <row r="60" spans="1:9" ht="30" x14ac:dyDescent="0.25">
      <c r="A60" s="21">
        <v>230529.16</v>
      </c>
      <c r="B60" s="18" t="s">
        <v>36</v>
      </c>
      <c r="C60" s="24"/>
      <c r="D60" s="25"/>
      <c r="E60" s="15"/>
      <c r="F60" s="15"/>
      <c r="G60" s="15"/>
      <c r="H60" s="15"/>
      <c r="I60" s="15"/>
    </row>
    <row r="61" spans="1:9" ht="42.75" x14ac:dyDescent="0.25">
      <c r="A61" s="25" t="s">
        <v>9</v>
      </c>
      <c r="B61" s="23" t="s">
        <v>37</v>
      </c>
      <c r="C61" s="24" t="s">
        <v>22</v>
      </c>
      <c r="D61" s="25" t="s">
        <v>13</v>
      </c>
      <c r="E61" s="15">
        <v>120000</v>
      </c>
      <c r="F61" s="15">
        <v>20000</v>
      </c>
      <c r="G61" s="15">
        <f>E61*C61</f>
        <v>120000</v>
      </c>
      <c r="H61" s="15">
        <f>F61*C61</f>
        <v>20000</v>
      </c>
      <c r="I61" s="15">
        <f>H61+G61</f>
        <v>140000</v>
      </c>
    </row>
    <row r="62" spans="1:9" ht="30" x14ac:dyDescent="0.25">
      <c r="A62" s="21">
        <v>230553</v>
      </c>
      <c r="B62" s="30" t="s">
        <v>78</v>
      </c>
      <c r="C62" s="24"/>
      <c r="D62" s="25"/>
      <c r="E62" s="15"/>
      <c r="F62" s="15"/>
      <c r="G62" s="15"/>
      <c r="H62" s="15"/>
      <c r="I62" s="15"/>
    </row>
    <row r="63" spans="1:9" ht="57" x14ac:dyDescent="0.25">
      <c r="A63" s="25" t="s">
        <v>9</v>
      </c>
      <c r="B63" s="23" t="s">
        <v>79</v>
      </c>
      <c r="C63" s="24" t="s">
        <v>22</v>
      </c>
      <c r="D63" s="25" t="s">
        <v>13</v>
      </c>
      <c r="E63" s="15">
        <v>35000</v>
      </c>
      <c r="F63" s="15">
        <v>15000</v>
      </c>
      <c r="G63" s="15">
        <f>E63*C63</f>
        <v>35000</v>
      </c>
      <c r="H63" s="15">
        <f>F63*C63</f>
        <v>15000</v>
      </c>
      <c r="I63" s="15">
        <f>H63+G63</f>
        <v>50000</v>
      </c>
    </row>
    <row r="64" spans="1:9" ht="15" x14ac:dyDescent="0.25">
      <c r="A64" s="21">
        <v>230579</v>
      </c>
      <c r="B64" s="18" t="s">
        <v>38</v>
      </c>
      <c r="C64" s="24"/>
      <c r="D64" s="25"/>
      <c r="E64" s="15"/>
      <c r="F64" s="15"/>
      <c r="G64" s="15"/>
      <c r="H64" s="15"/>
      <c r="I64" s="15"/>
    </row>
    <row r="65" spans="1:9" ht="42.75" x14ac:dyDescent="0.25">
      <c r="A65" s="25" t="s">
        <v>9</v>
      </c>
      <c r="B65" s="23" t="s">
        <v>39</v>
      </c>
      <c r="C65" s="24" t="s">
        <v>22</v>
      </c>
      <c r="D65" s="25" t="s">
        <v>13</v>
      </c>
      <c r="E65" s="15">
        <v>50000</v>
      </c>
      <c r="F65" s="15">
        <v>20000</v>
      </c>
      <c r="G65" s="15">
        <f>E65*C65</f>
        <v>50000</v>
      </c>
      <c r="H65" s="15">
        <f>F65*C65</f>
        <v>20000</v>
      </c>
      <c r="I65" s="15">
        <f>H65+G65</f>
        <v>70000</v>
      </c>
    </row>
    <row r="66" spans="1:9" ht="15" x14ac:dyDescent="0.25">
      <c r="A66" s="16"/>
      <c r="B66" s="79" t="s">
        <v>118</v>
      </c>
      <c r="C66" s="79"/>
      <c r="D66" s="79"/>
      <c r="E66" s="15"/>
      <c r="F66" s="15"/>
      <c r="G66" s="15"/>
      <c r="H66" s="15"/>
      <c r="I66" s="15">
        <f>SUM(I17:I65)</f>
        <v>4871800</v>
      </c>
    </row>
    <row r="67" spans="1:9" ht="15" x14ac:dyDescent="0.25">
      <c r="A67" s="31">
        <v>230700</v>
      </c>
      <c r="B67" s="76" t="s">
        <v>85</v>
      </c>
      <c r="C67" s="76"/>
      <c r="D67" s="76"/>
      <c r="E67" s="76"/>
      <c r="F67" s="76"/>
      <c r="G67" s="76"/>
      <c r="H67" s="76"/>
      <c r="I67" s="76"/>
    </row>
    <row r="68" spans="1:9" ht="15" x14ac:dyDescent="0.25">
      <c r="A68" s="21">
        <v>230716</v>
      </c>
      <c r="B68" s="18" t="s">
        <v>40</v>
      </c>
      <c r="C68" s="24"/>
      <c r="D68" s="25"/>
      <c r="E68" s="15"/>
      <c r="F68" s="15"/>
      <c r="G68" s="15"/>
      <c r="H68" s="15"/>
      <c r="I68" s="15"/>
    </row>
    <row r="69" spans="1:9" ht="57" x14ac:dyDescent="0.25">
      <c r="A69" s="25" t="s">
        <v>9</v>
      </c>
      <c r="B69" s="27" t="s">
        <v>41</v>
      </c>
      <c r="C69" s="24" t="s">
        <v>22</v>
      </c>
      <c r="D69" s="25" t="s">
        <v>42</v>
      </c>
      <c r="E69" s="15"/>
      <c r="F69" s="15">
        <v>0</v>
      </c>
      <c r="G69" s="15">
        <f>E69*C69</f>
        <v>0</v>
      </c>
      <c r="H69" s="15">
        <f>F69*C69</f>
        <v>0</v>
      </c>
      <c r="I69" s="15">
        <f>H69+G69</f>
        <v>0</v>
      </c>
    </row>
    <row r="70" spans="1:9" ht="15" x14ac:dyDescent="0.25">
      <c r="A70" s="21">
        <v>230719.13</v>
      </c>
      <c r="B70" s="26" t="s">
        <v>43</v>
      </c>
      <c r="C70" s="24"/>
      <c r="D70" s="25"/>
      <c r="E70" s="15"/>
      <c r="F70" s="15"/>
      <c r="G70" s="15"/>
      <c r="H70" s="15"/>
      <c r="I70" s="15"/>
    </row>
    <row r="71" spans="1:9" ht="142.5" x14ac:dyDescent="0.25">
      <c r="A71" s="25" t="s">
        <v>9</v>
      </c>
      <c r="B71" s="27" t="s">
        <v>203</v>
      </c>
      <c r="C71" s="24"/>
      <c r="D71" s="25"/>
      <c r="E71" s="15"/>
      <c r="F71" s="15"/>
      <c r="G71" s="15"/>
      <c r="H71" s="15"/>
      <c r="I71" s="15"/>
    </row>
    <row r="72" spans="1:9" ht="15" x14ac:dyDescent="0.25">
      <c r="A72" s="61" t="s">
        <v>145</v>
      </c>
      <c r="B72" s="26" t="s">
        <v>44</v>
      </c>
      <c r="C72" s="24"/>
      <c r="D72" s="25"/>
      <c r="E72" s="15"/>
      <c r="F72" s="15"/>
      <c r="G72" s="15"/>
      <c r="H72" s="15"/>
      <c r="I72" s="15"/>
    </row>
    <row r="73" spans="1:9" ht="15" x14ac:dyDescent="0.25">
      <c r="A73" s="61"/>
      <c r="B73" s="23" t="s">
        <v>29</v>
      </c>
      <c r="C73" s="24" t="s">
        <v>196</v>
      </c>
      <c r="D73" s="25" t="s">
        <v>131</v>
      </c>
      <c r="E73" s="15">
        <v>450</v>
      </c>
      <c r="F73" s="15">
        <v>130</v>
      </c>
      <c r="G73" s="15">
        <f>E73*C73</f>
        <v>117000</v>
      </c>
      <c r="H73" s="15">
        <f>F73*C73</f>
        <v>33800</v>
      </c>
      <c r="I73" s="15">
        <f>H73+G73</f>
        <v>150800</v>
      </c>
    </row>
    <row r="74" spans="1:9" ht="15" x14ac:dyDescent="0.25">
      <c r="A74" s="61"/>
      <c r="B74" s="23" t="s">
        <v>30</v>
      </c>
      <c r="C74" s="24" t="s">
        <v>164</v>
      </c>
      <c r="D74" s="25" t="s">
        <v>131</v>
      </c>
      <c r="E74" s="15">
        <v>500</v>
      </c>
      <c r="F74" s="15">
        <v>150</v>
      </c>
      <c r="G74" s="15">
        <f>E74*C74</f>
        <v>575000</v>
      </c>
      <c r="H74" s="15">
        <f>F74*C74</f>
        <v>172500</v>
      </c>
      <c r="I74" s="15">
        <f>H74+G74</f>
        <v>747500</v>
      </c>
    </row>
    <row r="75" spans="1:9" ht="15" x14ac:dyDescent="0.25">
      <c r="A75" s="61"/>
      <c r="B75" s="23" t="s">
        <v>31</v>
      </c>
      <c r="C75" s="24" t="s">
        <v>165</v>
      </c>
      <c r="D75" s="25" t="s">
        <v>131</v>
      </c>
      <c r="E75" s="15">
        <v>590</v>
      </c>
      <c r="F75" s="15">
        <v>160</v>
      </c>
      <c r="G75" s="15">
        <f>E75*C75</f>
        <v>253700</v>
      </c>
      <c r="H75" s="15">
        <f>F75*C75</f>
        <v>68800</v>
      </c>
      <c r="I75" s="15">
        <f>H75+G75</f>
        <v>322500</v>
      </c>
    </row>
    <row r="76" spans="1:9" ht="15" x14ac:dyDescent="0.25">
      <c r="A76" s="61"/>
      <c r="B76" s="23" t="s">
        <v>122</v>
      </c>
      <c r="C76" s="24" t="s">
        <v>166</v>
      </c>
      <c r="D76" s="25" t="s">
        <v>131</v>
      </c>
      <c r="E76" s="15">
        <v>680</v>
      </c>
      <c r="F76" s="15">
        <v>170</v>
      </c>
      <c r="G76" s="15">
        <f>E76*C76</f>
        <v>394400</v>
      </c>
      <c r="H76" s="15">
        <f>F76*C76</f>
        <v>98600</v>
      </c>
      <c r="I76" s="15">
        <f>H76+G76</f>
        <v>493000</v>
      </c>
    </row>
    <row r="77" spans="1:9" ht="15" x14ac:dyDescent="0.25">
      <c r="A77" s="61" t="s">
        <v>146</v>
      </c>
      <c r="B77" s="26" t="s">
        <v>135</v>
      </c>
      <c r="C77" s="24"/>
      <c r="D77" s="25"/>
      <c r="E77" s="15"/>
      <c r="F77" s="15"/>
      <c r="G77" s="15"/>
      <c r="H77" s="15"/>
      <c r="I77" s="15"/>
    </row>
    <row r="78" spans="1:9" ht="15" x14ac:dyDescent="0.25">
      <c r="A78" s="61"/>
      <c r="B78" s="23" t="s">
        <v>133</v>
      </c>
      <c r="C78" s="24" t="s">
        <v>167</v>
      </c>
      <c r="D78" s="25" t="s">
        <v>131</v>
      </c>
      <c r="E78" s="15">
        <v>750</v>
      </c>
      <c r="F78" s="15">
        <v>200</v>
      </c>
      <c r="G78" s="15">
        <f>E78*C78</f>
        <v>465000</v>
      </c>
      <c r="H78" s="15">
        <f>F78*C78</f>
        <v>124000</v>
      </c>
      <c r="I78" s="15">
        <f>H78+G78</f>
        <v>589000</v>
      </c>
    </row>
    <row r="79" spans="1:9" ht="15" x14ac:dyDescent="0.25">
      <c r="A79" s="61"/>
      <c r="B79" s="23" t="s">
        <v>168</v>
      </c>
      <c r="C79" s="24" t="s">
        <v>134</v>
      </c>
      <c r="D79" s="25" t="s">
        <v>131</v>
      </c>
      <c r="E79" s="15">
        <v>835</v>
      </c>
      <c r="F79" s="15">
        <v>210</v>
      </c>
      <c r="G79" s="15">
        <f>E79*C79</f>
        <v>208750</v>
      </c>
      <c r="H79" s="15">
        <f>F79*C79</f>
        <v>52500</v>
      </c>
      <c r="I79" s="15">
        <f>H79+G79</f>
        <v>261250</v>
      </c>
    </row>
    <row r="80" spans="1:9" ht="15" x14ac:dyDescent="0.25">
      <c r="A80" s="61"/>
      <c r="B80" s="23" t="s">
        <v>169</v>
      </c>
      <c r="C80" s="24" t="s">
        <v>170</v>
      </c>
      <c r="D80" s="25" t="s">
        <v>131</v>
      </c>
      <c r="E80" s="15">
        <v>925</v>
      </c>
      <c r="F80" s="15">
        <v>250</v>
      </c>
      <c r="G80" s="15">
        <f>E80*C80</f>
        <v>342250</v>
      </c>
      <c r="H80" s="15">
        <f>F80*C80</f>
        <v>92500</v>
      </c>
      <c r="I80" s="15">
        <f>H80+G80</f>
        <v>434750</v>
      </c>
    </row>
    <row r="81" spans="1:9" ht="15" x14ac:dyDescent="0.25">
      <c r="A81" s="61"/>
      <c r="B81" s="23" t="s">
        <v>140</v>
      </c>
      <c r="C81" s="24" t="s">
        <v>171</v>
      </c>
      <c r="D81" s="25" t="s">
        <v>131</v>
      </c>
      <c r="E81" s="15">
        <v>1150</v>
      </c>
      <c r="F81" s="15">
        <v>390</v>
      </c>
      <c r="G81" s="15">
        <f>E81*C81</f>
        <v>264500</v>
      </c>
      <c r="H81" s="15">
        <f>F81*C81</f>
        <v>89700</v>
      </c>
      <c r="I81" s="15">
        <f>H81+G81</f>
        <v>354200</v>
      </c>
    </row>
    <row r="82" spans="1:9" ht="57" x14ac:dyDescent="0.25">
      <c r="A82" s="25" t="s">
        <v>10</v>
      </c>
      <c r="B82" s="23" t="s">
        <v>45</v>
      </c>
      <c r="C82" s="24" t="s">
        <v>22</v>
      </c>
      <c r="D82" s="25" t="s">
        <v>42</v>
      </c>
      <c r="E82" s="15">
        <v>90000</v>
      </c>
      <c r="F82" s="15">
        <v>55000</v>
      </c>
      <c r="G82" s="15">
        <f>E82*C82</f>
        <v>90000</v>
      </c>
      <c r="H82" s="15">
        <f>F82*C82</f>
        <v>55000</v>
      </c>
      <c r="I82" s="15">
        <f>H82+G82</f>
        <v>145000</v>
      </c>
    </row>
    <row r="83" spans="1:9" ht="15" x14ac:dyDescent="0.25">
      <c r="A83" s="26">
        <v>230719.23</v>
      </c>
      <c r="B83" s="26" t="s">
        <v>46</v>
      </c>
      <c r="C83" s="24"/>
      <c r="D83" s="25"/>
      <c r="E83" s="15"/>
      <c r="F83" s="15"/>
      <c r="G83" s="15"/>
      <c r="H83" s="15"/>
      <c r="I83" s="15"/>
    </row>
    <row r="84" spans="1:9" ht="57" x14ac:dyDescent="0.25">
      <c r="A84" s="25" t="s">
        <v>9</v>
      </c>
      <c r="B84" s="23" t="s">
        <v>101</v>
      </c>
      <c r="C84" s="24" t="s">
        <v>22</v>
      </c>
      <c r="D84" s="25" t="s">
        <v>42</v>
      </c>
      <c r="E84" s="15">
        <v>70000</v>
      </c>
      <c r="F84" s="15">
        <v>30000</v>
      </c>
      <c r="G84" s="15">
        <f>E84*C84</f>
        <v>70000</v>
      </c>
      <c r="H84" s="15">
        <f>F84*C84</f>
        <v>30000</v>
      </c>
      <c r="I84" s="15">
        <f>H84+G84</f>
        <v>100000</v>
      </c>
    </row>
    <row r="85" spans="1:9" ht="15" x14ac:dyDescent="0.25">
      <c r="A85" s="21">
        <v>230719.26</v>
      </c>
      <c r="B85" s="26" t="s">
        <v>47</v>
      </c>
      <c r="C85" s="24"/>
      <c r="D85" s="25"/>
      <c r="E85" s="15"/>
      <c r="F85" s="15"/>
      <c r="G85" s="15"/>
      <c r="H85" s="15"/>
      <c r="I85" s="15"/>
    </row>
    <row r="86" spans="1:9" ht="71.25" x14ac:dyDescent="0.25">
      <c r="A86" s="25" t="s">
        <v>9</v>
      </c>
      <c r="B86" s="27" t="s">
        <v>119</v>
      </c>
      <c r="C86" s="24"/>
      <c r="D86" s="25"/>
      <c r="E86" s="15"/>
      <c r="F86" s="15"/>
      <c r="G86" s="15"/>
      <c r="H86" s="15"/>
      <c r="I86" s="15"/>
    </row>
    <row r="87" spans="1:9" x14ac:dyDescent="0.25">
      <c r="A87" s="29"/>
      <c r="B87" s="23" t="s">
        <v>29</v>
      </c>
      <c r="C87" s="24" t="s">
        <v>197</v>
      </c>
      <c r="D87" s="25" t="s">
        <v>131</v>
      </c>
      <c r="E87" s="15">
        <v>90</v>
      </c>
      <c r="F87" s="15">
        <v>20</v>
      </c>
      <c r="G87" s="15">
        <f t="shared" ref="G87:G92" si="0">E87*C87</f>
        <v>66600</v>
      </c>
      <c r="H87" s="15">
        <f t="shared" ref="H87:H92" si="1">F87*C87</f>
        <v>14800</v>
      </c>
      <c r="I87" s="15">
        <f t="shared" ref="I87:I92" si="2">H87+G87</f>
        <v>81400</v>
      </c>
    </row>
    <row r="88" spans="1:9" ht="15" x14ac:dyDescent="0.25">
      <c r="A88" s="21"/>
      <c r="B88" s="23" t="s">
        <v>30</v>
      </c>
      <c r="C88" s="24" t="s">
        <v>172</v>
      </c>
      <c r="D88" s="25" t="s">
        <v>131</v>
      </c>
      <c r="E88" s="15">
        <v>100</v>
      </c>
      <c r="F88" s="15">
        <v>25</v>
      </c>
      <c r="G88" s="15">
        <f t="shared" si="0"/>
        <v>32000</v>
      </c>
      <c r="H88" s="15">
        <f t="shared" si="1"/>
        <v>8000</v>
      </c>
      <c r="I88" s="15">
        <f t="shared" si="2"/>
        <v>40000</v>
      </c>
    </row>
    <row r="89" spans="1:9" ht="15" x14ac:dyDescent="0.25">
      <c r="A89" s="21"/>
      <c r="B89" s="23" t="s">
        <v>31</v>
      </c>
      <c r="C89" s="24" t="s">
        <v>173</v>
      </c>
      <c r="D89" s="25" t="s">
        <v>131</v>
      </c>
      <c r="E89" s="15">
        <v>107</v>
      </c>
      <c r="F89" s="15">
        <v>30</v>
      </c>
      <c r="G89" s="15">
        <f t="shared" si="0"/>
        <v>40660</v>
      </c>
      <c r="H89" s="15">
        <f t="shared" si="1"/>
        <v>11400</v>
      </c>
      <c r="I89" s="15">
        <f t="shared" si="2"/>
        <v>52060</v>
      </c>
    </row>
    <row r="90" spans="1:9" ht="15" x14ac:dyDescent="0.25">
      <c r="A90" s="21"/>
      <c r="B90" s="23" t="s">
        <v>122</v>
      </c>
      <c r="C90" s="24" t="s">
        <v>174</v>
      </c>
      <c r="D90" s="25" t="s">
        <v>131</v>
      </c>
      <c r="E90" s="15">
        <v>127</v>
      </c>
      <c r="F90" s="15">
        <v>35</v>
      </c>
      <c r="G90" s="15">
        <f t="shared" si="0"/>
        <v>39370</v>
      </c>
      <c r="H90" s="15">
        <f t="shared" si="1"/>
        <v>10850</v>
      </c>
      <c r="I90" s="15">
        <f t="shared" si="2"/>
        <v>50220</v>
      </c>
    </row>
    <row r="91" spans="1:9" ht="15" x14ac:dyDescent="0.25">
      <c r="A91" s="21"/>
      <c r="B91" s="23" t="s">
        <v>133</v>
      </c>
      <c r="C91" s="24" t="s">
        <v>132</v>
      </c>
      <c r="D91" s="25" t="s">
        <v>131</v>
      </c>
      <c r="E91" s="15">
        <v>135</v>
      </c>
      <c r="F91" s="15">
        <v>40</v>
      </c>
      <c r="G91" s="15">
        <f t="shared" si="0"/>
        <v>27000</v>
      </c>
      <c r="H91" s="15">
        <f t="shared" si="1"/>
        <v>8000</v>
      </c>
      <c r="I91" s="15">
        <f t="shared" si="2"/>
        <v>35000</v>
      </c>
    </row>
    <row r="92" spans="1:9" ht="15" x14ac:dyDescent="0.25">
      <c r="A92" s="21"/>
      <c r="B92" s="23" t="s">
        <v>168</v>
      </c>
      <c r="C92" s="24" t="s">
        <v>175</v>
      </c>
      <c r="D92" s="25" t="s">
        <v>131</v>
      </c>
      <c r="E92" s="15">
        <v>190</v>
      </c>
      <c r="F92" s="15">
        <v>45</v>
      </c>
      <c r="G92" s="15">
        <f t="shared" si="0"/>
        <v>28500</v>
      </c>
      <c r="H92" s="15">
        <f t="shared" si="1"/>
        <v>6750</v>
      </c>
      <c r="I92" s="15">
        <f t="shared" si="2"/>
        <v>35250</v>
      </c>
    </row>
    <row r="93" spans="1:9" ht="15" x14ac:dyDescent="0.25">
      <c r="A93" s="16"/>
      <c r="B93" s="79" t="s">
        <v>118</v>
      </c>
      <c r="C93" s="79"/>
      <c r="D93" s="79"/>
      <c r="E93" s="15"/>
      <c r="F93" s="15"/>
      <c r="G93" s="15"/>
      <c r="H93" s="15"/>
      <c r="I93" s="15">
        <f>SUM(I69:I92)</f>
        <v>3891930</v>
      </c>
    </row>
    <row r="94" spans="1:9" ht="15" x14ac:dyDescent="0.25">
      <c r="A94" s="31">
        <v>230800</v>
      </c>
      <c r="B94" s="76" t="s">
        <v>86</v>
      </c>
      <c r="C94" s="76"/>
      <c r="D94" s="76"/>
      <c r="E94" s="76"/>
      <c r="F94" s="76"/>
      <c r="G94" s="76"/>
      <c r="H94" s="76"/>
      <c r="I94" s="76"/>
    </row>
    <row r="95" spans="1:9" s="7" customFormat="1" ht="30" x14ac:dyDescent="0.25">
      <c r="A95" s="21">
        <v>230813</v>
      </c>
      <c r="B95" s="26" t="s">
        <v>74</v>
      </c>
      <c r="C95" s="28"/>
      <c r="D95" s="61"/>
      <c r="E95" s="33"/>
      <c r="F95" s="33"/>
      <c r="G95" s="33"/>
      <c r="H95" s="33"/>
      <c r="I95" s="33"/>
    </row>
    <row r="96" spans="1:9" ht="128.25" x14ac:dyDescent="0.25">
      <c r="A96" s="61" t="s">
        <v>9</v>
      </c>
      <c r="B96" s="12" t="s">
        <v>176</v>
      </c>
      <c r="C96" s="13">
        <v>1</v>
      </c>
      <c r="D96" s="14" t="s">
        <v>13</v>
      </c>
      <c r="E96" s="15">
        <v>175000</v>
      </c>
      <c r="F96" s="15">
        <v>25000</v>
      </c>
      <c r="G96" s="15">
        <f>E96*C96</f>
        <v>175000</v>
      </c>
      <c r="H96" s="15">
        <f>F96*C96</f>
        <v>25000</v>
      </c>
      <c r="I96" s="15">
        <f>H96+G96</f>
        <v>200000</v>
      </c>
    </row>
    <row r="97" spans="1:9" ht="28.5" x14ac:dyDescent="0.25">
      <c r="A97" s="61" t="s">
        <v>10</v>
      </c>
      <c r="B97" s="12" t="s">
        <v>201</v>
      </c>
      <c r="C97" s="13">
        <v>1</v>
      </c>
      <c r="D97" s="14" t="s">
        <v>13</v>
      </c>
      <c r="E97" s="15">
        <v>25000</v>
      </c>
      <c r="F97" s="15">
        <v>2000</v>
      </c>
      <c r="G97" s="15">
        <f>E97*C97</f>
        <v>25000</v>
      </c>
      <c r="H97" s="15">
        <f>F97*C97</f>
        <v>2000</v>
      </c>
      <c r="I97" s="15">
        <f>H97+G97</f>
        <v>27000</v>
      </c>
    </row>
    <row r="98" spans="1:9" ht="15" x14ac:dyDescent="0.25">
      <c r="A98" s="16"/>
      <c r="B98" s="79" t="s">
        <v>118</v>
      </c>
      <c r="C98" s="79"/>
      <c r="D98" s="79"/>
      <c r="E98" s="15"/>
      <c r="F98" s="15"/>
      <c r="G98" s="15"/>
      <c r="H98" s="15"/>
      <c r="I98" s="15">
        <f>SUM(I96:I97)</f>
        <v>227000</v>
      </c>
    </row>
    <row r="99" spans="1:9" ht="15" x14ac:dyDescent="0.25">
      <c r="A99" s="31">
        <v>230900</v>
      </c>
      <c r="B99" s="77" t="s">
        <v>87</v>
      </c>
      <c r="C99" s="77"/>
      <c r="D99" s="77"/>
      <c r="E99" s="77"/>
      <c r="F99" s="77"/>
      <c r="G99" s="77"/>
      <c r="H99" s="77"/>
      <c r="I99" s="77"/>
    </row>
    <row r="100" spans="1:9" ht="15" x14ac:dyDescent="0.25">
      <c r="A100" s="34">
        <v>230923</v>
      </c>
      <c r="B100" s="34" t="s">
        <v>48</v>
      </c>
      <c r="C100" s="22"/>
      <c r="D100" s="22"/>
      <c r="E100" s="15"/>
      <c r="F100" s="15"/>
      <c r="G100" s="15"/>
      <c r="H100" s="15"/>
      <c r="I100" s="15"/>
    </row>
    <row r="101" spans="1:9" ht="42.75" x14ac:dyDescent="0.25">
      <c r="A101" s="25" t="s">
        <v>9</v>
      </c>
      <c r="B101" s="23" t="s">
        <v>222</v>
      </c>
      <c r="C101" s="24" t="s">
        <v>223</v>
      </c>
      <c r="D101" s="25" t="s">
        <v>7</v>
      </c>
      <c r="E101" s="15">
        <v>12500</v>
      </c>
      <c r="F101" s="15">
        <v>2000</v>
      </c>
      <c r="G101" s="15">
        <f>E101*C101</f>
        <v>775000</v>
      </c>
      <c r="H101" s="15">
        <f>F101*C101</f>
        <v>124000</v>
      </c>
      <c r="I101" s="15">
        <f>H101+G101</f>
        <v>899000</v>
      </c>
    </row>
    <row r="102" spans="1:9" ht="15" x14ac:dyDescent="0.25">
      <c r="A102" s="34">
        <v>230926</v>
      </c>
      <c r="B102" s="34" t="s">
        <v>50</v>
      </c>
      <c r="C102" s="22"/>
      <c r="D102" s="22"/>
      <c r="E102" s="15"/>
      <c r="F102" s="15"/>
      <c r="G102" s="15"/>
      <c r="H102" s="15"/>
      <c r="I102" s="15"/>
    </row>
    <row r="103" spans="1:9" ht="57" x14ac:dyDescent="0.25">
      <c r="A103" s="25" t="s">
        <v>9</v>
      </c>
      <c r="B103" s="23" t="s">
        <v>51</v>
      </c>
      <c r="C103" s="24" t="s">
        <v>22</v>
      </c>
      <c r="D103" s="25" t="s">
        <v>13</v>
      </c>
      <c r="E103" s="15">
        <v>0</v>
      </c>
      <c r="F103" s="15">
        <v>0</v>
      </c>
      <c r="G103" s="15">
        <f>E103*C103</f>
        <v>0</v>
      </c>
      <c r="H103" s="15">
        <f>F103*C103</f>
        <v>0</v>
      </c>
      <c r="I103" s="15">
        <f>H103+G103</f>
        <v>0</v>
      </c>
    </row>
    <row r="104" spans="1:9" ht="15" x14ac:dyDescent="0.25">
      <c r="A104" s="16"/>
      <c r="B104" s="79" t="s">
        <v>118</v>
      </c>
      <c r="C104" s="79"/>
      <c r="D104" s="79"/>
      <c r="E104" s="15"/>
      <c r="F104" s="15"/>
      <c r="G104" s="15"/>
      <c r="H104" s="15"/>
      <c r="I104" s="15">
        <f>SUM(I101:I103)</f>
        <v>899000</v>
      </c>
    </row>
    <row r="105" spans="1:9" ht="15" x14ac:dyDescent="0.25">
      <c r="A105" s="31">
        <v>232100</v>
      </c>
      <c r="B105" s="78" t="s">
        <v>88</v>
      </c>
      <c r="C105" s="78"/>
      <c r="D105" s="78"/>
      <c r="E105" s="78"/>
      <c r="F105" s="78"/>
      <c r="G105" s="78"/>
      <c r="H105" s="78"/>
      <c r="I105" s="78"/>
    </row>
    <row r="106" spans="1:9" ht="15" x14ac:dyDescent="0.25">
      <c r="A106" s="21">
        <v>232113.23</v>
      </c>
      <c r="B106" s="18" t="s">
        <v>52</v>
      </c>
      <c r="C106" s="24"/>
      <c r="D106" s="25"/>
      <c r="E106" s="15"/>
      <c r="F106" s="15"/>
      <c r="G106" s="15"/>
      <c r="H106" s="15"/>
      <c r="I106" s="15"/>
    </row>
    <row r="107" spans="1:9" ht="128.25" x14ac:dyDescent="0.25">
      <c r="A107" s="25" t="s">
        <v>9</v>
      </c>
      <c r="B107" s="23" t="s">
        <v>53</v>
      </c>
      <c r="C107" s="24"/>
      <c r="D107" s="25"/>
      <c r="E107" s="15"/>
      <c r="F107" s="15"/>
      <c r="G107" s="15"/>
      <c r="H107" s="15"/>
      <c r="I107" s="15"/>
    </row>
    <row r="108" spans="1:9" ht="15" x14ac:dyDescent="0.25">
      <c r="A108" s="21"/>
      <c r="B108" s="23" t="s">
        <v>29</v>
      </c>
      <c r="C108" s="24" t="s">
        <v>196</v>
      </c>
      <c r="D108" s="25" t="s">
        <v>131</v>
      </c>
      <c r="E108" s="15">
        <v>300</v>
      </c>
      <c r="F108" s="15">
        <v>120</v>
      </c>
      <c r="G108" s="15">
        <f t="shared" ref="G108:G115" si="3">E108*C108</f>
        <v>78000</v>
      </c>
      <c r="H108" s="15">
        <f t="shared" ref="H108:H115" si="4">F108*C108</f>
        <v>31200</v>
      </c>
      <c r="I108" s="15">
        <f t="shared" ref="I108:I115" si="5">H108+G108</f>
        <v>109200</v>
      </c>
    </row>
    <row r="109" spans="1:9" ht="15" x14ac:dyDescent="0.25">
      <c r="A109" s="21"/>
      <c r="B109" s="23" t="s">
        <v>30</v>
      </c>
      <c r="C109" s="24" t="s">
        <v>164</v>
      </c>
      <c r="D109" s="25" t="s">
        <v>131</v>
      </c>
      <c r="E109" s="15">
        <v>395</v>
      </c>
      <c r="F109" s="15">
        <v>130</v>
      </c>
      <c r="G109" s="15">
        <f t="shared" si="3"/>
        <v>454250</v>
      </c>
      <c r="H109" s="15">
        <f t="shared" si="4"/>
        <v>149500</v>
      </c>
      <c r="I109" s="15">
        <f t="shared" si="5"/>
        <v>603750</v>
      </c>
    </row>
    <row r="110" spans="1:9" ht="15" x14ac:dyDescent="0.25">
      <c r="A110" s="21"/>
      <c r="B110" s="23" t="s">
        <v>31</v>
      </c>
      <c r="C110" s="24" t="s">
        <v>165</v>
      </c>
      <c r="D110" s="25" t="s">
        <v>131</v>
      </c>
      <c r="E110" s="15">
        <v>475</v>
      </c>
      <c r="F110" s="15">
        <v>140</v>
      </c>
      <c r="G110" s="15">
        <f t="shared" si="3"/>
        <v>204250</v>
      </c>
      <c r="H110" s="15">
        <f t="shared" si="4"/>
        <v>60200</v>
      </c>
      <c r="I110" s="15">
        <f t="shared" si="5"/>
        <v>264450</v>
      </c>
    </row>
    <row r="111" spans="1:9" ht="15" x14ac:dyDescent="0.25">
      <c r="A111" s="21"/>
      <c r="B111" s="23" t="s">
        <v>122</v>
      </c>
      <c r="C111" s="24" t="s">
        <v>166</v>
      </c>
      <c r="D111" s="25" t="s">
        <v>131</v>
      </c>
      <c r="E111" s="15">
        <v>635</v>
      </c>
      <c r="F111" s="15">
        <v>160</v>
      </c>
      <c r="G111" s="15">
        <f t="shared" si="3"/>
        <v>368300</v>
      </c>
      <c r="H111" s="15">
        <f t="shared" si="4"/>
        <v>92800</v>
      </c>
      <c r="I111" s="15">
        <f t="shared" si="5"/>
        <v>461100</v>
      </c>
    </row>
    <row r="112" spans="1:9" ht="15" x14ac:dyDescent="0.25">
      <c r="A112" s="21"/>
      <c r="B112" s="23" t="s">
        <v>133</v>
      </c>
      <c r="C112" s="24" t="s">
        <v>167</v>
      </c>
      <c r="D112" s="25" t="s">
        <v>131</v>
      </c>
      <c r="E112" s="15">
        <v>890</v>
      </c>
      <c r="F112" s="15">
        <v>180</v>
      </c>
      <c r="G112" s="15">
        <f t="shared" si="3"/>
        <v>551800</v>
      </c>
      <c r="H112" s="15">
        <f t="shared" si="4"/>
        <v>111600</v>
      </c>
      <c r="I112" s="15">
        <f t="shared" si="5"/>
        <v>663400</v>
      </c>
    </row>
    <row r="113" spans="1:9" ht="15" x14ac:dyDescent="0.25">
      <c r="A113" s="21"/>
      <c r="B113" s="23" t="s">
        <v>168</v>
      </c>
      <c r="C113" s="24" t="s">
        <v>134</v>
      </c>
      <c r="D113" s="25" t="s">
        <v>131</v>
      </c>
      <c r="E113" s="15">
        <v>1220</v>
      </c>
      <c r="F113" s="15">
        <v>280</v>
      </c>
      <c r="G113" s="15">
        <f t="shared" si="3"/>
        <v>305000</v>
      </c>
      <c r="H113" s="15">
        <f t="shared" si="4"/>
        <v>70000</v>
      </c>
      <c r="I113" s="15">
        <f t="shared" si="5"/>
        <v>375000</v>
      </c>
    </row>
    <row r="114" spans="1:9" ht="15" x14ac:dyDescent="0.25">
      <c r="A114" s="21"/>
      <c r="B114" s="23" t="s">
        <v>169</v>
      </c>
      <c r="C114" s="24" t="s">
        <v>170</v>
      </c>
      <c r="D114" s="25" t="s">
        <v>131</v>
      </c>
      <c r="E114" s="15">
        <v>1690</v>
      </c>
      <c r="F114" s="15">
        <v>350</v>
      </c>
      <c r="G114" s="15">
        <f t="shared" si="3"/>
        <v>625300</v>
      </c>
      <c r="H114" s="15">
        <f t="shared" si="4"/>
        <v>129500</v>
      </c>
      <c r="I114" s="15">
        <f t="shared" si="5"/>
        <v>754800</v>
      </c>
    </row>
    <row r="115" spans="1:9" ht="15" x14ac:dyDescent="0.25">
      <c r="A115" s="21"/>
      <c r="B115" s="23" t="s">
        <v>140</v>
      </c>
      <c r="C115" s="24" t="s">
        <v>171</v>
      </c>
      <c r="D115" s="25" t="s">
        <v>131</v>
      </c>
      <c r="E115" s="15">
        <v>2825</v>
      </c>
      <c r="F115" s="15">
        <v>590</v>
      </c>
      <c r="G115" s="15">
        <f t="shared" si="3"/>
        <v>649750</v>
      </c>
      <c r="H115" s="15">
        <f t="shared" si="4"/>
        <v>135700</v>
      </c>
      <c r="I115" s="15">
        <f t="shared" si="5"/>
        <v>785450</v>
      </c>
    </row>
    <row r="116" spans="1:9" ht="15" x14ac:dyDescent="0.2">
      <c r="A116" s="21">
        <v>232113.26</v>
      </c>
      <c r="B116" s="46" t="s">
        <v>121</v>
      </c>
      <c r="C116" s="47"/>
      <c r="D116" s="48"/>
      <c r="E116" s="15"/>
      <c r="F116" s="15"/>
      <c r="G116" s="15"/>
      <c r="H116" s="15"/>
      <c r="I116" s="15"/>
    </row>
    <row r="117" spans="1:9" ht="99.75" x14ac:dyDescent="0.2">
      <c r="A117" s="25" t="s">
        <v>9</v>
      </c>
      <c r="B117" s="23" t="s">
        <v>199</v>
      </c>
      <c r="C117" s="47"/>
      <c r="D117" s="48"/>
      <c r="E117" s="15"/>
      <c r="F117" s="15"/>
      <c r="G117" s="15"/>
      <c r="H117" s="15"/>
      <c r="I117" s="15"/>
    </row>
    <row r="118" spans="1:9" x14ac:dyDescent="0.25">
      <c r="A118" s="49"/>
      <c r="B118" s="23" t="s">
        <v>29</v>
      </c>
      <c r="C118" s="24" t="s">
        <v>197</v>
      </c>
      <c r="D118" s="25" t="s">
        <v>131</v>
      </c>
      <c r="E118" s="15">
        <v>100</v>
      </c>
      <c r="F118" s="15">
        <v>20</v>
      </c>
      <c r="G118" s="15">
        <f t="shared" ref="G118:G123" si="6">E118*C118</f>
        <v>74000</v>
      </c>
      <c r="H118" s="15">
        <f t="shared" ref="H118:H123" si="7">F118*C118</f>
        <v>14800</v>
      </c>
      <c r="I118" s="15">
        <f t="shared" ref="I118:I123" si="8">H118+G118</f>
        <v>88800</v>
      </c>
    </row>
    <row r="119" spans="1:9" x14ac:dyDescent="0.25">
      <c r="A119" s="49"/>
      <c r="B119" s="23" t="s">
        <v>30</v>
      </c>
      <c r="C119" s="24" t="s">
        <v>172</v>
      </c>
      <c r="D119" s="25" t="s">
        <v>131</v>
      </c>
      <c r="E119" s="15">
        <v>107</v>
      </c>
      <c r="F119" s="15">
        <v>20</v>
      </c>
      <c r="G119" s="15">
        <f t="shared" si="6"/>
        <v>34240</v>
      </c>
      <c r="H119" s="15">
        <f t="shared" si="7"/>
        <v>6400</v>
      </c>
      <c r="I119" s="15">
        <f t="shared" si="8"/>
        <v>40640</v>
      </c>
    </row>
    <row r="120" spans="1:9" x14ac:dyDescent="0.25">
      <c r="A120" s="49"/>
      <c r="B120" s="23" t="s">
        <v>31</v>
      </c>
      <c r="C120" s="24" t="s">
        <v>173</v>
      </c>
      <c r="D120" s="25" t="s">
        <v>131</v>
      </c>
      <c r="E120" s="15">
        <v>134</v>
      </c>
      <c r="F120" s="15">
        <v>20</v>
      </c>
      <c r="G120" s="15">
        <f t="shared" si="6"/>
        <v>50920</v>
      </c>
      <c r="H120" s="15">
        <f t="shared" si="7"/>
        <v>7600</v>
      </c>
      <c r="I120" s="15">
        <f t="shared" si="8"/>
        <v>58520</v>
      </c>
    </row>
    <row r="121" spans="1:9" x14ac:dyDescent="0.25">
      <c r="A121" s="49"/>
      <c r="B121" s="23" t="s">
        <v>122</v>
      </c>
      <c r="C121" s="24" t="s">
        <v>174</v>
      </c>
      <c r="D121" s="25" t="s">
        <v>131</v>
      </c>
      <c r="E121" s="15">
        <v>200</v>
      </c>
      <c r="F121" s="15">
        <v>20</v>
      </c>
      <c r="G121" s="15">
        <f t="shared" si="6"/>
        <v>62000</v>
      </c>
      <c r="H121" s="15">
        <f t="shared" si="7"/>
        <v>6200</v>
      </c>
      <c r="I121" s="15">
        <f t="shared" si="8"/>
        <v>68200</v>
      </c>
    </row>
    <row r="122" spans="1:9" x14ac:dyDescent="0.25">
      <c r="A122" s="49"/>
      <c r="B122" s="23" t="s">
        <v>133</v>
      </c>
      <c r="C122" s="24" t="s">
        <v>132</v>
      </c>
      <c r="D122" s="25" t="s">
        <v>131</v>
      </c>
      <c r="E122" s="15">
        <v>330</v>
      </c>
      <c r="F122" s="15">
        <v>30</v>
      </c>
      <c r="G122" s="15">
        <f t="shared" si="6"/>
        <v>66000</v>
      </c>
      <c r="H122" s="15">
        <f t="shared" si="7"/>
        <v>6000</v>
      </c>
      <c r="I122" s="15">
        <f t="shared" si="8"/>
        <v>72000</v>
      </c>
    </row>
    <row r="123" spans="1:9" x14ac:dyDescent="0.25">
      <c r="A123" s="49"/>
      <c r="B123" s="23" t="s">
        <v>168</v>
      </c>
      <c r="C123" s="24" t="s">
        <v>175</v>
      </c>
      <c r="D123" s="25" t="s">
        <v>131</v>
      </c>
      <c r="E123" s="15">
        <v>460</v>
      </c>
      <c r="F123" s="15">
        <v>40</v>
      </c>
      <c r="G123" s="15">
        <f t="shared" si="6"/>
        <v>69000</v>
      </c>
      <c r="H123" s="15">
        <f t="shared" si="7"/>
        <v>6000</v>
      </c>
      <c r="I123" s="15">
        <f t="shared" si="8"/>
        <v>75000</v>
      </c>
    </row>
    <row r="124" spans="1:9" ht="15" x14ac:dyDescent="0.25">
      <c r="A124" s="21">
        <v>232116</v>
      </c>
      <c r="B124" s="18" t="s">
        <v>54</v>
      </c>
      <c r="C124" s="24"/>
      <c r="D124" s="25"/>
      <c r="E124" s="15"/>
      <c r="F124" s="15"/>
      <c r="G124" s="15"/>
      <c r="H124" s="15"/>
      <c r="I124" s="15"/>
    </row>
    <row r="125" spans="1:9" ht="71.25" x14ac:dyDescent="0.25">
      <c r="A125" s="25" t="s">
        <v>9</v>
      </c>
      <c r="B125" s="23" t="s">
        <v>55</v>
      </c>
      <c r="C125" s="24"/>
      <c r="D125" s="25"/>
      <c r="E125" s="15"/>
      <c r="F125" s="15"/>
      <c r="G125" s="15"/>
      <c r="H125" s="15"/>
      <c r="I125" s="15"/>
    </row>
    <row r="126" spans="1:9" ht="15" x14ac:dyDescent="0.25">
      <c r="A126" s="25" t="s">
        <v>145</v>
      </c>
      <c r="B126" s="26" t="s">
        <v>185</v>
      </c>
      <c r="C126" s="24"/>
      <c r="D126" s="25"/>
      <c r="E126" s="15"/>
      <c r="F126" s="15"/>
      <c r="G126" s="15"/>
      <c r="H126" s="15"/>
      <c r="I126" s="15"/>
    </row>
    <row r="127" spans="1:9" ht="30" x14ac:dyDescent="0.25">
      <c r="A127" s="25"/>
      <c r="B127" s="35" t="s">
        <v>82</v>
      </c>
      <c r="C127" s="36"/>
      <c r="D127" s="25"/>
      <c r="E127" s="15"/>
      <c r="F127" s="15"/>
      <c r="G127" s="15"/>
      <c r="H127" s="15"/>
      <c r="I127" s="15"/>
    </row>
    <row r="128" spans="1:9" x14ac:dyDescent="0.25">
      <c r="A128" s="25"/>
      <c r="B128" s="23" t="s">
        <v>122</v>
      </c>
      <c r="C128" s="24" t="s">
        <v>180</v>
      </c>
      <c r="D128" s="25" t="s">
        <v>7</v>
      </c>
      <c r="E128" s="15">
        <v>7500</v>
      </c>
      <c r="F128" s="15">
        <v>1800</v>
      </c>
      <c r="G128" s="15">
        <f>E128*C128</f>
        <v>22500</v>
      </c>
      <c r="H128" s="15">
        <f>F128*C128</f>
        <v>5400</v>
      </c>
      <c r="I128" s="15">
        <f>H128+G128</f>
        <v>27900</v>
      </c>
    </row>
    <row r="129" spans="1:9" ht="15" x14ac:dyDescent="0.25">
      <c r="A129" s="25" t="s">
        <v>146</v>
      </c>
      <c r="B129" s="35" t="s">
        <v>186</v>
      </c>
      <c r="C129" s="36"/>
      <c r="D129" s="25"/>
      <c r="E129" s="15"/>
      <c r="F129" s="15"/>
      <c r="G129" s="15"/>
      <c r="H129" s="15"/>
      <c r="I129" s="15"/>
    </row>
    <row r="130" spans="1:9" ht="15" x14ac:dyDescent="0.25">
      <c r="A130" s="25"/>
      <c r="B130" s="35" t="s">
        <v>184</v>
      </c>
      <c r="C130" s="36">
        <v>2</v>
      </c>
      <c r="D130" s="25" t="s">
        <v>7</v>
      </c>
      <c r="E130" s="15">
        <v>4200</v>
      </c>
      <c r="F130" s="15">
        <v>1700</v>
      </c>
      <c r="G130" s="15">
        <f>E130*C130</f>
        <v>8400</v>
      </c>
      <c r="H130" s="15">
        <f>F130*C130</f>
        <v>3400</v>
      </c>
      <c r="I130" s="15">
        <f>H130+G130</f>
        <v>11800</v>
      </c>
    </row>
    <row r="131" spans="1:9" ht="15" x14ac:dyDescent="0.25">
      <c r="A131" s="29"/>
      <c r="B131" s="26" t="s">
        <v>99</v>
      </c>
      <c r="C131" s="24"/>
      <c r="D131" s="25"/>
      <c r="E131" s="15"/>
      <c r="F131" s="15"/>
      <c r="G131" s="15"/>
      <c r="H131" s="15"/>
      <c r="I131" s="15"/>
    </row>
    <row r="132" spans="1:9" ht="30" x14ac:dyDescent="0.25">
      <c r="A132" s="29"/>
      <c r="B132" s="35" t="s">
        <v>82</v>
      </c>
      <c r="C132" s="36"/>
      <c r="D132" s="25"/>
      <c r="E132" s="15"/>
      <c r="F132" s="15"/>
      <c r="G132" s="15"/>
      <c r="H132" s="15"/>
      <c r="I132" s="15"/>
    </row>
    <row r="133" spans="1:9" x14ac:dyDescent="0.25">
      <c r="A133" s="29"/>
      <c r="B133" s="23" t="s">
        <v>29</v>
      </c>
      <c r="C133" s="36">
        <v>18</v>
      </c>
      <c r="D133" s="25" t="s">
        <v>130</v>
      </c>
      <c r="E133" s="15">
        <v>2200</v>
      </c>
      <c r="F133" s="15">
        <v>700</v>
      </c>
      <c r="G133" s="15">
        <f>E133*C133</f>
        <v>39600</v>
      </c>
      <c r="H133" s="15">
        <f>F133*C133</f>
        <v>12600</v>
      </c>
      <c r="I133" s="15">
        <f>H133+G133</f>
        <v>52200</v>
      </c>
    </row>
    <row r="134" spans="1:9" x14ac:dyDescent="0.25">
      <c r="A134" s="29"/>
      <c r="B134" s="23" t="s">
        <v>30</v>
      </c>
      <c r="C134" s="36">
        <v>44</v>
      </c>
      <c r="D134" s="25" t="s">
        <v>7</v>
      </c>
      <c r="E134" s="15">
        <v>3500</v>
      </c>
      <c r="F134" s="15">
        <v>900</v>
      </c>
      <c r="G134" s="15">
        <f>E134*C134</f>
        <v>154000</v>
      </c>
      <c r="H134" s="15">
        <f>F134*C134</f>
        <v>39600</v>
      </c>
      <c r="I134" s="15">
        <f>H134+G134</f>
        <v>193600</v>
      </c>
    </row>
    <row r="135" spans="1:9" ht="15" x14ac:dyDescent="0.25">
      <c r="A135" s="16"/>
      <c r="B135" s="79" t="s">
        <v>118</v>
      </c>
      <c r="C135" s="79"/>
      <c r="D135" s="79"/>
      <c r="E135" s="15"/>
      <c r="F135" s="15"/>
      <c r="G135" s="15"/>
      <c r="H135" s="15"/>
      <c r="I135" s="15">
        <f>SUM(I107:I134)</f>
        <v>4705810</v>
      </c>
    </row>
    <row r="136" spans="1:9" ht="15" x14ac:dyDescent="0.25">
      <c r="A136" s="18">
        <v>232300</v>
      </c>
      <c r="B136" s="18" t="s">
        <v>89</v>
      </c>
      <c r="C136" s="22"/>
      <c r="D136" s="22"/>
      <c r="E136" s="37"/>
      <c r="F136" s="37"/>
      <c r="G136" s="37"/>
      <c r="H136" s="37"/>
      <c r="I136" s="37"/>
    </row>
    <row r="137" spans="1:9" ht="15" x14ac:dyDescent="0.25">
      <c r="A137" s="18">
        <v>232313</v>
      </c>
      <c r="B137" s="18" t="s">
        <v>56</v>
      </c>
      <c r="C137" s="22"/>
      <c r="D137" s="22"/>
      <c r="E137" s="37"/>
      <c r="F137" s="37"/>
      <c r="G137" s="37"/>
      <c r="H137" s="37"/>
      <c r="I137" s="37"/>
    </row>
    <row r="138" spans="1:9" ht="71.25" x14ac:dyDescent="0.25">
      <c r="A138" s="25" t="s">
        <v>9</v>
      </c>
      <c r="B138" s="23" t="s">
        <v>80</v>
      </c>
      <c r="C138" s="24" t="s">
        <v>22</v>
      </c>
      <c r="D138" s="25" t="s">
        <v>100</v>
      </c>
      <c r="E138" s="15">
        <v>90000</v>
      </c>
      <c r="F138" s="15">
        <v>24000</v>
      </c>
      <c r="G138" s="15">
        <f>E138*C138</f>
        <v>90000</v>
      </c>
      <c r="H138" s="15">
        <f>F138*C138</f>
        <v>24000</v>
      </c>
      <c r="I138" s="15">
        <f>H138+G138</f>
        <v>114000</v>
      </c>
    </row>
    <row r="139" spans="1:9" ht="15" x14ac:dyDescent="0.25">
      <c r="A139" s="16"/>
      <c r="B139" s="79" t="s">
        <v>118</v>
      </c>
      <c r="C139" s="79"/>
      <c r="D139" s="79"/>
      <c r="E139" s="15"/>
      <c r="F139" s="15"/>
      <c r="G139" s="15"/>
      <c r="H139" s="15"/>
      <c r="I139" s="15">
        <f>SUM(I138)</f>
        <v>114000</v>
      </c>
    </row>
    <row r="140" spans="1:9" ht="15" x14ac:dyDescent="0.25">
      <c r="A140" s="37">
        <v>233100</v>
      </c>
      <c r="B140" s="76" t="s">
        <v>90</v>
      </c>
      <c r="C140" s="76"/>
      <c r="D140" s="76"/>
      <c r="E140" s="76"/>
      <c r="F140" s="76"/>
      <c r="G140" s="76"/>
      <c r="H140" s="76"/>
      <c r="I140" s="76"/>
    </row>
    <row r="141" spans="1:9" ht="30" x14ac:dyDescent="0.25">
      <c r="A141" s="21">
        <v>233116.23</v>
      </c>
      <c r="B141" s="18" t="s">
        <v>110</v>
      </c>
      <c r="C141" s="24"/>
      <c r="D141" s="25"/>
      <c r="E141" s="15"/>
      <c r="F141" s="15"/>
      <c r="G141" s="15"/>
      <c r="H141" s="15"/>
      <c r="I141" s="15"/>
    </row>
    <row r="142" spans="1:9" ht="57" x14ac:dyDescent="0.25">
      <c r="A142" s="29"/>
      <c r="B142" s="23" t="s">
        <v>111</v>
      </c>
      <c r="C142" s="24"/>
      <c r="D142" s="25"/>
      <c r="E142" s="15"/>
      <c r="F142" s="15"/>
      <c r="G142" s="15"/>
      <c r="H142" s="15"/>
      <c r="I142" s="15"/>
    </row>
    <row r="143" spans="1:9" x14ac:dyDescent="0.25">
      <c r="A143" s="25" t="s">
        <v>9</v>
      </c>
      <c r="B143" s="23" t="s">
        <v>112</v>
      </c>
      <c r="C143" s="24" t="s">
        <v>202</v>
      </c>
      <c r="D143" s="38" t="s">
        <v>136</v>
      </c>
      <c r="E143" s="15">
        <v>230</v>
      </c>
      <c r="F143" s="15">
        <v>50</v>
      </c>
      <c r="G143" s="15">
        <f>E143*C143</f>
        <v>3266000</v>
      </c>
      <c r="H143" s="15">
        <f>F143*C143</f>
        <v>710000</v>
      </c>
      <c r="I143" s="15">
        <f>H143+G143</f>
        <v>3976000</v>
      </c>
    </row>
    <row r="144" spans="1:9" ht="15" x14ac:dyDescent="0.25">
      <c r="A144" s="21">
        <v>233119</v>
      </c>
      <c r="B144" s="18" t="s">
        <v>57</v>
      </c>
      <c r="C144" s="24"/>
      <c r="D144" s="25"/>
      <c r="E144" s="15"/>
      <c r="F144" s="15"/>
      <c r="G144" s="15"/>
      <c r="H144" s="15"/>
      <c r="I144" s="15"/>
    </row>
    <row r="145" spans="1:9" ht="85.5" x14ac:dyDescent="0.25">
      <c r="A145" s="25" t="s">
        <v>9</v>
      </c>
      <c r="B145" s="23" t="s">
        <v>204</v>
      </c>
      <c r="C145" s="24" t="s">
        <v>22</v>
      </c>
      <c r="D145" s="25" t="s">
        <v>100</v>
      </c>
      <c r="E145" s="15">
        <v>175000</v>
      </c>
      <c r="F145" s="15">
        <v>25000</v>
      </c>
      <c r="G145" s="15">
        <f>E145*C145</f>
        <v>175000</v>
      </c>
      <c r="H145" s="15">
        <f>F145*C145</f>
        <v>25000</v>
      </c>
      <c r="I145" s="15">
        <f>H145+G145</f>
        <v>200000</v>
      </c>
    </row>
    <row r="146" spans="1:9" ht="15" x14ac:dyDescent="0.25">
      <c r="A146" s="16"/>
      <c r="B146" s="79" t="s">
        <v>118</v>
      </c>
      <c r="C146" s="79"/>
      <c r="D146" s="79"/>
      <c r="E146" s="15"/>
      <c r="F146" s="15"/>
      <c r="G146" s="15"/>
      <c r="H146" s="15"/>
      <c r="I146" s="15">
        <f>SUM(I143:I145)</f>
        <v>4176000</v>
      </c>
    </row>
    <row r="147" spans="1:9" ht="15" x14ac:dyDescent="0.25">
      <c r="A147" s="31">
        <v>233300</v>
      </c>
      <c r="B147" s="76" t="s">
        <v>91</v>
      </c>
      <c r="C147" s="76"/>
      <c r="D147" s="76"/>
      <c r="E147" s="76"/>
      <c r="F147" s="76"/>
      <c r="G147" s="76"/>
      <c r="H147" s="76"/>
      <c r="I147" s="76"/>
    </row>
    <row r="148" spans="1:9" ht="15" x14ac:dyDescent="0.25">
      <c r="A148" s="21">
        <v>233313</v>
      </c>
      <c r="B148" s="18" t="s">
        <v>58</v>
      </c>
      <c r="C148" s="24"/>
      <c r="D148" s="25"/>
      <c r="E148" s="15"/>
      <c r="F148" s="15"/>
      <c r="G148" s="15"/>
      <c r="H148" s="15"/>
      <c r="I148" s="15"/>
    </row>
    <row r="149" spans="1:9" ht="57" x14ac:dyDescent="0.25">
      <c r="A149" s="25" t="s">
        <v>9</v>
      </c>
      <c r="B149" s="23" t="s">
        <v>59</v>
      </c>
      <c r="C149" s="39"/>
      <c r="D149" s="39"/>
      <c r="E149" s="15"/>
      <c r="F149" s="15"/>
      <c r="G149" s="15"/>
      <c r="H149" s="15"/>
      <c r="I149" s="15"/>
    </row>
    <row r="150" spans="1:9" x14ac:dyDescent="0.25">
      <c r="A150" s="29"/>
      <c r="B150" s="23" t="s">
        <v>60</v>
      </c>
      <c r="C150" s="24" t="s">
        <v>22</v>
      </c>
      <c r="D150" s="25" t="s">
        <v>42</v>
      </c>
      <c r="E150" s="15">
        <v>30000</v>
      </c>
      <c r="F150" s="15">
        <v>7000</v>
      </c>
      <c r="G150" s="15">
        <f>E150*C150</f>
        <v>30000</v>
      </c>
      <c r="H150" s="15">
        <f>F150*C150</f>
        <v>7000</v>
      </c>
      <c r="I150" s="15">
        <f>H150+G150</f>
        <v>37000</v>
      </c>
    </row>
    <row r="151" spans="1:9" x14ac:dyDescent="0.25">
      <c r="A151" s="29"/>
      <c r="B151" s="23" t="s">
        <v>137</v>
      </c>
      <c r="C151" s="24" t="s">
        <v>22</v>
      </c>
      <c r="D151" s="25" t="s">
        <v>42</v>
      </c>
      <c r="E151" s="15">
        <v>25000</v>
      </c>
      <c r="F151" s="15">
        <v>7000</v>
      </c>
      <c r="G151" s="15">
        <f>E151*C151</f>
        <v>25000</v>
      </c>
      <c r="H151" s="15">
        <f>F151*C151</f>
        <v>7000</v>
      </c>
      <c r="I151" s="15">
        <f>H151+G151</f>
        <v>32000</v>
      </c>
    </row>
    <row r="152" spans="1:9" ht="15" x14ac:dyDescent="0.25">
      <c r="A152" s="21">
        <v>233343</v>
      </c>
      <c r="B152" s="18" t="s">
        <v>61</v>
      </c>
      <c r="C152" s="24"/>
      <c r="D152" s="25"/>
      <c r="E152" s="15"/>
      <c r="F152" s="15"/>
      <c r="G152" s="15"/>
      <c r="H152" s="15"/>
      <c r="I152" s="15"/>
    </row>
    <row r="153" spans="1:9" ht="85.5" x14ac:dyDescent="0.25">
      <c r="A153" s="25" t="s">
        <v>9</v>
      </c>
      <c r="B153" s="23" t="s">
        <v>150</v>
      </c>
      <c r="C153" s="24" t="s">
        <v>22</v>
      </c>
      <c r="D153" s="25" t="s">
        <v>13</v>
      </c>
      <c r="E153" s="15">
        <v>375000</v>
      </c>
      <c r="F153" s="15">
        <v>38000</v>
      </c>
      <c r="G153" s="15">
        <f>E153*C153</f>
        <v>375000</v>
      </c>
      <c r="H153" s="15">
        <f>F153*C153</f>
        <v>38000</v>
      </c>
      <c r="I153" s="15">
        <f>H153+G153</f>
        <v>413000</v>
      </c>
    </row>
    <row r="154" spans="1:9" ht="15" x14ac:dyDescent="0.25">
      <c r="A154" s="21">
        <v>233346</v>
      </c>
      <c r="B154" s="18" t="s">
        <v>138</v>
      </c>
      <c r="C154" s="24"/>
      <c r="D154" s="25"/>
      <c r="E154" s="15"/>
      <c r="F154" s="15"/>
      <c r="G154" s="15"/>
      <c r="H154" s="15"/>
      <c r="I154" s="15"/>
    </row>
    <row r="155" spans="1:9" ht="57" x14ac:dyDescent="0.25">
      <c r="A155" s="25" t="s">
        <v>9</v>
      </c>
      <c r="B155" s="23" t="s">
        <v>139</v>
      </c>
      <c r="C155" s="24"/>
      <c r="D155" s="25"/>
      <c r="E155" s="15"/>
      <c r="F155" s="15"/>
      <c r="G155" s="15"/>
      <c r="H155" s="15"/>
      <c r="I155" s="15"/>
    </row>
    <row r="156" spans="1:9" x14ac:dyDescent="0.25">
      <c r="A156" s="29"/>
      <c r="B156" s="23" t="s">
        <v>140</v>
      </c>
      <c r="C156" s="24" t="s">
        <v>154</v>
      </c>
      <c r="D156" s="25" t="s">
        <v>131</v>
      </c>
      <c r="E156" s="15">
        <v>240</v>
      </c>
      <c r="F156" s="15">
        <v>70</v>
      </c>
      <c r="G156" s="15">
        <f>E156*C156</f>
        <v>108000</v>
      </c>
      <c r="H156" s="15">
        <f>F156*C156</f>
        <v>31500</v>
      </c>
      <c r="I156" s="15">
        <f>H156+G156</f>
        <v>139500</v>
      </c>
    </row>
    <row r="157" spans="1:9" ht="15" x14ac:dyDescent="0.25">
      <c r="A157" s="16"/>
      <c r="B157" s="79" t="s">
        <v>118</v>
      </c>
      <c r="C157" s="79"/>
      <c r="D157" s="79"/>
      <c r="E157" s="15"/>
      <c r="F157" s="15"/>
      <c r="G157" s="15"/>
      <c r="H157" s="15"/>
      <c r="I157" s="15">
        <f>SUM(I149:I156)</f>
        <v>621500</v>
      </c>
    </row>
    <row r="158" spans="1:9" ht="15" x14ac:dyDescent="0.25">
      <c r="A158" s="31">
        <v>233400</v>
      </c>
      <c r="B158" s="76" t="s">
        <v>92</v>
      </c>
      <c r="C158" s="76"/>
      <c r="D158" s="76"/>
      <c r="E158" s="76"/>
      <c r="F158" s="76"/>
      <c r="G158" s="76"/>
      <c r="H158" s="76"/>
      <c r="I158" s="76"/>
    </row>
    <row r="159" spans="1:9" ht="15" x14ac:dyDescent="0.25">
      <c r="A159" s="21">
        <v>233419.13</v>
      </c>
      <c r="B159" s="18" t="s">
        <v>115</v>
      </c>
      <c r="C159" s="24"/>
      <c r="D159" s="25"/>
      <c r="E159" s="15"/>
      <c r="F159" s="15"/>
      <c r="G159" s="15"/>
      <c r="H159" s="15"/>
      <c r="I159" s="15"/>
    </row>
    <row r="160" spans="1:9" ht="57" x14ac:dyDescent="0.25">
      <c r="A160" s="29"/>
      <c r="B160" s="23" t="s">
        <v>116</v>
      </c>
      <c r="C160" s="39"/>
      <c r="D160" s="39"/>
      <c r="E160" s="15"/>
      <c r="F160" s="15"/>
      <c r="G160" s="15"/>
      <c r="H160" s="15"/>
      <c r="I160" s="15"/>
    </row>
    <row r="161" spans="1:9" x14ac:dyDescent="0.25">
      <c r="A161" s="29"/>
      <c r="B161" s="23" t="s">
        <v>156</v>
      </c>
      <c r="C161" s="39">
        <v>2</v>
      </c>
      <c r="D161" s="39" t="s">
        <v>7</v>
      </c>
      <c r="E161" s="15">
        <v>42000</v>
      </c>
      <c r="F161" s="15">
        <v>10000</v>
      </c>
      <c r="G161" s="15">
        <f>E161*C161</f>
        <v>84000</v>
      </c>
      <c r="H161" s="15">
        <f>F161*C161</f>
        <v>20000</v>
      </c>
      <c r="I161" s="15">
        <f>H161+G161</f>
        <v>104000</v>
      </c>
    </row>
    <row r="162" spans="1:9" x14ac:dyDescent="0.25">
      <c r="A162" s="29"/>
      <c r="B162" s="23" t="s">
        <v>155</v>
      </c>
      <c r="C162" s="39">
        <v>1</v>
      </c>
      <c r="D162" s="39" t="s">
        <v>130</v>
      </c>
      <c r="E162" s="15">
        <v>44000</v>
      </c>
      <c r="F162" s="15">
        <v>10000</v>
      </c>
      <c r="G162" s="15">
        <f>E162*C162</f>
        <v>44000</v>
      </c>
      <c r="H162" s="15">
        <f>F162*C162</f>
        <v>10000</v>
      </c>
      <c r="I162" s="15">
        <f>H162+G162</f>
        <v>54000</v>
      </c>
    </row>
    <row r="163" spans="1:9" s="7" customFormat="1" ht="15" x14ac:dyDescent="0.25">
      <c r="A163" s="21">
        <v>233433</v>
      </c>
      <c r="B163" s="26" t="s">
        <v>62</v>
      </c>
      <c r="C163" s="40"/>
      <c r="D163" s="61"/>
      <c r="E163" s="33"/>
      <c r="F163" s="33"/>
      <c r="G163" s="58"/>
      <c r="H163" s="33"/>
      <c r="I163" s="58"/>
    </row>
    <row r="164" spans="1:9" ht="57" x14ac:dyDescent="0.25">
      <c r="A164" s="25" t="s">
        <v>9</v>
      </c>
      <c r="B164" s="23" t="s">
        <v>63</v>
      </c>
      <c r="C164" s="39"/>
      <c r="D164" s="25"/>
      <c r="E164" s="15"/>
      <c r="F164" s="15"/>
      <c r="G164" s="15"/>
      <c r="H164" s="15"/>
      <c r="I164" s="33"/>
    </row>
    <row r="165" spans="1:9" x14ac:dyDescent="0.25">
      <c r="A165" s="29"/>
      <c r="B165" s="23" t="s">
        <v>161</v>
      </c>
      <c r="C165" s="39">
        <v>2</v>
      </c>
      <c r="D165" s="39" t="s">
        <v>7</v>
      </c>
      <c r="E165" s="15">
        <v>46000</v>
      </c>
      <c r="F165" s="15">
        <v>3500</v>
      </c>
      <c r="G165" s="15">
        <f>E165*C165</f>
        <v>92000</v>
      </c>
      <c r="H165" s="15">
        <f>F165*C165</f>
        <v>7000</v>
      </c>
      <c r="I165" s="15">
        <f>H165+G165</f>
        <v>99000</v>
      </c>
    </row>
    <row r="166" spans="1:9" x14ac:dyDescent="0.25">
      <c r="A166" s="29"/>
      <c r="B166" s="23" t="s">
        <v>162</v>
      </c>
      <c r="C166" s="39">
        <v>1</v>
      </c>
      <c r="D166" s="39" t="s">
        <v>130</v>
      </c>
      <c r="E166" s="15">
        <v>39500</v>
      </c>
      <c r="F166" s="15">
        <v>3500</v>
      </c>
      <c r="G166" s="15">
        <f>E166*C166</f>
        <v>39500</v>
      </c>
      <c r="H166" s="15">
        <f>F166*C166</f>
        <v>3500</v>
      </c>
      <c r="I166" s="15">
        <f>H166+G166</f>
        <v>43000</v>
      </c>
    </row>
    <row r="167" spans="1:9" ht="15" x14ac:dyDescent="0.25">
      <c r="A167" s="16"/>
      <c r="B167" s="79" t="s">
        <v>118</v>
      </c>
      <c r="C167" s="79"/>
      <c r="D167" s="79"/>
      <c r="E167" s="15"/>
      <c r="F167" s="15"/>
      <c r="G167" s="15"/>
      <c r="H167" s="15"/>
      <c r="I167" s="15">
        <f>SUM(I161:I166)</f>
        <v>300000</v>
      </c>
    </row>
    <row r="168" spans="1:9" ht="15" x14ac:dyDescent="0.25">
      <c r="A168" s="31">
        <v>233700</v>
      </c>
      <c r="B168" s="76" t="s">
        <v>93</v>
      </c>
      <c r="C168" s="76"/>
      <c r="D168" s="76"/>
      <c r="E168" s="76"/>
      <c r="F168" s="76"/>
      <c r="G168" s="76"/>
      <c r="H168" s="76"/>
      <c r="I168" s="76"/>
    </row>
    <row r="169" spans="1:9" s="7" customFormat="1" ht="30" x14ac:dyDescent="0.25">
      <c r="A169" s="21">
        <v>233713</v>
      </c>
      <c r="B169" s="26" t="s">
        <v>64</v>
      </c>
      <c r="C169" s="40"/>
      <c r="D169" s="61"/>
      <c r="E169" s="33"/>
      <c r="F169" s="33"/>
      <c r="G169" s="33"/>
      <c r="H169" s="33"/>
      <c r="I169" s="33"/>
    </row>
    <row r="170" spans="1:9" ht="57" x14ac:dyDescent="0.25">
      <c r="A170" s="29"/>
      <c r="B170" s="23" t="s">
        <v>65</v>
      </c>
      <c r="C170" s="39"/>
      <c r="D170" s="25"/>
      <c r="E170" s="15"/>
      <c r="F170" s="15"/>
      <c r="G170" s="15"/>
      <c r="H170" s="15"/>
      <c r="I170" s="15"/>
    </row>
    <row r="171" spans="1:9" ht="15" x14ac:dyDescent="0.25">
      <c r="A171" s="61" t="s">
        <v>9</v>
      </c>
      <c r="B171" s="26" t="s">
        <v>66</v>
      </c>
      <c r="C171" s="39"/>
      <c r="D171" s="25"/>
      <c r="E171" s="15"/>
      <c r="F171" s="15"/>
      <c r="G171" s="15"/>
      <c r="H171" s="15"/>
      <c r="I171" s="15"/>
    </row>
    <row r="172" spans="1:9" x14ac:dyDescent="0.25">
      <c r="A172" s="29"/>
      <c r="B172" s="23" t="s">
        <v>67</v>
      </c>
      <c r="C172" s="39">
        <v>192</v>
      </c>
      <c r="D172" s="25" t="s">
        <v>7</v>
      </c>
      <c r="E172" s="15">
        <v>4750</v>
      </c>
      <c r="F172" s="15">
        <v>750</v>
      </c>
      <c r="G172" s="15">
        <f>E172*C172</f>
        <v>912000</v>
      </c>
      <c r="H172" s="15">
        <f>F172*C172</f>
        <v>144000</v>
      </c>
      <c r="I172" s="15">
        <f>H172+G172</f>
        <v>1056000</v>
      </c>
    </row>
    <row r="173" spans="1:9" ht="15" x14ac:dyDescent="0.25">
      <c r="A173" s="61" t="s">
        <v>10</v>
      </c>
      <c r="B173" s="26" t="s">
        <v>123</v>
      </c>
      <c r="C173" s="39"/>
      <c r="D173" s="25"/>
      <c r="E173" s="15"/>
      <c r="F173" s="15"/>
      <c r="G173" s="15"/>
      <c r="H173" s="15"/>
      <c r="I173" s="15"/>
    </row>
    <row r="174" spans="1:9" ht="15" x14ac:dyDescent="0.25">
      <c r="A174" s="61"/>
      <c r="B174" s="23" t="s">
        <v>124</v>
      </c>
      <c r="C174" s="39">
        <v>38</v>
      </c>
      <c r="D174" s="25" t="s">
        <v>7</v>
      </c>
      <c r="E174" s="15">
        <v>5500</v>
      </c>
      <c r="F174" s="15">
        <v>750</v>
      </c>
      <c r="G174" s="15">
        <f>E174*C174</f>
        <v>209000</v>
      </c>
      <c r="H174" s="15">
        <f>F174*C174</f>
        <v>28500</v>
      </c>
      <c r="I174" s="15">
        <f>H174+G174</f>
        <v>237500</v>
      </c>
    </row>
    <row r="175" spans="1:9" ht="15" x14ac:dyDescent="0.25">
      <c r="A175" s="25" t="s">
        <v>120</v>
      </c>
      <c r="B175" s="26" t="s">
        <v>141</v>
      </c>
      <c r="C175" s="39"/>
      <c r="D175" s="25"/>
      <c r="E175" s="15"/>
      <c r="F175" s="15"/>
      <c r="G175" s="15"/>
      <c r="H175" s="15"/>
      <c r="I175" s="15"/>
    </row>
    <row r="176" spans="1:9" x14ac:dyDescent="0.25">
      <c r="A176" s="25"/>
      <c r="B176" s="23" t="s">
        <v>157</v>
      </c>
      <c r="C176" s="39">
        <v>1</v>
      </c>
      <c r="D176" s="25" t="s">
        <v>130</v>
      </c>
      <c r="E176" s="15">
        <v>8250</v>
      </c>
      <c r="F176" s="15">
        <v>500</v>
      </c>
      <c r="G176" s="15">
        <f>E176*C176</f>
        <v>8250</v>
      </c>
      <c r="H176" s="15">
        <f>F176*C176</f>
        <v>500</v>
      </c>
      <c r="I176" s="15">
        <f>H176+G176</f>
        <v>8750</v>
      </c>
    </row>
    <row r="177" spans="1:9" x14ac:dyDescent="0.25">
      <c r="A177" s="25"/>
      <c r="B177" s="23" t="s">
        <v>158</v>
      </c>
      <c r="C177" s="39">
        <v>2</v>
      </c>
      <c r="D177" s="25" t="s">
        <v>7</v>
      </c>
      <c r="E177" s="15">
        <v>8000</v>
      </c>
      <c r="F177" s="15">
        <v>500</v>
      </c>
      <c r="G177" s="15">
        <f>E177*C177</f>
        <v>16000</v>
      </c>
      <c r="H177" s="15">
        <f>F177*C177</f>
        <v>1000</v>
      </c>
      <c r="I177" s="15">
        <f>H177+G177</f>
        <v>17000</v>
      </c>
    </row>
    <row r="178" spans="1:9" ht="15" x14ac:dyDescent="0.25">
      <c r="A178" s="25" t="s">
        <v>127</v>
      </c>
      <c r="B178" s="26" t="s">
        <v>125</v>
      </c>
      <c r="C178" s="39"/>
      <c r="D178" s="25"/>
      <c r="E178" s="15"/>
      <c r="F178" s="15"/>
      <c r="G178" s="15"/>
      <c r="H178" s="15"/>
      <c r="I178" s="15"/>
    </row>
    <row r="179" spans="1:9" x14ac:dyDescent="0.25">
      <c r="A179" s="29"/>
      <c r="B179" s="23" t="s">
        <v>142</v>
      </c>
      <c r="C179" s="39">
        <v>9</v>
      </c>
      <c r="D179" s="25" t="s">
        <v>7</v>
      </c>
      <c r="E179" s="15">
        <v>2300</v>
      </c>
      <c r="F179" s="15">
        <v>500</v>
      </c>
      <c r="G179" s="15">
        <f>E179*C179</f>
        <v>20700</v>
      </c>
      <c r="H179" s="15">
        <f>F179*C179</f>
        <v>4500</v>
      </c>
      <c r="I179" s="15">
        <f>H179+G179</f>
        <v>25200</v>
      </c>
    </row>
    <row r="180" spans="1:9" ht="71.25" x14ac:dyDescent="0.2">
      <c r="A180" s="25" t="s">
        <v>147</v>
      </c>
      <c r="B180" s="23" t="s">
        <v>126</v>
      </c>
      <c r="C180" s="39"/>
      <c r="D180" s="48"/>
      <c r="E180" s="15"/>
      <c r="F180" s="15"/>
      <c r="G180" s="15"/>
      <c r="H180" s="15"/>
      <c r="I180" s="15"/>
    </row>
    <row r="181" spans="1:9" x14ac:dyDescent="0.25">
      <c r="A181" s="25"/>
      <c r="B181" s="23" t="s">
        <v>143</v>
      </c>
      <c r="C181" s="39">
        <v>15</v>
      </c>
      <c r="D181" s="25" t="s">
        <v>7</v>
      </c>
      <c r="E181" s="15">
        <v>4750</v>
      </c>
      <c r="F181" s="15">
        <v>450</v>
      </c>
      <c r="G181" s="15">
        <f>E181*C181</f>
        <v>71250</v>
      </c>
      <c r="H181" s="15">
        <f>F181*C181</f>
        <v>6750</v>
      </c>
      <c r="I181" s="15">
        <f>H181+G181</f>
        <v>78000</v>
      </c>
    </row>
    <row r="182" spans="1:9" ht="15" x14ac:dyDescent="0.25">
      <c r="A182" s="25" t="s">
        <v>148</v>
      </c>
      <c r="B182" s="26" t="s">
        <v>128</v>
      </c>
      <c r="C182" s="24" t="s">
        <v>22</v>
      </c>
      <c r="D182" s="25" t="s">
        <v>42</v>
      </c>
      <c r="E182" s="15">
        <v>35000</v>
      </c>
      <c r="F182" s="15">
        <v>4000</v>
      </c>
      <c r="G182" s="15">
        <f>E182*C182</f>
        <v>35000</v>
      </c>
      <c r="H182" s="15">
        <f>F182*C182</f>
        <v>4000</v>
      </c>
      <c r="I182" s="15">
        <f>H182+G182</f>
        <v>39000</v>
      </c>
    </row>
    <row r="183" spans="1:9" ht="15" x14ac:dyDescent="0.25">
      <c r="A183" s="61" t="s">
        <v>145</v>
      </c>
      <c r="B183" s="26" t="s">
        <v>117</v>
      </c>
      <c r="C183" s="24" t="s">
        <v>22</v>
      </c>
      <c r="D183" s="25" t="s">
        <v>42</v>
      </c>
      <c r="E183" s="15">
        <v>25000</v>
      </c>
      <c r="F183" s="15">
        <v>7000</v>
      </c>
      <c r="G183" s="15">
        <f>E183*C183</f>
        <v>25000</v>
      </c>
      <c r="H183" s="15">
        <f>F183*C183</f>
        <v>7000</v>
      </c>
      <c r="I183" s="15">
        <f>H183+G183</f>
        <v>32000</v>
      </c>
    </row>
    <row r="184" spans="1:9" ht="15" x14ac:dyDescent="0.25">
      <c r="A184" s="16"/>
      <c r="B184" s="79" t="s">
        <v>118</v>
      </c>
      <c r="C184" s="79"/>
      <c r="D184" s="79"/>
      <c r="E184" s="15"/>
      <c r="F184" s="15"/>
      <c r="G184" s="15"/>
      <c r="H184" s="15"/>
      <c r="I184" s="15">
        <f>SUM(I169:I183)</f>
        <v>1493450</v>
      </c>
    </row>
    <row r="185" spans="1:9" ht="15" x14ac:dyDescent="0.25">
      <c r="A185" s="31">
        <v>234100</v>
      </c>
      <c r="B185" s="76" t="s">
        <v>94</v>
      </c>
      <c r="C185" s="76"/>
      <c r="D185" s="76"/>
      <c r="E185" s="76"/>
      <c r="F185" s="76"/>
      <c r="G185" s="76"/>
      <c r="H185" s="76"/>
      <c r="I185" s="76"/>
    </row>
    <row r="186" spans="1:9" s="7" customFormat="1" ht="15" x14ac:dyDescent="0.25">
      <c r="A186" s="21">
        <v>234119</v>
      </c>
      <c r="B186" s="26" t="s">
        <v>81</v>
      </c>
      <c r="C186" s="40"/>
      <c r="D186" s="61"/>
      <c r="E186" s="33"/>
      <c r="F186" s="33"/>
      <c r="G186" s="33"/>
      <c r="H186" s="33"/>
      <c r="I186" s="33"/>
    </row>
    <row r="187" spans="1:9" s="7" customFormat="1" ht="15" x14ac:dyDescent="0.25">
      <c r="A187" s="61" t="s">
        <v>9</v>
      </c>
      <c r="B187" s="26" t="s">
        <v>68</v>
      </c>
      <c r="C187" s="40"/>
      <c r="D187" s="61"/>
      <c r="E187" s="33"/>
      <c r="F187" s="33"/>
      <c r="G187" s="33"/>
      <c r="H187" s="33"/>
      <c r="I187" s="33"/>
    </row>
    <row r="188" spans="1:9" ht="71.25" x14ac:dyDescent="0.25">
      <c r="A188" s="29"/>
      <c r="B188" s="23" t="s">
        <v>69</v>
      </c>
      <c r="C188" s="39">
        <v>1</v>
      </c>
      <c r="D188" s="25" t="s">
        <v>42</v>
      </c>
      <c r="E188" s="15">
        <v>0</v>
      </c>
      <c r="F188" s="15">
        <v>0</v>
      </c>
      <c r="G188" s="15">
        <f>E188*C188</f>
        <v>0</v>
      </c>
      <c r="H188" s="15">
        <f>F188*C188</f>
        <v>0</v>
      </c>
      <c r="I188" s="15">
        <f>H188+G188</f>
        <v>0</v>
      </c>
    </row>
    <row r="189" spans="1:9" ht="15" x14ac:dyDescent="0.25">
      <c r="A189" s="16"/>
      <c r="B189" s="79" t="s">
        <v>118</v>
      </c>
      <c r="C189" s="79"/>
      <c r="D189" s="79"/>
      <c r="E189" s="15"/>
      <c r="F189" s="15"/>
      <c r="G189" s="15"/>
      <c r="H189" s="15"/>
      <c r="I189" s="15">
        <f>SUM(I188)</f>
        <v>0</v>
      </c>
    </row>
    <row r="190" spans="1:9" ht="15" x14ac:dyDescent="0.25">
      <c r="A190" s="21">
        <v>237400</v>
      </c>
      <c r="B190" s="45" t="s">
        <v>187</v>
      </c>
      <c r="C190" s="45"/>
      <c r="D190" s="45"/>
      <c r="E190" s="15"/>
      <c r="F190" s="15"/>
      <c r="G190" s="15"/>
      <c r="H190" s="15"/>
      <c r="I190" s="15"/>
    </row>
    <row r="191" spans="1:9" ht="15" x14ac:dyDescent="0.25">
      <c r="A191" s="21">
        <v>237413</v>
      </c>
      <c r="B191" s="26" t="s">
        <v>188</v>
      </c>
      <c r="C191" s="40"/>
      <c r="D191" s="61"/>
      <c r="E191" s="15"/>
      <c r="F191" s="15"/>
      <c r="G191" s="15"/>
      <c r="H191" s="15"/>
      <c r="I191" s="15"/>
    </row>
    <row r="192" spans="1:9" ht="57" x14ac:dyDescent="0.25">
      <c r="A192" s="29" t="s">
        <v>9</v>
      </c>
      <c r="B192" s="23" t="s">
        <v>189</v>
      </c>
      <c r="C192" s="39">
        <v>3</v>
      </c>
      <c r="D192" s="25" t="s">
        <v>7</v>
      </c>
      <c r="E192" s="15">
        <v>0</v>
      </c>
      <c r="F192" s="15">
        <v>5000</v>
      </c>
      <c r="G192" s="15">
        <f>E192*C192</f>
        <v>0</v>
      </c>
      <c r="H192" s="15">
        <f>F192*C192</f>
        <v>15000</v>
      </c>
      <c r="I192" s="15">
        <f>H192+G192</f>
        <v>15000</v>
      </c>
    </row>
    <row r="193" spans="1:11" ht="15" x14ac:dyDescent="0.25">
      <c r="A193" s="16"/>
      <c r="B193" s="79" t="s">
        <v>118</v>
      </c>
      <c r="C193" s="79"/>
      <c r="D193" s="79"/>
      <c r="E193" s="15"/>
      <c r="F193" s="15"/>
      <c r="G193" s="15"/>
      <c r="H193" s="15"/>
      <c r="I193" s="15">
        <f>SUM(I192)</f>
        <v>15000</v>
      </c>
    </row>
    <row r="194" spans="1:11" ht="30" x14ac:dyDescent="0.25">
      <c r="A194" s="26">
        <v>238100</v>
      </c>
      <c r="B194" s="26" t="s">
        <v>95</v>
      </c>
      <c r="C194" s="40"/>
      <c r="D194" s="40"/>
      <c r="E194" s="41"/>
      <c r="F194" s="41"/>
      <c r="G194" s="41"/>
      <c r="H194" s="41"/>
      <c r="I194" s="41"/>
    </row>
    <row r="195" spans="1:11" s="7" customFormat="1" ht="15" x14ac:dyDescent="0.25">
      <c r="A195" s="26">
        <v>238126.13</v>
      </c>
      <c r="B195" s="26" t="s">
        <v>70</v>
      </c>
      <c r="C195" s="40"/>
      <c r="D195" s="40"/>
      <c r="E195" s="41"/>
      <c r="F195" s="41"/>
      <c r="G195" s="41"/>
      <c r="H195" s="41"/>
      <c r="I195" s="41"/>
    </row>
    <row r="196" spans="1:11" ht="85.5" x14ac:dyDescent="0.25">
      <c r="A196" s="25" t="s">
        <v>9</v>
      </c>
      <c r="B196" s="23" t="s">
        <v>205</v>
      </c>
      <c r="C196" s="39"/>
      <c r="D196" s="25"/>
      <c r="E196" s="15"/>
      <c r="F196" s="15"/>
      <c r="G196" s="15"/>
      <c r="H196" s="15"/>
      <c r="I196" s="15"/>
    </row>
    <row r="197" spans="1:11" x14ac:dyDescent="0.25">
      <c r="A197" s="29"/>
      <c r="B197" s="23" t="s">
        <v>113</v>
      </c>
      <c r="C197" s="39">
        <v>1</v>
      </c>
      <c r="D197" s="25" t="s">
        <v>130</v>
      </c>
      <c r="E197" s="15">
        <v>77500</v>
      </c>
      <c r="F197" s="15">
        <v>3500</v>
      </c>
      <c r="G197" s="15">
        <f>E197*C197</f>
        <v>77500</v>
      </c>
      <c r="H197" s="15">
        <f>F197*C197</f>
        <v>3500</v>
      </c>
      <c r="I197" s="15">
        <f>H197+G197</f>
        <v>81000</v>
      </c>
    </row>
    <row r="198" spans="1:11" x14ac:dyDescent="0.25">
      <c r="A198" s="29"/>
      <c r="B198" s="23" t="s">
        <v>159</v>
      </c>
      <c r="C198" s="39">
        <v>2</v>
      </c>
      <c r="D198" s="25" t="s">
        <v>7</v>
      </c>
      <c r="E198" s="15">
        <v>90000</v>
      </c>
      <c r="F198" s="15">
        <v>3500</v>
      </c>
      <c r="G198" s="15">
        <f>E198*C198</f>
        <v>180000</v>
      </c>
      <c r="H198" s="15">
        <f>F198*C198</f>
        <v>7000</v>
      </c>
      <c r="I198" s="15">
        <f>H198+G198</f>
        <v>187000</v>
      </c>
    </row>
    <row r="199" spans="1:11" s="7" customFormat="1" ht="15" x14ac:dyDescent="0.25">
      <c r="A199" s="26">
        <v>238219</v>
      </c>
      <c r="B199" s="26" t="s">
        <v>71</v>
      </c>
      <c r="C199" s="40"/>
      <c r="D199" s="40"/>
      <c r="E199" s="41"/>
      <c r="F199" s="41"/>
      <c r="G199" s="41"/>
      <c r="H199" s="41"/>
      <c r="I199" s="41"/>
    </row>
    <row r="200" spans="1:11" ht="57" x14ac:dyDescent="0.25">
      <c r="A200" s="25" t="s">
        <v>9</v>
      </c>
      <c r="B200" s="23" t="s">
        <v>114</v>
      </c>
      <c r="C200" s="39">
        <v>62</v>
      </c>
      <c r="D200" s="25" t="s">
        <v>7</v>
      </c>
      <c r="E200" s="15">
        <v>0</v>
      </c>
      <c r="F200" s="15">
        <v>2000</v>
      </c>
      <c r="G200" s="15">
        <f>E200*C200</f>
        <v>0</v>
      </c>
      <c r="H200" s="15">
        <f>F200*C200</f>
        <v>124000</v>
      </c>
      <c r="I200" s="15">
        <f>H200+G200</f>
        <v>124000</v>
      </c>
    </row>
    <row r="201" spans="1:11" ht="15" x14ac:dyDescent="0.25">
      <c r="A201" s="25"/>
      <c r="B201" s="26" t="s">
        <v>160</v>
      </c>
      <c r="C201" s="39"/>
      <c r="D201" s="25"/>
      <c r="E201" s="15"/>
      <c r="F201" s="15"/>
      <c r="G201" s="15"/>
      <c r="H201" s="15"/>
      <c r="I201" s="15"/>
    </row>
    <row r="202" spans="1:11" ht="57" x14ac:dyDescent="0.25">
      <c r="A202" s="29"/>
      <c r="B202" s="23" t="s">
        <v>224</v>
      </c>
      <c r="C202" s="39">
        <v>1</v>
      </c>
      <c r="D202" s="25" t="s">
        <v>13</v>
      </c>
      <c r="E202" s="15">
        <v>25000</v>
      </c>
      <c r="F202" s="15">
        <v>5000</v>
      </c>
      <c r="G202" s="15">
        <f>E202*C202</f>
        <v>25000</v>
      </c>
      <c r="H202" s="15">
        <f>F202*C202</f>
        <v>5000</v>
      </c>
      <c r="I202" s="15">
        <f>H202+G202</f>
        <v>30000</v>
      </c>
    </row>
    <row r="203" spans="1:11" ht="15" x14ac:dyDescent="0.25">
      <c r="A203" s="16"/>
      <c r="B203" s="79" t="s">
        <v>118</v>
      </c>
      <c r="C203" s="79"/>
      <c r="D203" s="79"/>
      <c r="E203" s="15"/>
      <c r="F203" s="15"/>
      <c r="G203" s="15"/>
      <c r="H203" s="15"/>
      <c r="I203" s="15">
        <f>SUM(I196:I202)</f>
        <v>422000</v>
      </c>
    </row>
    <row r="204" spans="1:11" ht="15.75" x14ac:dyDescent="0.25">
      <c r="A204" s="82" t="s">
        <v>109</v>
      </c>
      <c r="B204" s="82"/>
      <c r="C204" s="82"/>
      <c r="D204" s="82"/>
      <c r="E204" s="15"/>
      <c r="F204" s="15"/>
      <c r="G204" s="15"/>
      <c r="H204" s="15"/>
      <c r="I204" s="84">
        <f>I203+I193+I189+I184+I167+I157+I146+I139+I135+I104+I98+I93+I66+I8+I14</f>
        <v>21789490</v>
      </c>
      <c r="K204" s="83"/>
    </row>
    <row r="205" spans="1:11" x14ac:dyDescent="0.25">
      <c r="K205" s="83"/>
    </row>
    <row r="206" spans="1:11" x14ac:dyDescent="0.25">
      <c r="I206" s="64">
        <f>I204*7.5%</f>
        <v>1634211.75</v>
      </c>
    </row>
    <row r="207" spans="1:11" x14ac:dyDescent="0.25">
      <c r="I207" s="64"/>
      <c r="K207" s="83"/>
    </row>
    <row r="208" spans="1:11" x14ac:dyDescent="0.25">
      <c r="I208" s="64">
        <f>I204-I206</f>
        <v>20155278.25</v>
      </c>
    </row>
    <row r="209" spans="11:11" x14ac:dyDescent="0.25">
      <c r="K209" s="66"/>
    </row>
  </sheetData>
  <mergeCells count="35">
    <mergeCell ref="A204:D204"/>
    <mergeCell ref="B146:D146"/>
    <mergeCell ref="B147:I147"/>
    <mergeCell ref="B157:D157"/>
    <mergeCell ref="B158:I158"/>
    <mergeCell ref="B167:D167"/>
    <mergeCell ref="B168:I168"/>
    <mergeCell ref="B184:D184"/>
    <mergeCell ref="B185:I185"/>
    <mergeCell ref="B189:D189"/>
    <mergeCell ref="B193:D193"/>
    <mergeCell ref="B203:D203"/>
    <mergeCell ref="B140:I140"/>
    <mergeCell ref="B15:I15"/>
    <mergeCell ref="B66:D66"/>
    <mergeCell ref="B67:I67"/>
    <mergeCell ref="B93:D93"/>
    <mergeCell ref="B94:I94"/>
    <mergeCell ref="B98:D98"/>
    <mergeCell ref="B99:I99"/>
    <mergeCell ref="B104:D104"/>
    <mergeCell ref="B105:I105"/>
    <mergeCell ref="B135:D135"/>
    <mergeCell ref="B139:D139"/>
    <mergeCell ref="I1:I2"/>
    <mergeCell ref="B3:I3"/>
    <mergeCell ref="B8:D8"/>
    <mergeCell ref="B9:I9"/>
    <mergeCell ref="B14:D14"/>
    <mergeCell ref="G1:H1"/>
    <mergeCell ref="A1:A2"/>
    <mergeCell ref="B1:B2"/>
    <mergeCell ref="C1:C2"/>
    <mergeCell ref="D1:D2"/>
    <mergeCell ref="E1:F1"/>
  </mergeCells>
  <printOptions horizontalCentered="1"/>
  <pageMargins left="0.25" right="0.25" top="0.75" bottom="0.75" header="0.3" footer="0.3"/>
  <pageSetup paperSize="9" orientation="landscape" r:id="rId1"/>
  <headerFooter>
    <oddHeader>&amp;L&amp;"-,Bold"&amp;12 2111 IMTIAZ SUPER MARKET THE PLACE KARACHI</oddHeader>
    <oddFooter>&amp;C&amp;"-,Bold"&amp;12Y.H ASSOCIATES CONSULTING ENGINEERS&amp;R&amp;"Arial,Regular"&amp;10Page &amp;P of &amp;N</oddFooter>
  </headerFooter>
  <rowBreaks count="8" manualBreakCount="8">
    <brk id="34" max="8" man="1"/>
    <brk id="57" max="8" man="1"/>
    <brk id="69" max="8" man="1"/>
    <brk id="84" max="8" man="1"/>
    <brk id="98" max="8" man="1"/>
    <brk id="115" max="8" man="1"/>
    <brk id="167" max="8" man="1"/>
    <brk id="184" max="8"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46"/>
  <sheetViews>
    <sheetView tabSelected="1" workbookViewId="0">
      <selection activeCell="C13" sqref="C13"/>
    </sheetView>
  </sheetViews>
  <sheetFormatPr defaultRowHeight="14.25" x14ac:dyDescent="0.25"/>
  <cols>
    <col min="1" max="1" width="8.5703125" style="1" customWidth="1"/>
    <col min="2" max="2" width="45.7109375" style="2" customWidth="1"/>
    <col min="3" max="3" width="30.85546875" style="1" customWidth="1"/>
    <col min="4" max="9" width="29.5703125" style="1" customWidth="1"/>
    <col min="10" max="16384" width="9.140625" style="1"/>
  </cols>
  <sheetData>
    <row r="2" spans="1:3" ht="15" x14ac:dyDescent="0.25">
      <c r="A2" s="52" t="s">
        <v>209</v>
      </c>
      <c r="C2" s="54" t="s">
        <v>206</v>
      </c>
    </row>
    <row r="5" spans="1:3" ht="34.5" customHeight="1" x14ac:dyDescent="0.25">
      <c r="A5" s="67" t="s">
        <v>206</v>
      </c>
      <c r="B5" s="67"/>
      <c r="C5" s="67"/>
    </row>
    <row r="6" spans="1:3" ht="20.100000000000001" customHeight="1" x14ac:dyDescent="0.25">
      <c r="A6" s="3" t="s">
        <v>214</v>
      </c>
      <c r="B6" s="4" t="s">
        <v>104</v>
      </c>
      <c r="C6" s="3" t="s">
        <v>213</v>
      </c>
    </row>
    <row r="7" spans="1:3" ht="33" customHeight="1" x14ac:dyDescent="0.25">
      <c r="A7" s="4">
        <v>1</v>
      </c>
      <c r="B7" s="5" t="s">
        <v>208</v>
      </c>
      <c r="C7" s="50">
        <f>'revision 14 june after meeting'!I204</f>
        <v>21789490</v>
      </c>
    </row>
    <row r="8" spans="1:3" ht="33" customHeight="1" x14ac:dyDescent="0.25">
      <c r="A8" s="4">
        <v>2</v>
      </c>
      <c r="B8" s="5" t="s">
        <v>207</v>
      </c>
      <c r="C8" s="50">
        <f>[1]revision!$I$76</f>
        <v>6661375</v>
      </c>
    </row>
    <row r="9" spans="1:3" ht="40.5" customHeight="1" x14ac:dyDescent="0.25">
      <c r="A9" s="5"/>
      <c r="B9" s="4" t="s">
        <v>215</v>
      </c>
      <c r="C9" s="55">
        <f>SUM(C7:C8)</f>
        <v>28450865</v>
      </c>
    </row>
    <row r="13" spans="1:3" x14ac:dyDescent="0.25">
      <c r="C13" s="51"/>
    </row>
    <row r="41" spans="1:3" ht="12.75" customHeight="1" x14ac:dyDescent="0.25"/>
    <row r="42" spans="1:3" ht="6" hidden="1" customHeight="1" x14ac:dyDescent="0.25"/>
    <row r="44" spans="1:3" x14ac:dyDescent="0.25">
      <c r="A44" s="68" t="s">
        <v>210</v>
      </c>
      <c r="B44" s="68"/>
      <c r="C44" s="68"/>
    </row>
    <row r="45" spans="1:3" x14ac:dyDescent="0.25">
      <c r="A45" s="69" t="s">
        <v>211</v>
      </c>
      <c r="B45" s="69"/>
      <c r="C45" s="69"/>
    </row>
    <row r="46" spans="1:3" x14ac:dyDescent="0.25">
      <c r="C46" s="53" t="s">
        <v>212</v>
      </c>
    </row>
  </sheetData>
  <mergeCells count="3">
    <mergeCell ref="A5:C5"/>
    <mergeCell ref="A44:C44"/>
    <mergeCell ref="A45:C45"/>
  </mergeCells>
  <pageMargins left="0.7" right="0.7" top="0.75" bottom="0"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9"/>
  <sheetViews>
    <sheetView view="pageBreakPreview" zoomScale="85" zoomScaleNormal="100" zoomScaleSheetLayoutView="85" workbookViewId="0">
      <selection activeCell="E17" sqref="E17:E18"/>
    </sheetView>
  </sheetViews>
  <sheetFormatPr defaultRowHeight="14.25" x14ac:dyDescent="0.25"/>
  <cols>
    <col min="1" max="1" width="8.5703125" style="1" customWidth="1"/>
    <col min="2" max="2" width="45.7109375" style="2" customWidth="1"/>
    <col min="3" max="3" width="30.85546875" style="1" customWidth="1"/>
    <col min="4" max="9" width="29.5703125" style="1" customWidth="1"/>
    <col min="10" max="16384" width="9.140625" style="1"/>
  </cols>
  <sheetData>
    <row r="1" spans="1:3" ht="34.5" customHeight="1" x14ac:dyDescent="0.25">
      <c r="A1" s="67" t="s">
        <v>102</v>
      </c>
      <c r="B1" s="67"/>
      <c r="C1" s="67"/>
    </row>
    <row r="2" spans="1:3" ht="20.100000000000001" customHeight="1" x14ac:dyDescent="0.25">
      <c r="A2" s="3" t="s">
        <v>103</v>
      </c>
      <c r="B2" s="4" t="s">
        <v>104</v>
      </c>
      <c r="C2" s="3" t="s">
        <v>105</v>
      </c>
    </row>
    <row r="3" spans="1:3" ht="33" customHeight="1" x14ac:dyDescent="0.25">
      <c r="A3" s="5">
        <v>230010</v>
      </c>
      <c r="B3" s="5" t="s">
        <v>14</v>
      </c>
      <c r="C3" s="50">
        <f>'Actual BOQ'!I9</f>
        <v>52000</v>
      </c>
    </row>
    <row r="4" spans="1:3" ht="33" customHeight="1" x14ac:dyDescent="0.25">
      <c r="A4" s="5">
        <v>230100</v>
      </c>
      <c r="B4" s="5" t="s">
        <v>17</v>
      </c>
      <c r="C4" s="50">
        <f>'Actual BOQ'!I15</f>
        <v>345000</v>
      </c>
    </row>
    <row r="5" spans="1:3" ht="33" customHeight="1" x14ac:dyDescent="0.25">
      <c r="A5" s="5">
        <v>230500</v>
      </c>
      <c r="B5" s="5" t="s">
        <v>106</v>
      </c>
      <c r="C5" s="50">
        <f>'Actual BOQ'!I65</f>
        <v>6335234</v>
      </c>
    </row>
    <row r="6" spans="1:3" ht="33" customHeight="1" x14ac:dyDescent="0.25">
      <c r="A6" s="5">
        <v>230700</v>
      </c>
      <c r="B6" s="5" t="s">
        <v>107</v>
      </c>
      <c r="C6" s="50">
        <f>'Actual BOQ'!I92</f>
        <v>3987070</v>
      </c>
    </row>
    <row r="7" spans="1:3" ht="33" customHeight="1" x14ac:dyDescent="0.25">
      <c r="A7" s="5">
        <v>230800</v>
      </c>
      <c r="B7" s="5" t="s">
        <v>108</v>
      </c>
      <c r="C7" s="50">
        <f>'Actual BOQ'!I97</f>
        <v>227000</v>
      </c>
    </row>
    <row r="8" spans="1:3" ht="33" customHeight="1" x14ac:dyDescent="0.25">
      <c r="A8" s="5">
        <v>230900</v>
      </c>
      <c r="B8" s="5" t="s">
        <v>87</v>
      </c>
      <c r="C8" s="50">
        <f>'Actual BOQ'!I103</f>
        <v>5850000</v>
      </c>
    </row>
    <row r="9" spans="1:3" ht="33" customHeight="1" x14ac:dyDescent="0.25">
      <c r="A9" s="5">
        <v>232100</v>
      </c>
      <c r="B9" s="5" t="s">
        <v>88</v>
      </c>
      <c r="C9" s="50">
        <f>'Actual BOQ'!I134</f>
        <v>4877270</v>
      </c>
    </row>
    <row r="10" spans="1:3" ht="33" customHeight="1" x14ac:dyDescent="0.25">
      <c r="A10" s="5">
        <v>232300</v>
      </c>
      <c r="B10" s="5" t="s">
        <v>89</v>
      </c>
      <c r="C10" s="50">
        <f>'Actual BOQ'!I138</f>
        <v>180000</v>
      </c>
    </row>
    <row r="11" spans="1:3" ht="33" customHeight="1" x14ac:dyDescent="0.25">
      <c r="A11" s="5">
        <v>233100</v>
      </c>
      <c r="B11" s="5" t="s">
        <v>90</v>
      </c>
      <c r="C11" s="50">
        <f>'Actual BOQ'!I145</f>
        <v>4275400</v>
      </c>
    </row>
    <row r="12" spans="1:3" ht="33" customHeight="1" x14ac:dyDescent="0.25">
      <c r="A12" s="5">
        <v>233300</v>
      </c>
      <c r="B12" s="5" t="s">
        <v>91</v>
      </c>
      <c r="C12" s="50">
        <f>'Actual BOQ'!I156</f>
        <v>621500</v>
      </c>
    </row>
    <row r="13" spans="1:3" ht="33" customHeight="1" x14ac:dyDescent="0.25">
      <c r="A13" s="5">
        <v>233400</v>
      </c>
      <c r="B13" s="5" t="s">
        <v>92</v>
      </c>
      <c r="C13" s="50">
        <f>'Actual BOQ'!I166</f>
        <v>300000</v>
      </c>
    </row>
    <row r="14" spans="1:3" ht="33" customHeight="1" x14ac:dyDescent="0.25">
      <c r="A14" s="5">
        <v>233700</v>
      </c>
      <c r="B14" s="5" t="s">
        <v>93</v>
      </c>
      <c r="C14" s="50">
        <f>'Actual BOQ'!I183</f>
        <v>1636050</v>
      </c>
    </row>
    <row r="15" spans="1:3" ht="33" customHeight="1" x14ac:dyDescent="0.25">
      <c r="A15" s="5">
        <v>234100</v>
      </c>
      <c r="B15" s="5" t="s">
        <v>94</v>
      </c>
      <c r="C15" s="50">
        <f>'Actual BOQ'!I188</f>
        <v>35000</v>
      </c>
    </row>
    <row r="16" spans="1:3" ht="33" customHeight="1" x14ac:dyDescent="0.25">
      <c r="A16" s="44">
        <v>237400</v>
      </c>
      <c r="B16" s="45" t="s">
        <v>187</v>
      </c>
      <c r="C16" s="50">
        <f>'Actual BOQ'!I192</f>
        <v>15000</v>
      </c>
    </row>
    <row r="17" spans="1:5" ht="33" customHeight="1" x14ac:dyDescent="0.25">
      <c r="A17" s="5">
        <v>238100</v>
      </c>
      <c r="B17" s="5" t="s">
        <v>95</v>
      </c>
      <c r="C17" s="50">
        <f>'Actual BOQ'!I196+'Actual BOQ'!I197+'Actual BOQ'!I199</f>
        <v>392000</v>
      </c>
    </row>
    <row r="18" spans="1:5" ht="33" customHeight="1" x14ac:dyDescent="0.25">
      <c r="A18" s="5"/>
      <c r="B18" s="5" t="s">
        <v>160</v>
      </c>
      <c r="C18" s="50">
        <f>'Actual BOQ'!I201</f>
        <v>30000</v>
      </c>
      <c r="E18" s="51"/>
    </row>
    <row r="19" spans="1:5" ht="40.5" customHeight="1" x14ac:dyDescent="0.25">
      <c r="A19" s="5"/>
      <c r="B19" s="5" t="s">
        <v>109</v>
      </c>
      <c r="C19" s="50">
        <f>SUM(C3:C18)</f>
        <v>29158524</v>
      </c>
    </row>
  </sheetData>
  <sheetProtection algorithmName="SHA-512" hashValue="CUB9ArGOKpOejKOJYn4phroC8ODgmtG4KXr3jHDpoU1U3Oq7xHd0ksNfPuU6/4ot/zaVylDWcnjHvZRDY1sskg==" saltValue="ozeMh2BpEDxKhaIy4QokwA==" spinCount="100000" sheet="1" objects="1" scenarios="1"/>
  <mergeCells count="1">
    <mergeCell ref="A1:C1"/>
  </mergeCells>
  <printOptions horizontalCentered="1"/>
  <pageMargins left="0.82291666666666663" right="0.5" top="1" bottom="0.75" header="0.3" footer="0.3"/>
  <pageSetup paperSize="9" orientation="portrait" r:id="rId1"/>
  <headerFooter>
    <oddHeader>&amp;L&amp;"-,Bold"&amp;10 2111 IMTIAZ SUPER MARKET THE PLACE (DHA)&amp;R&amp;"-,Bold"SECTION 400 BILL OF QUANTITIES HVAC</oddHeader>
    <oddFooter>&amp;CY.H.ASSOCIATESCONSULTING ENGINEERS&amp;R&amp;P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4"/>
  <sheetViews>
    <sheetView topLeftCell="A138" zoomScaleNormal="100" zoomScaleSheetLayoutView="85" zoomScalePageLayoutView="85" workbookViewId="0">
      <selection activeCell="E142" sqref="E142"/>
    </sheetView>
  </sheetViews>
  <sheetFormatPr defaultRowHeight="14.25" x14ac:dyDescent="0.25"/>
  <cols>
    <col min="1" max="1" width="8.5703125" style="6" customWidth="1"/>
    <col min="2" max="2" width="33" style="42" customWidth="1"/>
    <col min="3" max="4" width="7.140625" style="43" customWidth="1"/>
    <col min="5" max="9" width="16.7109375" style="6" customWidth="1"/>
    <col min="10" max="10" width="9.140625" style="6"/>
    <col min="11" max="11" width="11.28515625" style="6" bestFit="1" customWidth="1"/>
    <col min="12" max="16384" width="9.140625" style="6"/>
  </cols>
  <sheetData>
    <row r="1" spans="1:10" s="8" customFormat="1" ht="34.5" customHeight="1" x14ac:dyDescent="0.25">
      <c r="A1" s="79" t="s">
        <v>0</v>
      </c>
      <c r="B1" s="79" t="s">
        <v>1</v>
      </c>
      <c r="C1" s="79" t="s">
        <v>8</v>
      </c>
      <c r="D1" s="79" t="s">
        <v>2</v>
      </c>
      <c r="E1" s="79" t="s">
        <v>3</v>
      </c>
      <c r="F1" s="79"/>
      <c r="G1" s="79" t="s">
        <v>4</v>
      </c>
      <c r="H1" s="79"/>
      <c r="I1" s="79" t="s">
        <v>6</v>
      </c>
      <c r="J1" s="80"/>
    </row>
    <row r="2" spans="1:10" s="8" customFormat="1" ht="15" x14ac:dyDescent="0.25">
      <c r="A2" s="79"/>
      <c r="B2" s="79"/>
      <c r="C2" s="79"/>
      <c r="D2" s="79"/>
      <c r="E2" s="9" t="s">
        <v>5</v>
      </c>
      <c r="F2" s="9" t="s">
        <v>72</v>
      </c>
      <c r="G2" s="9" t="s">
        <v>5</v>
      </c>
      <c r="H2" s="9" t="s">
        <v>72</v>
      </c>
      <c r="I2" s="79"/>
      <c r="J2" s="80"/>
    </row>
    <row r="3" spans="1:10" s="8" customFormat="1" ht="15" x14ac:dyDescent="0.25">
      <c r="A3" s="9">
        <v>1</v>
      </c>
      <c r="B3" s="9">
        <v>2</v>
      </c>
      <c r="C3" s="9">
        <v>3</v>
      </c>
      <c r="D3" s="9">
        <v>4</v>
      </c>
      <c r="E3" s="9">
        <v>5</v>
      </c>
      <c r="F3" s="9">
        <v>6</v>
      </c>
      <c r="G3" s="9">
        <v>7</v>
      </c>
      <c r="H3" s="9">
        <v>8</v>
      </c>
      <c r="I3" s="9">
        <v>9</v>
      </c>
    </row>
    <row r="4" spans="1:10" ht="20.25" customHeight="1" x14ac:dyDescent="0.25">
      <c r="A4" s="10">
        <v>230010</v>
      </c>
      <c r="B4" s="77" t="s">
        <v>14</v>
      </c>
      <c r="C4" s="77"/>
      <c r="D4" s="77"/>
      <c r="E4" s="77"/>
      <c r="F4" s="77"/>
      <c r="G4" s="77"/>
      <c r="H4" s="77"/>
      <c r="I4" s="77"/>
    </row>
    <row r="5" spans="1:10" ht="57" x14ac:dyDescent="0.25">
      <c r="A5" s="11" t="s">
        <v>9</v>
      </c>
      <c r="B5" s="12" t="s">
        <v>15</v>
      </c>
      <c r="C5" s="13">
        <v>1</v>
      </c>
      <c r="D5" s="14" t="s">
        <v>13</v>
      </c>
      <c r="E5" s="15">
        <v>25000</v>
      </c>
      <c r="F5" s="15">
        <v>7000</v>
      </c>
      <c r="G5" s="15">
        <f>E5*C5</f>
        <v>25000</v>
      </c>
      <c r="H5" s="15">
        <f>F5*C5</f>
        <v>7000</v>
      </c>
      <c r="I5" s="15">
        <f>H5+G5</f>
        <v>32000</v>
      </c>
    </row>
    <row r="6" spans="1:10" ht="57" x14ac:dyDescent="0.25">
      <c r="A6" s="11" t="s">
        <v>10</v>
      </c>
      <c r="B6" s="12" t="s">
        <v>16</v>
      </c>
      <c r="C6" s="13">
        <v>1</v>
      </c>
      <c r="D6" s="14" t="s">
        <v>13</v>
      </c>
      <c r="E6" s="15">
        <v>15000</v>
      </c>
      <c r="F6" s="15">
        <v>5000</v>
      </c>
      <c r="G6" s="15">
        <f>E6*C6</f>
        <v>15000</v>
      </c>
      <c r="H6" s="15">
        <f>F6*C6</f>
        <v>5000</v>
      </c>
      <c r="I6" s="15">
        <f>H6+G6</f>
        <v>20000</v>
      </c>
    </row>
    <row r="7" spans="1:10" ht="185.25" x14ac:dyDescent="0.25">
      <c r="A7" s="11" t="s">
        <v>144</v>
      </c>
      <c r="B7" s="12" t="s">
        <v>12</v>
      </c>
      <c r="C7" s="13"/>
      <c r="D7" s="14"/>
      <c r="E7" s="15"/>
      <c r="F7" s="15"/>
      <c r="G7" s="15"/>
      <c r="H7" s="15"/>
      <c r="I7" s="15"/>
    </row>
    <row r="8" spans="1:10" ht="24.95" customHeight="1" x14ac:dyDescent="0.25">
      <c r="A8" s="16"/>
      <c r="B8" s="12"/>
      <c r="C8" s="13"/>
      <c r="D8" s="14"/>
      <c r="E8" s="15"/>
      <c r="F8" s="15"/>
      <c r="G8" s="15"/>
      <c r="H8" s="15"/>
      <c r="I8" s="15"/>
    </row>
    <row r="9" spans="1:10" ht="24.95" customHeight="1" x14ac:dyDescent="0.25">
      <c r="A9" s="16"/>
      <c r="B9" s="70" t="s">
        <v>118</v>
      </c>
      <c r="C9" s="71"/>
      <c r="D9" s="72"/>
      <c r="E9" s="15"/>
      <c r="F9" s="15"/>
      <c r="G9" s="15"/>
      <c r="H9" s="15"/>
      <c r="I9" s="15">
        <f>SUM(I5:I8)</f>
        <v>52000</v>
      </c>
    </row>
    <row r="10" spans="1:10" ht="24.95" customHeight="1" x14ac:dyDescent="0.25">
      <c r="A10" s="10">
        <v>230100</v>
      </c>
      <c r="B10" s="77" t="s">
        <v>17</v>
      </c>
      <c r="C10" s="77"/>
      <c r="D10" s="77"/>
      <c r="E10" s="77"/>
      <c r="F10" s="77"/>
      <c r="G10" s="77"/>
      <c r="H10" s="77"/>
      <c r="I10" s="77"/>
    </row>
    <row r="11" spans="1:10" ht="28.5" x14ac:dyDescent="0.25">
      <c r="A11" s="16">
        <v>230113</v>
      </c>
      <c r="B11" s="12" t="s">
        <v>17</v>
      </c>
      <c r="C11" s="13"/>
      <c r="D11" s="14"/>
      <c r="E11" s="15"/>
      <c r="F11" s="15"/>
      <c r="G11" s="15"/>
      <c r="H11" s="15"/>
      <c r="I11" s="15"/>
    </row>
    <row r="12" spans="1:10" ht="24.95" customHeight="1" x14ac:dyDescent="0.25">
      <c r="A12" s="16" t="s">
        <v>9</v>
      </c>
      <c r="B12" s="12" t="s">
        <v>83</v>
      </c>
      <c r="C12" s="13">
        <v>1</v>
      </c>
      <c r="D12" s="14" t="s">
        <v>13</v>
      </c>
      <c r="E12" s="15">
        <v>0</v>
      </c>
      <c r="F12" s="15">
        <v>75000</v>
      </c>
      <c r="G12" s="15">
        <f>E12*C12</f>
        <v>0</v>
      </c>
      <c r="H12" s="15">
        <f>F12*C12</f>
        <v>75000</v>
      </c>
      <c r="I12" s="15">
        <f>H12+G12</f>
        <v>75000</v>
      </c>
    </row>
    <row r="13" spans="1:10" ht="57" x14ac:dyDescent="0.25">
      <c r="A13" s="16" t="s">
        <v>10</v>
      </c>
      <c r="B13" s="12" t="s">
        <v>198</v>
      </c>
      <c r="C13" s="13">
        <v>1</v>
      </c>
      <c r="D13" s="14" t="s">
        <v>13</v>
      </c>
      <c r="E13" s="15">
        <v>0</v>
      </c>
      <c r="F13" s="15">
        <v>0</v>
      </c>
      <c r="G13" s="15">
        <f>E13*C13</f>
        <v>0</v>
      </c>
      <c r="H13" s="15">
        <f>F13*C13</f>
        <v>0</v>
      </c>
      <c r="I13" s="15">
        <f>H13+G13</f>
        <v>0</v>
      </c>
    </row>
    <row r="14" spans="1:10" ht="28.5" x14ac:dyDescent="0.25">
      <c r="A14" s="16" t="s">
        <v>11</v>
      </c>
      <c r="B14" s="12" t="s">
        <v>84</v>
      </c>
      <c r="C14" s="13">
        <v>1</v>
      </c>
      <c r="D14" s="14" t="s">
        <v>13</v>
      </c>
      <c r="E14" s="15">
        <v>270000</v>
      </c>
      <c r="F14" s="15">
        <v>0</v>
      </c>
      <c r="G14" s="15">
        <f>E14*C14</f>
        <v>270000</v>
      </c>
      <c r="H14" s="15">
        <f>F14*C14</f>
        <v>0</v>
      </c>
      <c r="I14" s="15">
        <f>H14+G14</f>
        <v>270000</v>
      </c>
    </row>
    <row r="15" spans="1:10" ht="24.95" customHeight="1" x14ac:dyDescent="0.25">
      <c r="A15" s="16"/>
      <c r="B15" s="70" t="s">
        <v>118</v>
      </c>
      <c r="C15" s="71"/>
      <c r="D15" s="72"/>
      <c r="E15" s="15"/>
      <c r="F15" s="15"/>
      <c r="G15" s="15"/>
      <c r="H15" s="15"/>
      <c r="I15" s="15">
        <f>SUM(I12:I14)</f>
        <v>345000</v>
      </c>
    </row>
    <row r="16" spans="1:10" ht="24.95" customHeight="1" x14ac:dyDescent="0.25">
      <c r="A16" s="10">
        <v>230500</v>
      </c>
      <c r="B16" s="77" t="s">
        <v>18</v>
      </c>
      <c r="C16" s="77"/>
      <c r="D16" s="77"/>
      <c r="E16" s="77"/>
      <c r="F16" s="77"/>
      <c r="G16" s="77"/>
      <c r="H16" s="77"/>
      <c r="I16" s="77"/>
    </row>
    <row r="17" spans="1:9" ht="30" x14ac:dyDescent="0.25">
      <c r="A17" s="17">
        <v>230513.16</v>
      </c>
      <c r="B17" s="18" t="s">
        <v>75</v>
      </c>
      <c r="C17" s="19"/>
      <c r="D17" s="20"/>
      <c r="E17" s="15"/>
      <c r="F17" s="15"/>
      <c r="G17" s="15"/>
      <c r="H17" s="15"/>
      <c r="I17" s="15"/>
    </row>
    <row r="18" spans="1:9" ht="85.5" x14ac:dyDescent="0.25">
      <c r="A18" s="9" t="s">
        <v>9</v>
      </c>
      <c r="B18" s="12" t="s">
        <v>190</v>
      </c>
      <c r="C18" s="13">
        <v>1</v>
      </c>
      <c r="D18" s="14" t="s">
        <v>13</v>
      </c>
      <c r="E18" s="15">
        <v>400000</v>
      </c>
      <c r="F18" s="15">
        <v>120000</v>
      </c>
      <c r="G18" s="15">
        <f>E18*C18</f>
        <v>400000</v>
      </c>
      <c r="H18" s="15">
        <f>F18*C18</f>
        <v>120000</v>
      </c>
      <c r="I18" s="15">
        <f>H18+G18</f>
        <v>520000</v>
      </c>
    </row>
    <row r="19" spans="1:9" ht="30" customHeight="1" x14ac:dyDescent="0.25">
      <c r="A19" s="21">
        <v>230519</v>
      </c>
      <c r="B19" s="18" t="s">
        <v>19</v>
      </c>
      <c r="C19" s="19"/>
      <c r="D19" s="20"/>
      <c r="E19" s="15"/>
      <c r="F19" s="15"/>
      <c r="G19" s="15"/>
      <c r="H19" s="15"/>
      <c r="I19" s="15"/>
    </row>
    <row r="20" spans="1:9" ht="85.5" x14ac:dyDescent="0.25">
      <c r="A20" s="22" t="s">
        <v>9</v>
      </c>
      <c r="B20" s="23" t="s">
        <v>20</v>
      </c>
      <c r="C20" s="24"/>
      <c r="D20" s="25"/>
      <c r="E20" s="15"/>
      <c r="F20" s="15"/>
      <c r="G20" s="15"/>
      <c r="H20" s="15"/>
      <c r="I20" s="15"/>
    </row>
    <row r="21" spans="1:9" ht="24.95" customHeight="1" x14ac:dyDescent="0.25">
      <c r="A21" s="21"/>
      <c r="B21" s="26" t="s">
        <v>151</v>
      </c>
      <c r="C21" s="24"/>
      <c r="D21" s="25"/>
      <c r="E21" s="15"/>
      <c r="F21" s="15"/>
      <c r="G21" s="15"/>
      <c r="H21" s="15"/>
      <c r="I21" s="15"/>
    </row>
    <row r="22" spans="1:9" ht="28.5" x14ac:dyDescent="0.25">
      <c r="A22" s="25" t="s">
        <v>73</v>
      </c>
      <c r="B22" s="23" t="s">
        <v>77</v>
      </c>
      <c r="C22" s="24" t="s">
        <v>129</v>
      </c>
      <c r="D22" s="25" t="s">
        <v>7</v>
      </c>
      <c r="E22" s="15">
        <v>5000</v>
      </c>
      <c r="F22" s="15">
        <v>500</v>
      </c>
      <c r="G22" s="15">
        <f>E22*C22</f>
        <v>30000</v>
      </c>
      <c r="H22" s="15">
        <f>F22*C22</f>
        <v>3000</v>
      </c>
      <c r="I22" s="15">
        <f>H22+G22</f>
        <v>33000</v>
      </c>
    </row>
    <row r="23" spans="1:9" ht="24.95" customHeight="1" x14ac:dyDescent="0.25">
      <c r="A23" s="25" t="s">
        <v>76</v>
      </c>
      <c r="B23" s="27" t="s">
        <v>21</v>
      </c>
      <c r="C23" s="24" t="s">
        <v>129</v>
      </c>
      <c r="D23" s="25" t="s">
        <v>7</v>
      </c>
      <c r="E23" s="15">
        <v>4800</v>
      </c>
      <c r="F23" s="15">
        <v>500</v>
      </c>
      <c r="G23" s="15">
        <f>E23*C23</f>
        <v>28800</v>
      </c>
      <c r="H23" s="15">
        <f>F23*C23</f>
        <v>3000</v>
      </c>
      <c r="I23" s="15">
        <f>H23+G23</f>
        <v>31800</v>
      </c>
    </row>
    <row r="24" spans="1:9" ht="24.95" customHeight="1" x14ac:dyDescent="0.25">
      <c r="A24" s="25" t="s">
        <v>23</v>
      </c>
      <c r="B24" s="27" t="s">
        <v>24</v>
      </c>
      <c r="C24" s="24" t="s">
        <v>129</v>
      </c>
      <c r="D24" s="25" t="s">
        <v>7</v>
      </c>
      <c r="E24" s="15">
        <v>800</v>
      </c>
      <c r="F24" s="15">
        <v>300</v>
      </c>
      <c r="G24" s="15">
        <f>E24*C24</f>
        <v>4800</v>
      </c>
      <c r="H24" s="15">
        <f>F24*C24</f>
        <v>1800</v>
      </c>
      <c r="I24" s="15">
        <f>H24+G24</f>
        <v>6600</v>
      </c>
    </row>
    <row r="25" spans="1:9" ht="24.95" customHeight="1" x14ac:dyDescent="0.25">
      <c r="A25" s="25" t="s">
        <v>25</v>
      </c>
      <c r="B25" s="27" t="s">
        <v>26</v>
      </c>
      <c r="C25" s="24" t="s">
        <v>129</v>
      </c>
      <c r="D25" s="25" t="s">
        <v>7</v>
      </c>
      <c r="E25" s="15">
        <v>800</v>
      </c>
      <c r="F25" s="15">
        <v>300</v>
      </c>
      <c r="G25" s="15">
        <f>E25*C25</f>
        <v>4800</v>
      </c>
      <c r="H25" s="15">
        <f>F25*C25</f>
        <v>1800</v>
      </c>
      <c r="I25" s="15">
        <f>H25+G25</f>
        <v>6600</v>
      </c>
    </row>
    <row r="26" spans="1:9" ht="30" x14ac:dyDescent="0.25">
      <c r="A26" s="21">
        <v>230523</v>
      </c>
      <c r="B26" s="18" t="s">
        <v>27</v>
      </c>
      <c r="C26" s="28"/>
      <c r="D26" s="25"/>
      <c r="E26" s="15"/>
      <c r="F26" s="15"/>
      <c r="G26" s="15"/>
      <c r="H26" s="15"/>
      <c r="I26" s="15"/>
    </row>
    <row r="27" spans="1:9" ht="85.5" x14ac:dyDescent="0.25">
      <c r="A27" s="29"/>
      <c r="B27" s="23" t="s">
        <v>28</v>
      </c>
      <c r="C27" s="24"/>
      <c r="D27" s="25"/>
      <c r="E27" s="15"/>
      <c r="F27" s="15"/>
      <c r="G27" s="15"/>
      <c r="H27" s="15"/>
      <c r="I27" s="15"/>
    </row>
    <row r="28" spans="1:9" ht="24.95" customHeight="1" x14ac:dyDescent="0.25">
      <c r="A28" s="29" t="s">
        <v>177</v>
      </c>
      <c r="B28" s="26" t="s">
        <v>181</v>
      </c>
      <c r="C28" s="24"/>
      <c r="D28" s="25"/>
      <c r="E28" s="15"/>
      <c r="F28" s="15"/>
      <c r="G28" s="15"/>
      <c r="H28" s="15"/>
      <c r="I28" s="15"/>
    </row>
    <row r="29" spans="1:9" ht="24.95" customHeight="1" x14ac:dyDescent="0.25">
      <c r="A29" s="29" t="s">
        <v>9</v>
      </c>
      <c r="B29" s="23" t="s">
        <v>96</v>
      </c>
      <c r="C29" s="24"/>
      <c r="D29" s="25"/>
      <c r="E29" s="15"/>
      <c r="F29" s="15"/>
      <c r="G29" s="15"/>
      <c r="H29" s="15"/>
      <c r="I29" s="15"/>
    </row>
    <row r="30" spans="1:9" ht="24.95" customHeight="1" x14ac:dyDescent="0.25">
      <c r="A30" s="29"/>
      <c r="B30" s="23" t="s">
        <v>122</v>
      </c>
      <c r="C30" s="24" t="s">
        <v>129</v>
      </c>
      <c r="D30" s="25" t="s">
        <v>7</v>
      </c>
      <c r="E30" s="15">
        <v>8500</v>
      </c>
      <c r="F30" s="15">
        <v>1500</v>
      </c>
      <c r="G30" s="15">
        <f>E30*C30</f>
        <v>51000</v>
      </c>
      <c r="H30" s="15">
        <f>F30*C30</f>
        <v>9000</v>
      </c>
      <c r="I30" s="15">
        <f>H30+G30</f>
        <v>60000</v>
      </c>
    </row>
    <row r="31" spans="1:9" ht="24.95" customHeight="1" x14ac:dyDescent="0.25">
      <c r="A31" s="29" t="s">
        <v>10</v>
      </c>
      <c r="B31" s="23" t="s">
        <v>178</v>
      </c>
      <c r="C31" s="24"/>
      <c r="D31" s="25"/>
      <c r="E31" s="15"/>
      <c r="F31" s="15"/>
      <c r="G31" s="15"/>
      <c r="H31" s="15"/>
      <c r="I31" s="15"/>
    </row>
    <row r="32" spans="1:9" ht="24.95" customHeight="1" x14ac:dyDescent="0.25">
      <c r="A32" s="29"/>
      <c r="B32" s="23" t="s">
        <v>122</v>
      </c>
      <c r="C32" s="24" t="s">
        <v>180</v>
      </c>
      <c r="D32" s="25" t="s">
        <v>7</v>
      </c>
      <c r="E32" s="15">
        <v>52350</v>
      </c>
      <c r="F32" s="15">
        <v>1500</v>
      </c>
      <c r="G32" s="15">
        <f>E32*C32</f>
        <v>157050</v>
      </c>
      <c r="H32" s="15">
        <f>F32*C32</f>
        <v>4500</v>
      </c>
      <c r="I32" s="15">
        <f>H32+G32</f>
        <v>161550</v>
      </c>
    </row>
    <row r="33" spans="1:9" ht="24.95" customHeight="1" x14ac:dyDescent="0.25">
      <c r="A33" s="29" t="s">
        <v>11</v>
      </c>
      <c r="B33" s="23" t="s">
        <v>179</v>
      </c>
      <c r="C33" s="24"/>
      <c r="D33" s="25"/>
      <c r="E33" s="15"/>
      <c r="F33" s="15"/>
      <c r="G33" s="15"/>
      <c r="H33" s="15"/>
      <c r="I33" s="15"/>
    </row>
    <row r="34" spans="1:9" ht="24.95" customHeight="1" x14ac:dyDescent="0.25">
      <c r="A34" s="29"/>
      <c r="B34" s="23" t="s">
        <v>122</v>
      </c>
      <c r="C34" s="24" t="s">
        <v>180</v>
      </c>
      <c r="D34" s="25" t="s">
        <v>7</v>
      </c>
      <c r="E34" s="15">
        <v>89900</v>
      </c>
      <c r="F34" s="15">
        <v>1500</v>
      </c>
      <c r="G34" s="15">
        <f>E34*C34</f>
        <v>269700</v>
      </c>
      <c r="H34" s="15">
        <f>F34*C34</f>
        <v>4500</v>
      </c>
      <c r="I34" s="15">
        <f>H34+G34</f>
        <v>274200</v>
      </c>
    </row>
    <row r="35" spans="1:9" ht="24.95" customHeight="1" x14ac:dyDescent="0.25">
      <c r="A35" s="29"/>
      <c r="B35" s="26" t="s">
        <v>98</v>
      </c>
      <c r="C35" s="24"/>
      <c r="D35" s="25"/>
      <c r="E35" s="15"/>
      <c r="F35" s="15"/>
      <c r="G35" s="15"/>
      <c r="H35" s="15"/>
      <c r="I35" s="15"/>
    </row>
    <row r="36" spans="1:9" ht="24.95" customHeight="1" x14ac:dyDescent="0.25">
      <c r="A36" s="25" t="s">
        <v>9</v>
      </c>
      <c r="B36" s="23" t="s">
        <v>96</v>
      </c>
      <c r="C36" s="24"/>
      <c r="D36" s="25"/>
      <c r="E36" s="15"/>
      <c r="F36" s="15"/>
      <c r="G36" s="15"/>
      <c r="H36" s="15"/>
      <c r="I36" s="15"/>
    </row>
    <row r="37" spans="1:9" ht="24.95" customHeight="1" x14ac:dyDescent="0.25">
      <c r="A37" s="25"/>
      <c r="B37" s="23" t="s">
        <v>29</v>
      </c>
      <c r="C37" s="24" t="s">
        <v>193</v>
      </c>
      <c r="D37" s="25" t="s">
        <v>7</v>
      </c>
      <c r="E37" s="15">
        <v>2550</v>
      </c>
      <c r="F37" s="15">
        <v>800</v>
      </c>
      <c r="G37" s="15">
        <f>E37*C37</f>
        <v>91800</v>
      </c>
      <c r="H37" s="15">
        <f>F37*C37</f>
        <v>28800</v>
      </c>
      <c r="I37" s="15">
        <f>H37+G37</f>
        <v>120600</v>
      </c>
    </row>
    <row r="38" spans="1:9" ht="24.95" customHeight="1" x14ac:dyDescent="0.25">
      <c r="A38" s="25"/>
      <c r="B38" s="23" t="s">
        <v>30</v>
      </c>
      <c r="C38" s="24" t="s">
        <v>152</v>
      </c>
      <c r="D38" s="25" t="s">
        <v>7</v>
      </c>
      <c r="E38" s="15">
        <v>3893</v>
      </c>
      <c r="F38" s="15">
        <v>800</v>
      </c>
      <c r="G38" s="15">
        <f>E38*C38</f>
        <v>342584</v>
      </c>
      <c r="H38" s="15">
        <f>F38*C38</f>
        <v>70400</v>
      </c>
      <c r="I38" s="15">
        <f>H38+G38</f>
        <v>412984</v>
      </c>
    </row>
    <row r="39" spans="1:9" ht="24.95" customHeight="1" x14ac:dyDescent="0.25">
      <c r="A39" s="25" t="s">
        <v>10</v>
      </c>
      <c r="B39" s="23" t="s">
        <v>178</v>
      </c>
      <c r="C39" s="24"/>
      <c r="D39" s="25"/>
      <c r="E39" s="15"/>
      <c r="F39" s="15"/>
      <c r="G39" s="15"/>
      <c r="H39" s="15"/>
      <c r="I39" s="15"/>
    </row>
    <row r="40" spans="1:9" ht="24.95" customHeight="1" x14ac:dyDescent="0.25">
      <c r="A40" s="25"/>
      <c r="B40" s="23" t="s">
        <v>29</v>
      </c>
      <c r="C40" s="24" t="s">
        <v>194</v>
      </c>
      <c r="D40" s="25" t="s">
        <v>130</v>
      </c>
      <c r="E40" s="15">
        <v>6850</v>
      </c>
      <c r="F40" s="15">
        <v>800</v>
      </c>
      <c r="G40" s="15">
        <f>E40*C40</f>
        <v>123300</v>
      </c>
      <c r="H40" s="15">
        <f>F40*C40</f>
        <v>14400</v>
      </c>
      <c r="I40" s="15">
        <f>H40+G40</f>
        <v>137700</v>
      </c>
    </row>
    <row r="41" spans="1:9" ht="24.95" customHeight="1" x14ac:dyDescent="0.25">
      <c r="A41" s="25"/>
      <c r="B41" s="23" t="s">
        <v>30</v>
      </c>
      <c r="C41" s="24" t="s">
        <v>153</v>
      </c>
      <c r="D41" s="25" t="s">
        <v>7</v>
      </c>
      <c r="E41" s="15">
        <v>7500</v>
      </c>
      <c r="F41" s="15">
        <v>800</v>
      </c>
      <c r="G41" s="15">
        <f>E41*C41</f>
        <v>330000</v>
      </c>
      <c r="H41" s="15">
        <f>F41*C41</f>
        <v>35200</v>
      </c>
      <c r="I41" s="15">
        <f>H41+G41</f>
        <v>365200</v>
      </c>
    </row>
    <row r="42" spans="1:9" ht="24.95" customHeight="1" x14ac:dyDescent="0.25">
      <c r="A42" s="25" t="s">
        <v>11</v>
      </c>
      <c r="B42" s="23" t="s">
        <v>149</v>
      </c>
      <c r="C42" s="24"/>
      <c r="D42" s="25"/>
      <c r="E42" s="15"/>
      <c r="F42" s="15"/>
      <c r="G42" s="15"/>
      <c r="H42" s="15"/>
      <c r="I42" s="15"/>
    </row>
    <row r="43" spans="1:9" ht="24.95" customHeight="1" x14ac:dyDescent="0.25">
      <c r="A43" s="25"/>
      <c r="B43" s="23" t="s">
        <v>29</v>
      </c>
      <c r="C43" s="24" t="s">
        <v>194</v>
      </c>
      <c r="D43" s="25" t="s">
        <v>7</v>
      </c>
      <c r="E43" s="15">
        <v>19500</v>
      </c>
      <c r="F43" s="15">
        <v>1000</v>
      </c>
      <c r="G43" s="15">
        <f>E43*C43</f>
        <v>351000</v>
      </c>
      <c r="H43" s="15">
        <f>F43*C43</f>
        <v>18000</v>
      </c>
      <c r="I43" s="15">
        <f>H43+G43</f>
        <v>369000</v>
      </c>
    </row>
    <row r="44" spans="1:9" ht="24.95" customHeight="1" x14ac:dyDescent="0.25">
      <c r="A44" s="25"/>
      <c r="B44" s="23" t="s">
        <v>30</v>
      </c>
      <c r="C44" s="24" t="s">
        <v>153</v>
      </c>
      <c r="D44" s="25" t="s">
        <v>7</v>
      </c>
      <c r="E44" s="15">
        <v>28500</v>
      </c>
      <c r="F44" s="15">
        <v>1000</v>
      </c>
      <c r="G44" s="15">
        <f>E44*C44</f>
        <v>1254000</v>
      </c>
      <c r="H44" s="15">
        <f>F44*C44</f>
        <v>44000</v>
      </c>
      <c r="I44" s="15">
        <f>H44+G44</f>
        <v>1298000</v>
      </c>
    </row>
    <row r="45" spans="1:9" ht="24.95" customHeight="1" x14ac:dyDescent="0.25">
      <c r="A45" s="25"/>
      <c r="B45" s="26" t="s">
        <v>163</v>
      </c>
      <c r="C45" s="24"/>
      <c r="D45" s="25"/>
      <c r="E45" s="15"/>
      <c r="F45" s="15"/>
      <c r="G45" s="15"/>
      <c r="H45" s="15"/>
      <c r="I45" s="15"/>
    </row>
    <row r="46" spans="1:9" ht="30" customHeight="1" x14ac:dyDescent="0.25">
      <c r="A46" s="25"/>
      <c r="B46" s="23" t="s">
        <v>195</v>
      </c>
      <c r="C46" s="24" t="s">
        <v>22</v>
      </c>
      <c r="D46" s="25" t="s">
        <v>130</v>
      </c>
      <c r="E46" s="15">
        <v>330000</v>
      </c>
      <c r="F46" s="15">
        <v>8000</v>
      </c>
      <c r="G46" s="15">
        <f>E46*C46</f>
        <v>330000</v>
      </c>
      <c r="H46" s="15">
        <f>F46*C46</f>
        <v>8000</v>
      </c>
      <c r="I46" s="15">
        <f>H46+G46</f>
        <v>338000</v>
      </c>
    </row>
    <row r="47" spans="1:9" ht="30" customHeight="1" x14ac:dyDescent="0.25">
      <c r="A47" s="25"/>
      <c r="B47" s="23" t="s">
        <v>191</v>
      </c>
      <c r="C47" s="24" t="s">
        <v>22</v>
      </c>
      <c r="D47" s="25" t="s">
        <v>130</v>
      </c>
      <c r="E47" s="15">
        <v>415000</v>
      </c>
      <c r="F47" s="15">
        <v>10000</v>
      </c>
      <c r="G47" s="15">
        <f>E47*C47</f>
        <v>415000</v>
      </c>
      <c r="H47" s="15">
        <f>F47*C47</f>
        <v>10000</v>
      </c>
      <c r="I47" s="15">
        <f>H47+G47</f>
        <v>425000</v>
      </c>
    </row>
    <row r="48" spans="1:9" ht="24.95" customHeight="1" x14ac:dyDescent="0.25">
      <c r="A48" s="29"/>
      <c r="B48" s="26" t="s">
        <v>182</v>
      </c>
      <c r="C48" s="24"/>
      <c r="D48" s="25"/>
      <c r="E48" s="15"/>
      <c r="F48" s="15"/>
      <c r="G48" s="15"/>
      <c r="H48" s="15"/>
      <c r="I48" s="15"/>
    </row>
    <row r="49" spans="1:9" ht="24.95" customHeight="1" x14ac:dyDescent="0.25">
      <c r="A49" s="29" t="s">
        <v>9</v>
      </c>
      <c r="B49" s="23" t="s">
        <v>183</v>
      </c>
      <c r="C49" s="24"/>
      <c r="D49" s="25"/>
      <c r="E49" s="15"/>
      <c r="F49" s="15"/>
      <c r="G49" s="15"/>
      <c r="H49" s="15"/>
      <c r="I49" s="15"/>
    </row>
    <row r="50" spans="1:9" ht="24.95" customHeight="1" x14ac:dyDescent="0.25">
      <c r="A50" s="29"/>
      <c r="B50" s="23" t="s">
        <v>140</v>
      </c>
      <c r="C50" s="24" t="s">
        <v>192</v>
      </c>
      <c r="D50" s="25" t="s">
        <v>7</v>
      </c>
      <c r="E50" s="15">
        <v>47500</v>
      </c>
      <c r="F50" s="15">
        <v>2500</v>
      </c>
      <c r="G50" s="15">
        <f>E50*C50</f>
        <v>237500</v>
      </c>
      <c r="H50" s="15">
        <f>F50*C50</f>
        <v>12500</v>
      </c>
      <c r="I50" s="15">
        <f>H50+G50</f>
        <v>250000</v>
      </c>
    </row>
    <row r="51" spans="1:9" ht="24.95" customHeight="1" x14ac:dyDescent="0.25">
      <c r="A51" s="29"/>
      <c r="B51" s="23" t="s">
        <v>169</v>
      </c>
      <c r="C51" s="24" t="s">
        <v>180</v>
      </c>
      <c r="D51" s="25" t="s">
        <v>7</v>
      </c>
      <c r="E51" s="15">
        <v>29900</v>
      </c>
      <c r="F51" s="15">
        <v>2200</v>
      </c>
      <c r="G51" s="15">
        <f>E51*C51</f>
        <v>89700</v>
      </c>
      <c r="H51" s="15">
        <f>F51*C51</f>
        <v>6600</v>
      </c>
      <c r="I51" s="15">
        <f>H51+G51</f>
        <v>96300</v>
      </c>
    </row>
    <row r="52" spans="1:9" ht="24.95" customHeight="1" x14ac:dyDescent="0.25">
      <c r="A52" s="29" t="s">
        <v>10</v>
      </c>
      <c r="B52" s="23" t="s">
        <v>97</v>
      </c>
      <c r="C52" s="24"/>
      <c r="D52" s="25"/>
      <c r="E52" s="15"/>
      <c r="F52" s="15"/>
      <c r="G52" s="15"/>
      <c r="H52" s="15"/>
      <c r="I52" s="15"/>
    </row>
    <row r="53" spans="1:9" ht="24.95" customHeight="1" x14ac:dyDescent="0.25">
      <c r="A53" s="29"/>
      <c r="B53" s="23" t="s">
        <v>169</v>
      </c>
      <c r="C53" s="24" t="s">
        <v>22</v>
      </c>
      <c r="D53" s="25" t="s">
        <v>130</v>
      </c>
      <c r="E53" s="15">
        <v>27000</v>
      </c>
      <c r="F53" s="15">
        <v>2200</v>
      </c>
      <c r="G53" s="15">
        <f>E53*C53</f>
        <v>27000</v>
      </c>
      <c r="H53" s="15">
        <f>F53*C53</f>
        <v>2200</v>
      </c>
      <c r="I53" s="15">
        <f>H53+G53</f>
        <v>29200</v>
      </c>
    </row>
    <row r="54" spans="1:9" ht="24.95" customHeight="1" x14ac:dyDescent="0.25">
      <c r="A54" s="29"/>
      <c r="B54" s="23" t="s">
        <v>140</v>
      </c>
      <c r="C54" s="24" t="s">
        <v>22</v>
      </c>
      <c r="D54" s="25" t="s">
        <v>130</v>
      </c>
      <c r="E54" s="15">
        <v>57000</v>
      </c>
      <c r="F54" s="15">
        <v>2500</v>
      </c>
      <c r="G54" s="15">
        <f>E54*C54</f>
        <v>57000</v>
      </c>
      <c r="H54" s="15">
        <f>F54*C54</f>
        <v>2500</v>
      </c>
      <c r="I54" s="15">
        <f>H54+G54</f>
        <v>59500</v>
      </c>
    </row>
    <row r="55" spans="1:9" ht="30" x14ac:dyDescent="0.25">
      <c r="A55" s="21">
        <v>230526</v>
      </c>
      <c r="B55" s="18" t="s">
        <v>32</v>
      </c>
      <c r="C55" s="24"/>
      <c r="D55" s="25"/>
      <c r="E55" s="15"/>
      <c r="F55" s="15"/>
      <c r="G55" s="15"/>
      <c r="H55" s="15"/>
      <c r="I55" s="15"/>
    </row>
    <row r="56" spans="1:9" ht="71.25" x14ac:dyDescent="0.25">
      <c r="A56" s="25" t="s">
        <v>9</v>
      </c>
      <c r="B56" s="23" t="s">
        <v>33</v>
      </c>
      <c r="C56" s="24" t="s">
        <v>22</v>
      </c>
      <c r="D56" s="25" t="s">
        <v>13</v>
      </c>
      <c r="E56" s="15">
        <v>510000</v>
      </c>
      <c r="F56" s="15">
        <v>25000</v>
      </c>
      <c r="G56" s="15">
        <f>E56*C56</f>
        <v>510000</v>
      </c>
      <c r="H56" s="15">
        <f>F56*C56</f>
        <v>25000</v>
      </c>
      <c r="I56" s="15">
        <f>H56+G56</f>
        <v>535000</v>
      </c>
    </row>
    <row r="57" spans="1:9" ht="30" x14ac:dyDescent="0.25">
      <c r="A57" s="21">
        <v>230529.13</v>
      </c>
      <c r="B57" s="18" t="s">
        <v>34</v>
      </c>
      <c r="C57" s="24"/>
      <c r="D57" s="25"/>
      <c r="E57" s="15"/>
      <c r="F57" s="15"/>
      <c r="G57" s="15"/>
      <c r="H57" s="15"/>
      <c r="I57" s="15"/>
    </row>
    <row r="58" spans="1:9" ht="71.25" x14ac:dyDescent="0.25">
      <c r="A58" s="25" t="s">
        <v>9</v>
      </c>
      <c r="B58" s="23" t="s">
        <v>35</v>
      </c>
      <c r="C58" s="24" t="s">
        <v>22</v>
      </c>
      <c r="D58" s="25" t="s">
        <v>13</v>
      </c>
      <c r="E58" s="15">
        <v>475000</v>
      </c>
      <c r="F58" s="15">
        <v>70000</v>
      </c>
      <c r="G58" s="15">
        <f>E58*C58</f>
        <v>475000</v>
      </c>
      <c r="H58" s="15">
        <f>F58*C58</f>
        <v>70000</v>
      </c>
      <c r="I58" s="15">
        <f>H58+G58</f>
        <v>545000</v>
      </c>
    </row>
    <row r="59" spans="1:9" ht="30" x14ac:dyDescent="0.25">
      <c r="A59" s="21">
        <v>230529.16</v>
      </c>
      <c r="B59" s="18" t="s">
        <v>36</v>
      </c>
      <c r="C59" s="24"/>
      <c r="D59" s="25"/>
      <c r="E59" s="15"/>
      <c r="F59" s="15"/>
      <c r="G59" s="15"/>
      <c r="H59" s="15"/>
      <c r="I59" s="15"/>
    </row>
    <row r="60" spans="1:9" ht="71.25" x14ac:dyDescent="0.25">
      <c r="A60" s="25" t="s">
        <v>9</v>
      </c>
      <c r="B60" s="23" t="s">
        <v>37</v>
      </c>
      <c r="C60" s="24" t="s">
        <v>22</v>
      </c>
      <c r="D60" s="25" t="s">
        <v>13</v>
      </c>
      <c r="E60" s="15">
        <v>120000</v>
      </c>
      <c r="F60" s="15">
        <v>20000</v>
      </c>
      <c r="G60" s="15">
        <f>E60*C60</f>
        <v>120000</v>
      </c>
      <c r="H60" s="15">
        <f>F60*C60</f>
        <v>20000</v>
      </c>
      <c r="I60" s="15">
        <f>H60+G60</f>
        <v>140000</v>
      </c>
    </row>
    <row r="61" spans="1:9" ht="30" x14ac:dyDescent="0.25">
      <c r="A61" s="21">
        <v>230553</v>
      </c>
      <c r="B61" s="30" t="s">
        <v>78</v>
      </c>
      <c r="C61" s="24"/>
      <c r="D61" s="25"/>
      <c r="E61" s="15"/>
      <c r="F61" s="15"/>
      <c r="G61" s="15"/>
      <c r="H61" s="15"/>
      <c r="I61" s="15"/>
    </row>
    <row r="62" spans="1:9" ht="85.5" x14ac:dyDescent="0.25">
      <c r="A62" s="25" t="s">
        <v>9</v>
      </c>
      <c r="B62" s="23" t="s">
        <v>79</v>
      </c>
      <c r="C62" s="24" t="s">
        <v>22</v>
      </c>
      <c r="D62" s="25" t="s">
        <v>13</v>
      </c>
      <c r="E62" s="15">
        <v>35000</v>
      </c>
      <c r="F62" s="15">
        <v>15000</v>
      </c>
      <c r="G62" s="15">
        <f>E62*C62</f>
        <v>35000</v>
      </c>
      <c r="H62" s="15">
        <f>F62*C62</f>
        <v>15000</v>
      </c>
      <c r="I62" s="15">
        <f>H62+G62</f>
        <v>50000</v>
      </c>
    </row>
    <row r="63" spans="1:9" ht="24.95" customHeight="1" x14ac:dyDescent="0.25">
      <c r="A63" s="21">
        <v>230579</v>
      </c>
      <c r="B63" s="18" t="s">
        <v>38</v>
      </c>
      <c r="C63" s="24"/>
      <c r="D63" s="25"/>
      <c r="E63" s="15"/>
      <c r="F63" s="15"/>
      <c r="G63" s="15"/>
      <c r="H63" s="15"/>
      <c r="I63" s="15"/>
    </row>
    <row r="64" spans="1:9" ht="57" x14ac:dyDescent="0.25">
      <c r="A64" s="25" t="s">
        <v>9</v>
      </c>
      <c r="B64" s="23" t="s">
        <v>39</v>
      </c>
      <c r="C64" s="24" t="s">
        <v>22</v>
      </c>
      <c r="D64" s="25" t="s">
        <v>13</v>
      </c>
      <c r="E64" s="15">
        <v>50000</v>
      </c>
      <c r="F64" s="15">
        <v>20000</v>
      </c>
      <c r="G64" s="15">
        <f>E64*C64</f>
        <v>50000</v>
      </c>
      <c r="H64" s="15">
        <f>F64*C64</f>
        <v>20000</v>
      </c>
      <c r="I64" s="15">
        <f>H64+G64</f>
        <v>70000</v>
      </c>
    </row>
    <row r="65" spans="1:9" ht="24.95" customHeight="1" x14ac:dyDescent="0.25">
      <c r="A65" s="16"/>
      <c r="B65" s="70" t="s">
        <v>118</v>
      </c>
      <c r="C65" s="71"/>
      <c r="D65" s="72"/>
      <c r="E65" s="15"/>
      <c r="F65" s="15"/>
      <c r="G65" s="15"/>
      <c r="H65" s="15"/>
      <c r="I65" s="15">
        <f>SUM(I18:I64)</f>
        <v>6335234</v>
      </c>
    </row>
    <row r="66" spans="1:9" ht="24.95" customHeight="1" x14ac:dyDescent="0.25">
      <c r="A66" s="31">
        <v>230700</v>
      </c>
      <c r="B66" s="76" t="s">
        <v>85</v>
      </c>
      <c r="C66" s="76"/>
      <c r="D66" s="76"/>
      <c r="E66" s="76"/>
      <c r="F66" s="76"/>
      <c r="G66" s="76"/>
      <c r="H66" s="76"/>
      <c r="I66" s="76"/>
    </row>
    <row r="67" spans="1:9" ht="24.95" customHeight="1" x14ac:dyDescent="0.25">
      <c r="A67" s="21">
        <v>230716</v>
      </c>
      <c r="B67" s="18" t="s">
        <v>40</v>
      </c>
      <c r="C67" s="24"/>
      <c r="D67" s="25"/>
      <c r="E67" s="15"/>
      <c r="F67" s="15"/>
      <c r="G67" s="15"/>
      <c r="H67" s="15"/>
      <c r="I67" s="15"/>
    </row>
    <row r="68" spans="1:9" ht="57" x14ac:dyDescent="0.25">
      <c r="A68" s="25" t="s">
        <v>9</v>
      </c>
      <c r="B68" s="27" t="s">
        <v>41</v>
      </c>
      <c r="C68" s="24" t="s">
        <v>22</v>
      </c>
      <c r="D68" s="25" t="s">
        <v>42</v>
      </c>
      <c r="E68" s="15">
        <v>35000</v>
      </c>
      <c r="F68" s="15">
        <v>15000</v>
      </c>
      <c r="G68" s="15">
        <f>E68*C68</f>
        <v>35000</v>
      </c>
      <c r="H68" s="15">
        <f>F68*C68</f>
        <v>15000</v>
      </c>
      <c r="I68" s="15">
        <f>H68+G68</f>
        <v>50000</v>
      </c>
    </row>
    <row r="69" spans="1:9" ht="24.95" customHeight="1" x14ac:dyDescent="0.25">
      <c r="A69" s="21">
        <v>230719.13</v>
      </c>
      <c r="B69" s="26" t="s">
        <v>43</v>
      </c>
      <c r="C69" s="24"/>
      <c r="D69" s="25"/>
      <c r="E69" s="15"/>
      <c r="F69" s="15"/>
      <c r="G69" s="15"/>
      <c r="H69" s="15"/>
      <c r="I69" s="15"/>
    </row>
    <row r="70" spans="1:9" ht="199.5" x14ac:dyDescent="0.25">
      <c r="A70" s="25" t="s">
        <v>9</v>
      </c>
      <c r="B70" s="27" t="s">
        <v>203</v>
      </c>
      <c r="C70" s="24"/>
      <c r="D70" s="25"/>
      <c r="E70" s="15"/>
      <c r="F70" s="15"/>
      <c r="G70" s="15"/>
      <c r="H70" s="15"/>
      <c r="I70" s="15"/>
    </row>
    <row r="71" spans="1:9" ht="24.95" customHeight="1" x14ac:dyDescent="0.25">
      <c r="A71" s="32" t="s">
        <v>145</v>
      </c>
      <c r="B71" s="26" t="s">
        <v>44</v>
      </c>
      <c r="C71" s="24"/>
      <c r="D71" s="25"/>
      <c r="E71" s="15"/>
      <c r="F71" s="15"/>
      <c r="G71" s="15"/>
      <c r="H71" s="15"/>
      <c r="I71" s="15"/>
    </row>
    <row r="72" spans="1:9" ht="24.95" customHeight="1" x14ac:dyDescent="0.25">
      <c r="A72" s="32"/>
      <c r="B72" s="23" t="s">
        <v>29</v>
      </c>
      <c r="C72" s="24" t="s">
        <v>196</v>
      </c>
      <c r="D72" s="25" t="s">
        <v>131</v>
      </c>
      <c r="E72" s="15">
        <v>460</v>
      </c>
      <c r="F72" s="15">
        <v>130</v>
      </c>
      <c r="G72" s="15">
        <f>E72*C72</f>
        <v>119600</v>
      </c>
      <c r="H72" s="15">
        <f>F72*C72</f>
        <v>33800</v>
      </c>
      <c r="I72" s="15">
        <f>H72+G72</f>
        <v>153400</v>
      </c>
    </row>
    <row r="73" spans="1:9" ht="24.95" customHeight="1" x14ac:dyDescent="0.25">
      <c r="A73" s="32"/>
      <c r="B73" s="23" t="s">
        <v>30</v>
      </c>
      <c r="C73" s="24" t="s">
        <v>164</v>
      </c>
      <c r="D73" s="25" t="s">
        <v>131</v>
      </c>
      <c r="E73" s="15">
        <v>505</v>
      </c>
      <c r="F73" s="15">
        <v>150</v>
      </c>
      <c r="G73" s="15">
        <f>E73*C73</f>
        <v>580750</v>
      </c>
      <c r="H73" s="15">
        <f>F73*C73</f>
        <v>172500</v>
      </c>
      <c r="I73" s="15">
        <f>H73+G73</f>
        <v>753250</v>
      </c>
    </row>
    <row r="74" spans="1:9" ht="24.95" customHeight="1" x14ac:dyDescent="0.25">
      <c r="A74" s="32"/>
      <c r="B74" s="23" t="s">
        <v>31</v>
      </c>
      <c r="C74" s="24" t="s">
        <v>165</v>
      </c>
      <c r="D74" s="25" t="s">
        <v>131</v>
      </c>
      <c r="E74" s="15">
        <v>605</v>
      </c>
      <c r="F74" s="15">
        <v>160</v>
      </c>
      <c r="G74" s="15">
        <f>E74*C74</f>
        <v>260150</v>
      </c>
      <c r="H74" s="15">
        <f>F74*C74</f>
        <v>68800</v>
      </c>
      <c r="I74" s="15">
        <f>H74+G74</f>
        <v>328950</v>
      </c>
    </row>
    <row r="75" spans="1:9" ht="24.95" customHeight="1" x14ac:dyDescent="0.25">
      <c r="A75" s="32"/>
      <c r="B75" s="23" t="s">
        <v>122</v>
      </c>
      <c r="C75" s="24" t="s">
        <v>166</v>
      </c>
      <c r="D75" s="25" t="s">
        <v>131</v>
      </c>
      <c r="E75" s="15">
        <v>695</v>
      </c>
      <c r="F75" s="15">
        <v>170</v>
      </c>
      <c r="G75" s="15">
        <f>E75*C75</f>
        <v>403100</v>
      </c>
      <c r="H75" s="15">
        <f>F75*C75</f>
        <v>98600</v>
      </c>
      <c r="I75" s="15">
        <f>H75+G75</f>
        <v>501700</v>
      </c>
    </row>
    <row r="76" spans="1:9" ht="24.95" customHeight="1" x14ac:dyDescent="0.25">
      <c r="A76" s="32" t="s">
        <v>146</v>
      </c>
      <c r="B76" s="26" t="s">
        <v>135</v>
      </c>
      <c r="C76" s="24"/>
      <c r="D76" s="25"/>
      <c r="E76" s="15"/>
      <c r="F76" s="15"/>
      <c r="G76" s="15"/>
      <c r="H76" s="15"/>
      <c r="I76" s="15"/>
    </row>
    <row r="77" spans="1:9" ht="24.95" customHeight="1" x14ac:dyDescent="0.25">
      <c r="A77" s="32"/>
      <c r="B77" s="23" t="s">
        <v>133</v>
      </c>
      <c r="C77" s="24" t="s">
        <v>167</v>
      </c>
      <c r="D77" s="25" t="s">
        <v>131</v>
      </c>
      <c r="E77" s="15">
        <v>755</v>
      </c>
      <c r="F77" s="15">
        <v>200</v>
      </c>
      <c r="G77" s="15">
        <f>E77*C77</f>
        <v>468100</v>
      </c>
      <c r="H77" s="15">
        <f>F77*C77</f>
        <v>124000</v>
      </c>
      <c r="I77" s="15">
        <f>H77+G77</f>
        <v>592100</v>
      </c>
    </row>
    <row r="78" spans="1:9" ht="24.95" customHeight="1" x14ac:dyDescent="0.25">
      <c r="A78" s="32"/>
      <c r="B78" s="23" t="s">
        <v>168</v>
      </c>
      <c r="C78" s="24" t="s">
        <v>134</v>
      </c>
      <c r="D78" s="25" t="s">
        <v>131</v>
      </c>
      <c r="E78" s="15">
        <v>840</v>
      </c>
      <c r="F78" s="15">
        <v>210</v>
      </c>
      <c r="G78" s="15">
        <f>E78*C78</f>
        <v>210000</v>
      </c>
      <c r="H78" s="15">
        <f>F78*C78</f>
        <v>52500</v>
      </c>
      <c r="I78" s="15">
        <f>H78+G78</f>
        <v>262500</v>
      </c>
    </row>
    <row r="79" spans="1:9" ht="24.95" customHeight="1" x14ac:dyDescent="0.25">
      <c r="A79" s="32"/>
      <c r="B79" s="23" t="s">
        <v>169</v>
      </c>
      <c r="C79" s="24" t="s">
        <v>170</v>
      </c>
      <c r="D79" s="25" t="s">
        <v>131</v>
      </c>
      <c r="E79" s="15">
        <v>945</v>
      </c>
      <c r="F79" s="15">
        <v>250</v>
      </c>
      <c r="G79" s="15">
        <f>E79*C79</f>
        <v>349650</v>
      </c>
      <c r="H79" s="15">
        <f>F79*C79</f>
        <v>92500</v>
      </c>
      <c r="I79" s="15">
        <f>H79+G79</f>
        <v>442150</v>
      </c>
    </row>
    <row r="80" spans="1:9" ht="24.95" customHeight="1" x14ac:dyDescent="0.25">
      <c r="A80" s="32"/>
      <c r="B80" s="23" t="s">
        <v>140</v>
      </c>
      <c r="C80" s="24" t="s">
        <v>171</v>
      </c>
      <c r="D80" s="25" t="s">
        <v>131</v>
      </c>
      <c r="E80" s="15">
        <v>1193</v>
      </c>
      <c r="F80" s="15">
        <v>390</v>
      </c>
      <c r="G80" s="15">
        <f>E80*C80</f>
        <v>274390</v>
      </c>
      <c r="H80" s="15">
        <f>F80*C80</f>
        <v>89700</v>
      </c>
      <c r="I80" s="15">
        <f>H80+G80</f>
        <v>364090</v>
      </c>
    </row>
    <row r="81" spans="1:9" ht="71.25" x14ac:dyDescent="0.25">
      <c r="A81" s="25" t="s">
        <v>10</v>
      </c>
      <c r="B81" s="23" t="s">
        <v>45</v>
      </c>
      <c r="C81" s="24" t="s">
        <v>22</v>
      </c>
      <c r="D81" s="25" t="s">
        <v>42</v>
      </c>
      <c r="E81" s="15">
        <v>90000</v>
      </c>
      <c r="F81" s="15">
        <v>55000</v>
      </c>
      <c r="G81" s="15">
        <f>E81*C81</f>
        <v>90000</v>
      </c>
      <c r="H81" s="15">
        <f>F81*C81</f>
        <v>55000</v>
      </c>
      <c r="I81" s="15">
        <f>H81+G81</f>
        <v>145000</v>
      </c>
    </row>
    <row r="82" spans="1:9" ht="24.95" customHeight="1" x14ac:dyDescent="0.25">
      <c r="A82" s="26">
        <v>230719.23</v>
      </c>
      <c r="B82" s="26" t="s">
        <v>46</v>
      </c>
      <c r="C82" s="24"/>
      <c r="D82" s="25"/>
      <c r="E82" s="15"/>
      <c r="F82" s="15"/>
      <c r="G82" s="15"/>
      <c r="H82" s="15"/>
      <c r="I82" s="15"/>
    </row>
    <row r="83" spans="1:9" ht="71.25" x14ac:dyDescent="0.25">
      <c r="A83" s="25" t="s">
        <v>9</v>
      </c>
      <c r="B83" s="23" t="s">
        <v>101</v>
      </c>
      <c r="C83" s="24" t="s">
        <v>22</v>
      </c>
      <c r="D83" s="25" t="s">
        <v>42</v>
      </c>
      <c r="E83" s="15">
        <v>70000</v>
      </c>
      <c r="F83" s="15">
        <v>30000</v>
      </c>
      <c r="G83" s="15">
        <f>E83*C83</f>
        <v>70000</v>
      </c>
      <c r="H83" s="15">
        <f>F83*C83</f>
        <v>30000</v>
      </c>
      <c r="I83" s="15">
        <f>H83+G83</f>
        <v>100000</v>
      </c>
    </row>
    <row r="84" spans="1:9" ht="24.95" customHeight="1" x14ac:dyDescent="0.25">
      <c r="A84" s="21">
        <v>230719.26</v>
      </c>
      <c r="B84" s="26" t="s">
        <v>47</v>
      </c>
      <c r="C84" s="24"/>
      <c r="D84" s="25"/>
      <c r="E84" s="15"/>
      <c r="F84" s="15"/>
      <c r="G84" s="15"/>
      <c r="H84" s="15"/>
      <c r="I84" s="15"/>
    </row>
    <row r="85" spans="1:9" ht="99.75" x14ac:dyDescent="0.25">
      <c r="A85" s="25" t="s">
        <v>9</v>
      </c>
      <c r="B85" s="27" t="s">
        <v>119</v>
      </c>
      <c r="C85" s="24"/>
      <c r="D85" s="25"/>
      <c r="E85" s="15"/>
      <c r="F85" s="15"/>
      <c r="G85" s="15"/>
      <c r="H85" s="15"/>
      <c r="I85" s="15"/>
    </row>
    <row r="86" spans="1:9" ht="24.95" customHeight="1" x14ac:dyDescent="0.25">
      <c r="A86" s="29"/>
      <c r="B86" s="23" t="s">
        <v>29</v>
      </c>
      <c r="C86" s="24" t="s">
        <v>197</v>
      </c>
      <c r="D86" s="25" t="s">
        <v>131</v>
      </c>
      <c r="E86" s="15">
        <v>90</v>
      </c>
      <c r="F86" s="15">
        <v>20</v>
      </c>
      <c r="G86" s="15">
        <f t="shared" ref="G86:G91" si="0">E86*C86</f>
        <v>66600</v>
      </c>
      <c r="H86" s="15">
        <f t="shared" ref="H86:H91" si="1">F86*C86</f>
        <v>14800</v>
      </c>
      <c r="I86" s="15">
        <f t="shared" ref="I86:I91" si="2">H86+G86</f>
        <v>81400</v>
      </c>
    </row>
    <row r="87" spans="1:9" ht="24.95" customHeight="1" x14ac:dyDescent="0.25">
      <c r="A87" s="21"/>
      <c r="B87" s="23" t="s">
        <v>30</v>
      </c>
      <c r="C87" s="24" t="s">
        <v>172</v>
      </c>
      <c r="D87" s="25" t="s">
        <v>131</v>
      </c>
      <c r="E87" s="15">
        <v>100</v>
      </c>
      <c r="F87" s="15">
        <v>25</v>
      </c>
      <c r="G87" s="15">
        <f t="shared" si="0"/>
        <v>32000</v>
      </c>
      <c r="H87" s="15">
        <f t="shared" si="1"/>
        <v>8000</v>
      </c>
      <c r="I87" s="15">
        <f t="shared" si="2"/>
        <v>40000</v>
      </c>
    </row>
    <row r="88" spans="1:9" ht="24.95" customHeight="1" x14ac:dyDescent="0.25">
      <c r="A88" s="21"/>
      <c r="B88" s="23" t="s">
        <v>31</v>
      </c>
      <c r="C88" s="24" t="s">
        <v>173</v>
      </c>
      <c r="D88" s="25" t="s">
        <v>131</v>
      </c>
      <c r="E88" s="15">
        <v>107</v>
      </c>
      <c r="F88" s="15">
        <v>30</v>
      </c>
      <c r="G88" s="15">
        <f t="shared" si="0"/>
        <v>40660</v>
      </c>
      <c r="H88" s="15">
        <f t="shared" si="1"/>
        <v>11400</v>
      </c>
      <c r="I88" s="15">
        <f t="shared" si="2"/>
        <v>52060</v>
      </c>
    </row>
    <row r="89" spans="1:9" ht="24.95" customHeight="1" x14ac:dyDescent="0.25">
      <c r="A89" s="21"/>
      <c r="B89" s="23" t="s">
        <v>122</v>
      </c>
      <c r="C89" s="24" t="s">
        <v>174</v>
      </c>
      <c r="D89" s="25" t="s">
        <v>131</v>
      </c>
      <c r="E89" s="15">
        <v>127</v>
      </c>
      <c r="F89" s="15">
        <v>35</v>
      </c>
      <c r="G89" s="15">
        <f t="shared" si="0"/>
        <v>39370</v>
      </c>
      <c r="H89" s="15">
        <f t="shared" si="1"/>
        <v>10850</v>
      </c>
      <c r="I89" s="15">
        <f t="shared" si="2"/>
        <v>50220</v>
      </c>
    </row>
    <row r="90" spans="1:9" ht="24.95" customHeight="1" x14ac:dyDescent="0.25">
      <c r="A90" s="21"/>
      <c r="B90" s="23" t="s">
        <v>133</v>
      </c>
      <c r="C90" s="24" t="s">
        <v>132</v>
      </c>
      <c r="D90" s="25" t="s">
        <v>131</v>
      </c>
      <c r="E90" s="15">
        <v>135</v>
      </c>
      <c r="F90" s="15">
        <v>40</v>
      </c>
      <c r="G90" s="15">
        <f t="shared" si="0"/>
        <v>27000</v>
      </c>
      <c r="H90" s="15">
        <f t="shared" si="1"/>
        <v>8000</v>
      </c>
      <c r="I90" s="15">
        <f t="shared" si="2"/>
        <v>35000</v>
      </c>
    </row>
    <row r="91" spans="1:9" ht="24.95" customHeight="1" x14ac:dyDescent="0.25">
      <c r="A91" s="21"/>
      <c r="B91" s="23" t="s">
        <v>168</v>
      </c>
      <c r="C91" s="24" t="s">
        <v>175</v>
      </c>
      <c r="D91" s="25" t="s">
        <v>131</v>
      </c>
      <c r="E91" s="15">
        <v>190</v>
      </c>
      <c r="F91" s="15">
        <v>45</v>
      </c>
      <c r="G91" s="15">
        <f t="shared" si="0"/>
        <v>28500</v>
      </c>
      <c r="H91" s="15">
        <f t="shared" si="1"/>
        <v>6750</v>
      </c>
      <c r="I91" s="15">
        <f t="shared" si="2"/>
        <v>35250</v>
      </c>
    </row>
    <row r="92" spans="1:9" ht="24.95" customHeight="1" x14ac:dyDescent="0.25">
      <c r="A92" s="16"/>
      <c r="B92" s="70" t="s">
        <v>118</v>
      </c>
      <c r="C92" s="71"/>
      <c r="D92" s="72"/>
      <c r="E92" s="15"/>
      <c r="F92" s="15"/>
      <c r="G92" s="15"/>
      <c r="H92" s="15"/>
      <c r="I92" s="15">
        <f>SUM(I68:I91)</f>
        <v>3987070</v>
      </c>
    </row>
    <row r="93" spans="1:9" ht="24.95" customHeight="1" x14ac:dyDescent="0.25">
      <c r="A93" s="31">
        <v>230800</v>
      </c>
      <c r="B93" s="76" t="s">
        <v>86</v>
      </c>
      <c r="C93" s="76"/>
      <c r="D93" s="76"/>
      <c r="E93" s="76"/>
      <c r="F93" s="76"/>
      <c r="G93" s="76"/>
      <c r="H93" s="76"/>
      <c r="I93" s="76"/>
    </row>
    <row r="94" spans="1:9" s="7" customFormat="1" ht="30" x14ac:dyDescent="0.25">
      <c r="A94" s="21">
        <v>230813</v>
      </c>
      <c r="B94" s="26" t="s">
        <v>74</v>
      </c>
      <c r="C94" s="28"/>
      <c r="D94" s="32"/>
      <c r="E94" s="33"/>
      <c r="F94" s="33"/>
      <c r="G94" s="33"/>
      <c r="H94" s="33"/>
      <c r="I94" s="33"/>
    </row>
    <row r="95" spans="1:9" ht="142.5" x14ac:dyDescent="0.25">
      <c r="A95" s="32" t="s">
        <v>9</v>
      </c>
      <c r="B95" s="12" t="s">
        <v>176</v>
      </c>
      <c r="C95" s="13">
        <v>1</v>
      </c>
      <c r="D95" s="14" t="s">
        <v>13</v>
      </c>
      <c r="E95" s="15">
        <v>175000</v>
      </c>
      <c r="F95" s="15">
        <v>25000</v>
      </c>
      <c r="G95" s="15">
        <f>E95*C95</f>
        <v>175000</v>
      </c>
      <c r="H95" s="15">
        <f>F95*C95</f>
        <v>25000</v>
      </c>
      <c r="I95" s="15">
        <f>H95+G95</f>
        <v>200000</v>
      </c>
    </row>
    <row r="96" spans="1:9" ht="42.75" x14ac:dyDescent="0.25">
      <c r="A96" s="32" t="s">
        <v>10</v>
      </c>
      <c r="B96" s="12" t="s">
        <v>201</v>
      </c>
      <c r="C96" s="13">
        <v>1</v>
      </c>
      <c r="D96" s="14" t="s">
        <v>13</v>
      </c>
      <c r="E96" s="15">
        <v>25000</v>
      </c>
      <c r="F96" s="15">
        <v>2000</v>
      </c>
      <c r="G96" s="15">
        <f>E96*C96</f>
        <v>25000</v>
      </c>
      <c r="H96" s="15">
        <f>F96*C96</f>
        <v>2000</v>
      </c>
      <c r="I96" s="15">
        <f>H96+G96</f>
        <v>27000</v>
      </c>
    </row>
    <row r="97" spans="1:9" ht="24.95" customHeight="1" x14ac:dyDescent="0.25">
      <c r="A97" s="16"/>
      <c r="B97" s="70" t="s">
        <v>118</v>
      </c>
      <c r="C97" s="71"/>
      <c r="D97" s="72"/>
      <c r="E97" s="15"/>
      <c r="F97" s="15"/>
      <c r="G97" s="15"/>
      <c r="H97" s="15"/>
      <c r="I97" s="15">
        <f>SUM(I95:I96)</f>
        <v>227000</v>
      </c>
    </row>
    <row r="98" spans="1:9" ht="24.95" customHeight="1" x14ac:dyDescent="0.25">
      <c r="A98" s="31">
        <v>230900</v>
      </c>
      <c r="B98" s="77" t="s">
        <v>87</v>
      </c>
      <c r="C98" s="77"/>
      <c r="D98" s="77"/>
      <c r="E98" s="77"/>
      <c r="F98" s="77"/>
      <c r="G98" s="77"/>
      <c r="H98" s="77"/>
      <c r="I98" s="77"/>
    </row>
    <row r="99" spans="1:9" ht="24.95" customHeight="1" x14ac:dyDescent="0.25">
      <c r="A99" s="34">
        <v>230923</v>
      </c>
      <c r="B99" s="34" t="s">
        <v>48</v>
      </c>
      <c r="C99" s="22"/>
      <c r="D99" s="22"/>
      <c r="E99" s="15"/>
      <c r="F99" s="15"/>
      <c r="G99" s="15"/>
      <c r="H99" s="15"/>
      <c r="I99" s="15"/>
    </row>
    <row r="100" spans="1:9" ht="71.25" x14ac:dyDescent="0.25">
      <c r="A100" s="25" t="s">
        <v>9</v>
      </c>
      <c r="B100" s="23" t="s">
        <v>49</v>
      </c>
      <c r="C100" s="24" t="s">
        <v>22</v>
      </c>
      <c r="D100" s="25" t="s">
        <v>13</v>
      </c>
      <c r="E100" s="15">
        <v>2850000</v>
      </c>
      <c r="F100" s="15">
        <v>175000</v>
      </c>
      <c r="G100" s="15">
        <f>E100*C100</f>
        <v>2850000</v>
      </c>
      <c r="H100" s="15">
        <f>F100*C100</f>
        <v>175000</v>
      </c>
      <c r="I100" s="15">
        <f>H100+G100</f>
        <v>3025000</v>
      </c>
    </row>
    <row r="101" spans="1:9" ht="24.95" customHeight="1" x14ac:dyDescent="0.25">
      <c r="A101" s="34">
        <v>230926</v>
      </c>
      <c r="B101" s="34" t="s">
        <v>50</v>
      </c>
      <c r="C101" s="22"/>
      <c r="D101" s="22"/>
      <c r="E101" s="15"/>
      <c r="F101" s="15"/>
      <c r="G101" s="15"/>
      <c r="H101" s="15"/>
      <c r="I101" s="15"/>
    </row>
    <row r="102" spans="1:9" ht="71.25" x14ac:dyDescent="0.25">
      <c r="A102" s="25" t="s">
        <v>9</v>
      </c>
      <c r="B102" s="23" t="s">
        <v>51</v>
      </c>
      <c r="C102" s="24" t="s">
        <v>22</v>
      </c>
      <c r="D102" s="25" t="s">
        <v>13</v>
      </c>
      <c r="E102" s="15">
        <v>2650000</v>
      </c>
      <c r="F102" s="15">
        <v>175000</v>
      </c>
      <c r="G102" s="15">
        <f>E102*C102</f>
        <v>2650000</v>
      </c>
      <c r="H102" s="15">
        <f>F102*C102</f>
        <v>175000</v>
      </c>
      <c r="I102" s="15">
        <f>H102+G102</f>
        <v>2825000</v>
      </c>
    </row>
    <row r="103" spans="1:9" ht="24.95" customHeight="1" x14ac:dyDescent="0.25">
      <c r="A103" s="16"/>
      <c r="B103" s="70" t="s">
        <v>118</v>
      </c>
      <c r="C103" s="71"/>
      <c r="D103" s="72"/>
      <c r="E103" s="15"/>
      <c r="F103" s="15"/>
      <c r="G103" s="15"/>
      <c r="H103" s="15"/>
      <c r="I103" s="15">
        <f>SUM(I100:I102)</f>
        <v>5850000</v>
      </c>
    </row>
    <row r="104" spans="1:9" ht="24.95" customHeight="1" x14ac:dyDescent="0.25">
      <c r="A104" s="31">
        <v>232100</v>
      </c>
      <c r="B104" s="78" t="s">
        <v>88</v>
      </c>
      <c r="C104" s="78"/>
      <c r="D104" s="78"/>
      <c r="E104" s="78"/>
      <c r="F104" s="78"/>
      <c r="G104" s="78"/>
      <c r="H104" s="78"/>
      <c r="I104" s="78"/>
    </row>
    <row r="105" spans="1:9" ht="24.95" customHeight="1" x14ac:dyDescent="0.25">
      <c r="A105" s="21">
        <v>232113.23</v>
      </c>
      <c r="B105" s="18" t="s">
        <v>52</v>
      </c>
      <c r="C105" s="24"/>
      <c r="D105" s="25"/>
      <c r="E105" s="15"/>
      <c r="F105" s="15"/>
      <c r="G105" s="15"/>
      <c r="H105" s="15"/>
      <c r="I105" s="15"/>
    </row>
    <row r="106" spans="1:9" ht="156.75" x14ac:dyDescent="0.25">
      <c r="A106" s="25" t="s">
        <v>9</v>
      </c>
      <c r="B106" s="23" t="s">
        <v>53</v>
      </c>
      <c r="C106" s="24"/>
      <c r="D106" s="25"/>
      <c r="E106" s="15"/>
      <c r="F106" s="15"/>
      <c r="G106" s="15"/>
      <c r="H106" s="15"/>
      <c r="I106" s="15"/>
    </row>
    <row r="107" spans="1:9" ht="24.95" customHeight="1" x14ac:dyDescent="0.25">
      <c r="A107" s="21"/>
      <c r="B107" s="23" t="s">
        <v>29</v>
      </c>
      <c r="C107" s="24" t="s">
        <v>196</v>
      </c>
      <c r="D107" s="25" t="s">
        <v>131</v>
      </c>
      <c r="E107" s="15">
        <v>335</v>
      </c>
      <c r="F107" s="15">
        <v>120</v>
      </c>
      <c r="G107" s="15">
        <f t="shared" ref="G107:G114" si="3">E107*C107</f>
        <v>87100</v>
      </c>
      <c r="H107" s="15">
        <f t="shared" ref="H107:H114" si="4">F107*C107</f>
        <v>31200</v>
      </c>
      <c r="I107" s="15">
        <f t="shared" ref="I107:I114" si="5">H107+G107</f>
        <v>118300</v>
      </c>
    </row>
    <row r="108" spans="1:9" ht="24.95" customHeight="1" x14ac:dyDescent="0.25">
      <c r="A108" s="21"/>
      <c r="B108" s="23" t="s">
        <v>30</v>
      </c>
      <c r="C108" s="24" t="s">
        <v>164</v>
      </c>
      <c r="D108" s="25" t="s">
        <v>131</v>
      </c>
      <c r="E108" s="15">
        <v>370</v>
      </c>
      <c r="F108" s="15">
        <v>130</v>
      </c>
      <c r="G108" s="15">
        <f t="shared" si="3"/>
        <v>425500</v>
      </c>
      <c r="H108" s="15">
        <f t="shared" si="4"/>
        <v>149500</v>
      </c>
      <c r="I108" s="15">
        <f t="shared" si="5"/>
        <v>575000</v>
      </c>
    </row>
    <row r="109" spans="1:9" ht="24.95" customHeight="1" x14ac:dyDescent="0.25">
      <c r="A109" s="21"/>
      <c r="B109" s="23" t="s">
        <v>31</v>
      </c>
      <c r="C109" s="24" t="s">
        <v>165</v>
      </c>
      <c r="D109" s="25" t="s">
        <v>131</v>
      </c>
      <c r="E109" s="15">
        <v>510</v>
      </c>
      <c r="F109" s="15">
        <v>140</v>
      </c>
      <c r="G109" s="15">
        <f t="shared" si="3"/>
        <v>219300</v>
      </c>
      <c r="H109" s="15">
        <f t="shared" si="4"/>
        <v>60200</v>
      </c>
      <c r="I109" s="15">
        <f t="shared" si="5"/>
        <v>279500</v>
      </c>
    </row>
    <row r="110" spans="1:9" ht="24.95" customHeight="1" x14ac:dyDescent="0.25">
      <c r="A110" s="21"/>
      <c r="B110" s="23" t="s">
        <v>122</v>
      </c>
      <c r="C110" s="24" t="s">
        <v>166</v>
      </c>
      <c r="D110" s="25" t="s">
        <v>131</v>
      </c>
      <c r="E110" s="15">
        <v>700</v>
      </c>
      <c r="F110" s="15">
        <v>160</v>
      </c>
      <c r="G110" s="15">
        <f t="shared" si="3"/>
        <v>406000</v>
      </c>
      <c r="H110" s="15">
        <f t="shared" si="4"/>
        <v>92800</v>
      </c>
      <c r="I110" s="15">
        <f t="shared" si="5"/>
        <v>498800</v>
      </c>
    </row>
    <row r="111" spans="1:9" ht="24.95" customHeight="1" x14ac:dyDescent="0.25">
      <c r="A111" s="21"/>
      <c r="B111" s="23" t="s">
        <v>133</v>
      </c>
      <c r="C111" s="24" t="s">
        <v>167</v>
      </c>
      <c r="D111" s="25" t="s">
        <v>131</v>
      </c>
      <c r="E111" s="15">
        <v>1100</v>
      </c>
      <c r="F111" s="15">
        <v>180</v>
      </c>
      <c r="G111" s="15">
        <f t="shared" si="3"/>
        <v>682000</v>
      </c>
      <c r="H111" s="15">
        <f t="shared" si="4"/>
        <v>111600</v>
      </c>
      <c r="I111" s="15">
        <f t="shared" si="5"/>
        <v>793600</v>
      </c>
    </row>
    <row r="112" spans="1:9" ht="24.95" customHeight="1" x14ac:dyDescent="0.25">
      <c r="A112" s="21"/>
      <c r="B112" s="23" t="s">
        <v>168</v>
      </c>
      <c r="C112" s="24" t="s">
        <v>134</v>
      </c>
      <c r="D112" s="25" t="s">
        <v>131</v>
      </c>
      <c r="E112" s="15">
        <v>1120</v>
      </c>
      <c r="F112" s="15">
        <v>280</v>
      </c>
      <c r="G112" s="15">
        <f t="shared" si="3"/>
        <v>280000</v>
      </c>
      <c r="H112" s="15">
        <f t="shared" si="4"/>
        <v>70000</v>
      </c>
      <c r="I112" s="15">
        <f t="shared" si="5"/>
        <v>350000</v>
      </c>
    </row>
    <row r="113" spans="1:9" ht="24.95" customHeight="1" x14ac:dyDescent="0.25">
      <c r="A113" s="21"/>
      <c r="B113" s="23" t="s">
        <v>169</v>
      </c>
      <c r="C113" s="24" t="s">
        <v>170</v>
      </c>
      <c r="D113" s="25" t="s">
        <v>131</v>
      </c>
      <c r="E113" s="15">
        <v>1710</v>
      </c>
      <c r="F113" s="15">
        <v>350</v>
      </c>
      <c r="G113" s="15">
        <f t="shared" si="3"/>
        <v>632700</v>
      </c>
      <c r="H113" s="15">
        <f t="shared" si="4"/>
        <v>129500</v>
      </c>
      <c r="I113" s="15">
        <f t="shared" si="5"/>
        <v>762200</v>
      </c>
    </row>
    <row r="114" spans="1:9" ht="24.95" customHeight="1" x14ac:dyDescent="0.25">
      <c r="A114" s="21"/>
      <c r="B114" s="23" t="s">
        <v>140</v>
      </c>
      <c r="C114" s="24" t="s">
        <v>171</v>
      </c>
      <c r="D114" s="25" t="s">
        <v>131</v>
      </c>
      <c r="E114" s="15">
        <v>2937</v>
      </c>
      <c r="F114" s="15">
        <v>590</v>
      </c>
      <c r="G114" s="15">
        <f t="shared" si="3"/>
        <v>675510</v>
      </c>
      <c r="H114" s="15">
        <f t="shared" si="4"/>
        <v>135700</v>
      </c>
      <c r="I114" s="15">
        <f t="shared" si="5"/>
        <v>811210</v>
      </c>
    </row>
    <row r="115" spans="1:9" ht="24.95" customHeight="1" x14ac:dyDescent="0.2">
      <c r="A115" s="21">
        <v>232113.26</v>
      </c>
      <c r="B115" s="46" t="s">
        <v>121</v>
      </c>
      <c r="C115" s="47"/>
      <c r="D115" s="48"/>
      <c r="E115" s="15"/>
      <c r="F115" s="15"/>
      <c r="G115" s="15"/>
      <c r="H115" s="15"/>
      <c r="I115" s="15"/>
    </row>
    <row r="116" spans="1:9" ht="114" x14ac:dyDescent="0.2">
      <c r="A116" s="25" t="s">
        <v>9</v>
      </c>
      <c r="B116" s="23" t="s">
        <v>199</v>
      </c>
      <c r="C116" s="47"/>
      <c r="D116" s="48"/>
      <c r="E116" s="15"/>
      <c r="F116" s="15"/>
      <c r="G116" s="15"/>
      <c r="H116" s="15"/>
      <c r="I116" s="15"/>
    </row>
    <row r="117" spans="1:9" ht="24.95" customHeight="1" x14ac:dyDescent="0.25">
      <c r="A117" s="49"/>
      <c r="B117" s="23" t="s">
        <v>29</v>
      </c>
      <c r="C117" s="24" t="s">
        <v>197</v>
      </c>
      <c r="D117" s="25" t="s">
        <v>131</v>
      </c>
      <c r="E117" s="15">
        <v>100</v>
      </c>
      <c r="F117" s="15">
        <v>20</v>
      </c>
      <c r="G117" s="15">
        <f t="shared" ref="G117:G122" si="6">E117*C117</f>
        <v>74000</v>
      </c>
      <c r="H117" s="15">
        <f t="shared" ref="H117:H122" si="7">F117*C117</f>
        <v>14800</v>
      </c>
      <c r="I117" s="15">
        <f t="shared" ref="I117:I122" si="8">H117+G117</f>
        <v>88800</v>
      </c>
    </row>
    <row r="118" spans="1:9" ht="24.95" customHeight="1" x14ac:dyDescent="0.25">
      <c r="A118" s="49"/>
      <c r="B118" s="23" t="s">
        <v>30</v>
      </c>
      <c r="C118" s="24" t="s">
        <v>172</v>
      </c>
      <c r="D118" s="25" t="s">
        <v>131</v>
      </c>
      <c r="E118" s="15">
        <v>107</v>
      </c>
      <c r="F118" s="15">
        <v>20</v>
      </c>
      <c r="G118" s="15">
        <f t="shared" si="6"/>
        <v>34240</v>
      </c>
      <c r="H118" s="15">
        <f t="shared" si="7"/>
        <v>6400</v>
      </c>
      <c r="I118" s="15">
        <f t="shared" si="8"/>
        <v>40640</v>
      </c>
    </row>
    <row r="119" spans="1:9" ht="24.95" customHeight="1" x14ac:dyDescent="0.25">
      <c r="A119" s="49"/>
      <c r="B119" s="23" t="s">
        <v>31</v>
      </c>
      <c r="C119" s="24" t="s">
        <v>173</v>
      </c>
      <c r="D119" s="25" t="s">
        <v>131</v>
      </c>
      <c r="E119" s="15">
        <v>134</v>
      </c>
      <c r="F119" s="15">
        <v>20</v>
      </c>
      <c r="G119" s="15">
        <f t="shared" si="6"/>
        <v>50920</v>
      </c>
      <c r="H119" s="15">
        <f t="shared" si="7"/>
        <v>7600</v>
      </c>
      <c r="I119" s="15">
        <f t="shared" si="8"/>
        <v>58520</v>
      </c>
    </row>
    <row r="120" spans="1:9" ht="24.95" customHeight="1" x14ac:dyDescent="0.25">
      <c r="A120" s="49"/>
      <c r="B120" s="23" t="s">
        <v>122</v>
      </c>
      <c r="C120" s="24" t="s">
        <v>174</v>
      </c>
      <c r="D120" s="25" t="s">
        <v>131</v>
      </c>
      <c r="E120" s="15">
        <v>200</v>
      </c>
      <c r="F120" s="15">
        <v>20</v>
      </c>
      <c r="G120" s="15">
        <f t="shared" si="6"/>
        <v>62000</v>
      </c>
      <c r="H120" s="15">
        <f t="shared" si="7"/>
        <v>6200</v>
      </c>
      <c r="I120" s="15">
        <f t="shared" si="8"/>
        <v>68200</v>
      </c>
    </row>
    <row r="121" spans="1:9" ht="24.95" customHeight="1" x14ac:dyDescent="0.25">
      <c r="A121" s="49"/>
      <c r="B121" s="23" t="s">
        <v>133</v>
      </c>
      <c r="C121" s="24" t="s">
        <v>132</v>
      </c>
      <c r="D121" s="25" t="s">
        <v>131</v>
      </c>
      <c r="E121" s="15">
        <v>330</v>
      </c>
      <c r="F121" s="15">
        <v>30</v>
      </c>
      <c r="G121" s="15">
        <f t="shared" si="6"/>
        <v>66000</v>
      </c>
      <c r="H121" s="15">
        <f t="shared" si="7"/>
        <v>6000</v>
      </c>
      <c r="I121" s="15">
        <f t="shared" si="8"/>
        <v>72000</v>
      </c>
    </row>
    <row r="122" spans="1:9" ht="24.95" customHeight="1" x14ac:dyDescent="0.25">
      <c r="A122" s="49"/>
      <c r="B122" s="23" t="s">
        <v>168</v>
      </c>
      <c r="C122" s="24" t="s">
        <v>175</v>
      </c>
      <c r="D122" s="25" t="s">
        <v>131</v>
      </c>
      <c r="E122" s="15">
        <v>460</v>
      </c>
      <c r="F122" s="15">
        <v>40</v>
      </c>
      <c r="G122" s="15">
        <f t="shared" si="6"/>
        <v>69000</v>
      </c>
      <c r="H122" s="15">
        <f t="shared" si="7"/>
        <v>6000</v>
      </c>
      <c r="I122" s="15">
        <f t="shared" si="8"/>
        <v>75000</v>
      </c>
    </row>
    <row r="123" spans="1:9" ht="24.95" customHeight="1" x14ac:dyDescent="0.25">
      <c r="A123" s="21">
        <v>232116</v>
      </c>
      <c r="B123" s="18" t="s">
        <v>54</v>
      </c>
      <c r="C123" s="24"/>
      <c r="D123" s="25"/>
      <c r="E123" s="15"/>
      <c r="F123" s="15"/>
      <c r="G123" s="15"/>
      <c r="H123" s="15"/>
      <c r="I123" s="15"/>
    </row>
    <row r="124" spans="1:9" ht="85.5" x14ac:dyDescent="0.25">
      <c r="A124" s="25" t="s">
        <v>9</v>
      </c>
      <c r="B124" s="23" t="s">
        <v>55</v>
      </c>
      <c r="C124" s="24"/>
      <c r="D124" s="25"/>
      <c r="E124" s="15"/>
      <c r="F124" s="15"/>
      <c r="G124" s="15"/>
      <c r="H124" s="15"/>
      <c r="I124" s="15"/>
    </row>
    <row r="125" spans="1:9" ht="24.95" customHeight="1" x14ac:dyDescent="0.25">
      <c r="A125" s="25" t="s">
        <v>145</v>
      </c>
      <c r="B125" s="26" t="s">
        <v>185</v>
      </c>
      <c r="C125" s="24"/>
      <c r="D125" s="25"/>
      <c r="E125" s="15"/>
      <c r="F125" s="15"/>
      <c r="G125" s="15"/>
      <c r="H125" s="15"/>
      <c r="I125" s="15"/>
    </row>
    <row r="126" spans="1:9" ht="30" x14ac:dyDescent="0.25">
      <c r="A126" s="25"/>
      <c r="B126" s="35" t="s">
        <v>82</v>
      </c>
      <c r="C126" s="36"/>
      <c r="D126" s="25"/>
      <c r="E126" s="15"/>
      <c r="F126" s="15"/>
      <c r="G126" s="15"/>
      <c r="H126" s="15"/>
      <c r="I126" s="15"/>
    </row>
    <row r="127" spans="1:9" ht="24.95" customHeight="1" x14ac:dyDescent="0.25">
      <c r="A127" s="25"/>
      <c r="B127" s="23" t="s">
        <v>122</v>
      </c>
      <c r="C127" s="24" t="s">
        <v>180</v>
      </c>
      <c r="D127" s="25" t="s">
        <v>7</v>
      </c>
      <c r="E127" s="15">
        <v>7500</v>
      </c>
      <c r="F127" s="15">
        <v>1800</v>
      </c>
      <c r="G127" s="15">
        <f>E127*C127</f>
        <v>22500</v>
      </c>
      <c r="H127" s="15">
        <f>F127*C127</f>
        <v>5400</v>
      </c>
      <c r="I127" s="15">
        <f>H127+G127</f>
        <v>27900</v>
      </c>
    </row>
    <row r="128" spans="1:9" ht="24.95" customHeight="1" x14ac:dyDescent="0.25">
      <c r="A128" s="25" t="s">
        <v>146</v>
      </c>
      <c r="B128" s="35" t="s">
        <v>186</v>
      </c>
      <c r="C128" s="36"/>
      <c r="D128" s="25"/>
      <c r="E128" s="15"/>
      <c r="F128" s="15"/>
      <c r="G128" s="15"/>
      <c r="H128" s="15"/>
      <c r="I128" s="15"/>
    </row>
    <row r="129" spans="1:9" ht="24.95" customHeight="1" x14ac:dyDescent="0.25">
      <c r="A129" s="25"/>
      <c r="B129" s="35" t="s">
        <v>184</v>
      </c>
      <c r="C129" s="36">
        <v>2</v>
      </c>
      <c r="D129" s="25" t="s">
        <v>7</v>
      </c>
      <c r="E129" s="15">
        <v>4200</v>
      </c>
      <c r="F129" s="15">
        <v>1700</v>
      </c>
      <c r="G129" s="15">
        <f>E129*C129</f>
        <v>8400</v>
      </c>
      <c r="H129" s="15">
        <f>F129*C129</f>
        <v>3400</v>
      </c>
      <c r="I129" s="15">
        <f>H129+G129</f>
        <v>11800</v>
      </c>
    </row>
    <row r="130" spans="1:9" ht="24.95" customHeight="1" x14ac:dyDescent="0.25">
      <c r="A130" s="29"/>
      <c r="B130" s="26" t="s">
        <v>99</v>
      </c>
      <c r="C130" s="24"/>
      <c r="D130" s="25"/>
      <c r="E130" s="15"/>
      <c r="F130" s="15"/>
      <c r="G130" s="15"/>
      <c r="H130" s="15"/>
      <c r="I130" s="15"/>
    </row>
    <row r="131" spans="1:9" ht="30" x14ac:dyDescent="0.25">
      <c r="A131" s="29"/>
      <c r="B131" s="35" t="s">
        <v>82</v>
      </c>
      <c r="C131" s="36"/>
      <c r="D131" s="25"/>
      <c r="E131" s="15"/>
      <c r="F131" s="15"/>
      <c r="G131" s="15"/>
      <c r="H131" s="15"/>
      <c r="I131" s="15"/>
    </row>
    <row r="132" spans="1:9" ht="24.95" customHeight="1" x14ac:dyDescent="0.25">
      <c r="A132" s="29"/>
      <c r="B132" s="23" t="s">
        <v>29</v>
      </c>
      <c r="C132" s="36">
        <v>18</v>
      </c>
      <c r="D132" s="25" t="s">
        <v>130</v>
      </c>
      <c r="E132" s="15">
        <v>2200</v>
      </c>
      <c r="F132" s="15">
        <v>700</v>
      </c>
      <c r="G132" s="15">
        <f>E132*C132</f>
        <v>39600</v>
      </c>
      <c r="H132" s="15">
        <f>F132*C132</f>
        <v>12600</v>
      </c>
      <c r="I132" s="15">
        <f>H132+G132</f>
        <v>52200</v>
      </c>
    </row>
    <row r="133" spans="1:9" ht="24.95" customHeight="1" x14ac:dyDescent="0.25">
      <c r="A133" s="29"/>
      <c r="B133" s="23" t="s">
        <v>30</v>
      </c>
      <c r="C133" s="36">
        <v>44</v>
      </c>
      <c r="D133" s="25" t="s">
        <v>7</v>
      </c>
      <c r="E133" s="15">
        <v>3500</v>
      </c>
      <c r="F133" s="15">
        <v>900</v>
      </c>
      <c r="G133" s="15">
        <f>E133*C133</f>
        <v>154000</v>
      </c>
      <c r="H133" s="15">
        <f>F133*C133</f>
        <v>39600</v>
      </c>
      <c r="I133" s="15">
        <f>H133+G133</f>
        <v>193600</v>
      </c>
    </row>
    <row r="134" spans="1:9" ht="24.95" customHeight="1" x14ac:dyDescent="0.25">
      <c r="A134" s="16"/>
      <c r="B134" s="70" t="s">
        <v>118</v>
      </c>
      <c r="C134" s="71"/>
      <c r="D134" s="72"/>
      <c r="E134" s="15"/>
      <c r="F134" s="15"/>
      <c r="G134" s="15"/>
      <c r="H134" s="15"/>
      <c r="I134" s="15">
        <f>SUM(I106:I133)</f>
        <v>4877270</v>
      </c>
    </row>
    <row r="135" spans="1:9" ht="24.95" customHeight="1" x14ac:dyDescent="0.25">
      <c r="A135" s="18">
        <v>232300</v>
      </c>
      <c r="B135" s="18" t="s">
        <v>89</v>
      </c>
      <c r="C135" s="22"/>
      <c r="D135" s="22"/>
      <c r="E135" s="37"/>
      <c r="F135" s="37"/>
      <c r="G135" s="37"/>
      <c r="H135" s="37"/>
      <c r="I135" s="37"/>
    </row>
    <row r="136" spans="1:9" ht="24.95" customHeight="1" x14ac:dyDescent="0.25">
      <c r="A136" s="18">
        <v>232313</v>
      </c>
      <c r="B136" s="18" t="s">
        <v>56</v>
      </c>
      <c r="C136" s="22"/>
      <c r="D136" s="22"/>
      <c r="E136" s="37"/>
      <c r="F136" s="37"/>
      <c r="G136" s="37"/>
      <c r="H136" s="37"/>
      <c r="I136" s="37"/>
    </row>
    <row r="137" spans="1:9" ht="85.5" x14ac:dyDescent="0.25">
      <c r="A137" s="25" t="s">
        <v>9</v>
      </c>
      <c r="B137" s="23" t="s">
        <v>80</v>
      </c>
      <c r="C137" s="24" t="s">
        <v>22</v>
      </c>
      <c r="D137" s="25" t="s">
        <v>100</v>
      </c>
      <c r="E137" s="15">
        <v>145000</v>
      </c>
      <c r="F137" s="15">
        <v>35000</v>
      </c>
      <c r="G137" s="15">
        <f>E137*C137</f>
        <v>145000</v>
      </c>
      <c r="H137" s="15">
        <f>F137*C137</f>
        <v>35000</v>
      </c>
      <c r="I137" s="15">
        <f>H137+G137</f>
        <v>180000</v>
      </c>
    </row>
    <row r="138" spans="1:9" ht="24.95" customHeight="1" x14ac:dyDescent="0.25">
      <c r="A138" s="16"/>
      <c r="B138" s="70" t="s">
        <v>118</v>
      </c>
      <c r="C138" s="71"/>
      <c r="D138" s="72"/>
      <c r="E138" s="15"/>
      <c r="F138" s="15"/>
      <c r="G138" s="15"/>
      <c r="H138" s="15"/>
      <c r="I138" s="15">
        <f>SUM(I137)</f>
        <v>180000</v>
      </c>
    </row>
    <row r="139" spans="1:9" ht="24.95" customHeight="1" x14ac:dyDescent="0.25">
      <c r="A139" s="37">
        <v>233100</v>
      </c>
      <c r="B139" s="76" t="s">
        <v>90</v>
      </c>
      <c r="C139" s="76"/>
      <c r="D139" s="76"/>
      <c r="E139" s="76"/>
      <c r="F139" s="76"/>
      <c r="G139" s="76"/>
      <c r="H139" s="76"/>
      <c r="I139" s="76"/>
    </row>
    <row r="140" spans="1:9" ht="30" x14ac:dyDescent="0.25">
      <c r="A140" s="21">
        <v>233116.23</v>
      </c>
      <c r="B140" s="18" t="s">
        <v>110</v>
      </c>
      <c r="C140" s="24"/>
      <c r="D140" s="25"/>
      <c r="E140" s="15"/>
      <c r="F140" s="15"/>
      <c r="G140" s="15"/>
      <c r="H140" s="15"/>
      <c r="I140" s="15"/>
    </row>
    <row r="141" spans="1:9" ht="71.25" x14ac:dyDescent="0.25">
      <c r="A141" s="29"/>
      <c r="B141" s="23" t="s">
        <v>111</v>
      </c>
      <c r="C141" s="24"/>
      <c r="D141" s="25"/>
      <c r="E141" s="15"/>
      <c r="F141" s="15"/>
      <c r="G141" s="15"/>
      <c r="H141" s="15"/>
      <c r="I141" s="15"/>
    </row>
    <row r="142" spans="1:9" ht="24.95" customHeight="1" x14ac:dyDescent="0.25">
      <c r="A142" s="25" t="s">
        <v>9</v>
      </c>
      <c r="B142" s="23" t="s">
        <v>112</v>
      </c>
      <c r="C142" s="24" t="s">
        <v>202</v>
      </c>
      <c r="D142" s="38" t="s">
        <v>136</v>
      </c>
      <c r="E142" s="15">
        <v>235</v>
      </c>
      <c r="F142" s="15">
        <v>52</v>
      </c>
      <c r="G142" s="15">
        <f>E142*C142</f>
        <v>3337000</v>
      </c>
      <c r="H142" s="15">
        <f>F142*C142</f>
        <v>738400</v>
      </c>
      <c r="I142" s="15">
        <f>H142+G142</f>
        <v>4075400</v>
      </c>
    </row>
    <row r="143" spans="1:9" ht="15" x14ac:dyDescent="0.25">
      <c r="A143" s="21">
        <v>233119</v>
      </c>
      <c r="B143" s="18" t="s">
        <v>57</v>
      </c>
      <c r="C143" s="24"/>
      <c r="D143" s="25"/>
      <c r="E143" s="15"/>
      <c r="F143" s="15"/>
      <c r="G143" s="15"/>
      <c r="H143" s="15"/>
      <c r="I143" s="15"/>
    </row>
    <row r="144" spans="1:9" ht="99.75" x14ac:dyDescent="0.25">
      <c r="A144" s="25" t="s">
        <v>9</v>
      </c>
      <c r="B144" s="23" t="s">
        <v>204</v>
      </c>
      <c r="C144" s="24" t="s">
        <v>22</v>
      </c>
      <c r="D144" s="25" t="s">
        <v>100</v>
      </c>
      <c r="E144" s="15">
        <v>175000</v>
      </c>
      <c r="F144" s="15">
        <v>25000</v>
      </c>
      <c r="G144" s="15">
        <f>E144*C144</f>
        <v>175000</v>
      </c>
      <c r="H144" s="15">
        <f>F144*C144</f>
        <v>25000</v>
      </c>
      <c r="I144" s="15">
        <f>H144+G144</f>
        <v>200000</v>
      </c>
    </row>
    <row r="145" spans="1:9" ht="24.95" customHeight="1" x14ac:dyDescent="0.25">
      <c r="A145" s="16"/>
      <c r="B145" s="70" t="s">
        <v>118</v>
      </c>
      <c r="C145" s="71"/>
      <c r="D145" s="72"/>
      <c r="E145" s="15"/>
      <c r="F145" s="15"/>
      <c r="G145" s="15"/>
      <c r="H145" s="15"/>
      <c r="I145" s="15">
        <f>SUM(I142:I144)</f>
        <v>4275400</v>
      </c>
    </row>
    <row r="146" spans="1:9" ht="24.95" customHeight="1" x14ac:dyDescent="0.25">
      <c r="A146" s="31">
        <v>233300</v>
      </c>
      <c r="B146" s="76" t="s">
        <v>91</v>
      </c>
      <c r="C146" s="76"/>
      <c r="D146" s="76"/>
      <c r="E146" s="76"/>
      <c r="F146" s="76"/>
      <c r="G146" s="76"/>
      <c r="H146" s="76"/>
      <c r="I146" s="76"/>
    </row>
    <row r="147" spans="1:9" ht="24.95" customHeight="1" x14ac:dyDescent="0.25">
      <c r="A147" s="21">
        <v>233313</v>
      </c>
      <c r="B147" s="18" t="s">
        <v>58</v>
      </c>
      <c r="C147" s="24"/>
      <c r="D147" s="25"/>
      <c r="E147" s="15"/>
      <c r="F147" s="15"/>
      <c r="G147" s="15"/>
      <c r="H147" s="15"/>
      <c r="I147" s="15"/>
    </row>
    <row r="148" spans="1:9" ht="57" x14ac:dyDescent="0.25">
      <c r="A148" s="25" t="s">
        <v>9</v>
      </c>
      <c r="B148" s="23" t="s">
        <v>59</v>
      </c>
      <c r="C148" s="39"/>
      <c r="D148" s="39"/>
      <c r="E148" s="15"/>
      <c r="F148" s="15"/>
      <c r="G148" s="15"/>
      <c r="H148" s="15"/>
      <c r="I148" s="15"/>
    </row>
    <row r="149" spans="1:9" ht="24.95" customHeight="1" x14ac:dyDescent="0.25">
      <c r="A149" s="29"/>
      <c r="B149" s="23" t="s">
        <v>60</v>
      </c>
      <c r="C149" s="24" t="s">
        <v>22</v>
      </c>
      <c r="D149" s="25" t="s">
        <v>42</v>
      </c>
      <c r="E149" s="15">
        <v>30000</v>
      </c>
      <c r="F149" s="15">
        <v>7000</v>
      </c>
      <c r="G149" s="15">
        <f>E149*C149</f>
        <v>30000</v>
      </c>
      <c r="H149" s="15">
        <f>F149*C149</f>
        <v>7000</v>
      </c>
      <c r="I149" s="15">
        <f>H149+G149</f>
        <v>37000</v>
      </c>
    </row>
    <row r="150" spans="1:9" ht="24.95" customHeight="1" x14ac:dyDescent="0.25">
      <c r="A150" s="29"/>
      <c r="B150" s="23" t="s">
        <v>137</v>
      </c>
      <c r="C150" s="24" t="s">
        <v>22</v>
      </c>
      <c r="D150" s="25" t="s">
        <v>42</v>
      </c>
      <c r="E150" s="15">
        <v>25000</v>
      </c>
      <c r="F150" s="15">
        <v>7000</v>
      </c>
      <c r="G150" s="15">
        <f>E150*C150</f>
        <v>25000</v>
      </c>
      <c r="H150" s="15">
        <f>F150*C150</f>
        <v>7000</v>
      </c>
      <c r="I150" s="15">
        <f>H150+G150</f>
        <v>32000</v>
      </c>
    </row>
    <row r="151" spans="1:9" ht="24.95" customHeight="1" x14ac:dyDescent="0.25">
      <c r="A151" s="21">
        <v>233343</v>
      </c>
      <c r="B151" s="18" t="s">
        <v>61</v>
      </c>
      <c r="C151" s="24"/>
      <c r="D151" s="25"/>
      <c r="E151" s="15"/>
      <c r="F151" s="15"/>
      <c r="G151" s="15"/>
      <c r="H151" s="15"/>
      <c r="I151" s="15"/>
    </row>
    <row r="152" spans="1:9" ht="99.75" x14ac:dyDescent="0.25">
      <c r="A152" s="25" t="s">
        <v>9</v>
      </c>
      <c r="B152" s="23" t="s">
        <v>150</v>
      </c>
      <c r="C152" s="24" t="s">
        <v>22</v>
      </c>
      <c r="D152" s="25" t="s">
        <v>13</v>
      </c>
      <c r="E152" s="15">
        <v>375000</v>
      </c>
      <c r="F152" s="15">
        <v>38000</v>
      </c>
      <c r="G152" s="15">
        <f>E152*C152</f>
        <v>375000</v>
      </c>
      <c r="H152" s="15">
        <f>F152*C152</f>
        <v>38000</v>
      </c>
      <c r="I152" s="15">
        <f>H152+G152</f>
        <v>413000</v>
      </c>
    </row>
    <row r="153" spans="1:9" ht="24.95" customHeight="1" x14ac:dyDescent="0.25">
      <c r="A153" s="21">
        <v>233346</v>
      </c>
      <c r="B153" s="18" t="s">
        <v>138</v>
      </c>
      <c r="C153" s="24"/>
      <c r="D153" s="25"/>
      <c r="E153" s="15"/>
      <c r="F153" s="15"/>
      <c r="G153" s="15"/>
      <c r="H153" s="15"/>
      <c r="I153" s="15"/>
    </row>
    <row r="154" spans="1:9" ht="69" customHeight="1" x14ac:dyDescent="0.25">
      <c r="A154" s="25" t="s">
        <v>9</v>
      </c>
      <c r="B154" s="23" t="s">
        <v>139</v>
      </c>
      <c r="C154" s="24"/>
      <c r="D154" s="25"/>
      <c r="E154" s="15"/>
      <c r="F154" s="15"/>
      <c r="G154" s="15"/>
      <c r="H154" s="15"/>
      <c r="I154" s="15"/>
    </row>
    <row r="155" spans="1:9" ht="27.75" customHeight="1" x14ac:dyDescent="0.25">
      <c r="A155" s="29"/>
      <c r="B155" s="23" t="s">
        <v>140</v>
      </c>
      <c r="C155" s="24" t="s">
        <v>154</v>
      </c>
      <c r="D155" s="25" t="s">
        <v>131</v>
      </c>
      <c r="E155" s="15">
        <v>240</v>
      </c>
      <c r="F155" s="15">
        <v>70</v>
      </c>
      <c r="G155" s="15">
        <f>E155*C155</f>
        <v>108000</v>
      </c>
      <c r="H155" s="15">
        <f>F155*C155</f>
        <v>31500</v>
      </c>
      <c r="I155" s="15">
        <f>H155+G155</f>
        <v>139500</v>
      </c>
    </row>
    <row r="156" spans="1:9" ht="24.95" customHeight="1" x14ac:dyDescent="0.25">
      <c r="A156" s="16"/>
      <c r="B156" s="70" t="s">
        <v>118</v>
      </c>
      <c r="C156" s="71"/>
      <c r="D156" s="72"/>
      <c r="E156" s="15"/>
      <c r="F156" s="15"/>
      <c r="G156" s="15"/>
      <c r="H156" s="15"/>
      <c r="I156" s="15">
        <f>SUM(I148:I155)</f>
        <v>621500</v>
      </c>
    </row>
    <row r="157" spans="1:9" ht="24.95" customHeight="1" x14ac:dyDescent="0.25">
      <c r="A157" s="31">
        <v>233400</v>
      </c>
      <c r="B157" s="76" t="s">
        <v>92</v>
      </c>
      <c r="C157" s="76"/>
      <c r="D157" s="76"/>
      <c r="E157" s="76"/>
      <c r="F157" s="76"/>
      <c r="G157" s="76"/>
      <c r="H157" s="76"/>
      <c r="I157" s="76"/>
    </row>
    <row r="158" spans="1:9" ht="24.95" customHeight="1" x14ac:dyDescent="0.25">
      <c r="A158" s="21">
        <v>233419.13</v>
      </c>
      <c r="B158" s="18" t="s">
        <v>115</v>
      </c>
      <c r="C158" s="24"/>
      <c r="D158" s="25"/>
      <c r="E158" s="15"/>
      <c r="F158" s="15"/>
      <c r="G158" s="15"/>
      <c r="H158" s="15"/>
      <c r="I158" s="15"/>
    </row>
    <row r="159" spans="1:9" ht="57" x14ac:dyDescent="0.25">
      <c r="A159" s="29"/>
      <c r="B159" s="23" t="s">
        <v>116</v>
      </c>
      <c r="C159" s="39"/>
      <c r="D159" s="39"/>
      <c r="E159" s="15"/>
      <c r="F159" s="15"/>
      <c r="G159" s="15"/>
      <c r="H159" s="15"/>
      <c r="I159" s="15"/>
    </row>
    <row r="160" spans="1:9" ht="24.95" customHeight="1" x14ac:dyDescent="0.25">
      <c r="A160" s="29"/>
      <c r="B160" s="23" t="s">
        <v>156</v>
      </c>
      <c r="C160" s="39">
        <v>2</v>
      </c>
      <c r="D160" s="39" t="s">
        <v>7</v>
      </c>
      <c r="E160" s="15">
        <v>42000</v>
      </c>
      <c r="F160" s="15">
        <v>10000</v>
      </c>
      <c r="G160" s="15">
        <f>E160*C160</f>
        <v>84000</v>
      </c>
      <c r="H160" s="15">
        <f>F160*C160</f>
        <v>20000</v>
      </c>
      <c r="I160" s="15">
        <f>H160+G160</f>
        <v>104000</v>
      </c>
    </row>
    <row r="161" spans="1:9" ht="24.95" customHeight="1" x14ac:dyDescent="0.25">
      <c r="A161" s="29"/>
      <c r="B161" s="23" t="s">
        <v>155</v>
      </c>
      <c r="C161" s="39">
        <v>1</v>
      </c>
      <c r="D161" s="39" t="s">
        <v>130</v>
      </c>
      <c r="E161" s="15">
        <v>44000</v>
      </c>
      <c r="F161" s="15">
        <v>10000</v>
      </c>
      <c r="G161" s="15">
        <f>E161*C161</f>
        <v>44000</v>
      </c>
      <c r="H161" s="15">
        <f>F161*C161</f>
        <v>10000</v>
      </c>
      <c r="I161" s="15">
        <f>H161+G161</f>
        <v>54000</v>
      </c>
    </row>
    <row r="162" spans="1:9" s="7" customFormat="1" ht="24.95" customHeight="1" x14ac:dyDescent="0.25">
      <c r="A162" s="21">
        <v>233433</v>
      </c>
      <c r="B162" s="26" t="s">
        <v>62</v>
      </c>
      <c r="C162" s="40"/>
      <c r="D162" s="32"/>
      <c r="E162" s="33"/>
      <c r="F162" s="33"/>
      <c r="H162" s="33"/>
    </row>
    <row r="163" spans="1:9" ht="57" x14ac:dyDescent="0.25">
      <c r="A163" s="25" t="s">
        <v>9</v>
      </c>
      <c r="B163" s="23" t="s">
        <v>63</v>
      </c>
      <c r="C163" s="39"/>
      <c r="D163" s="25"/>
      <c r="E163" s="15"/>
      <c r="F163" s="15"/>
      <c r="G163" s="15"/>
      <c r="H163" s="15"/>
      <c r="I163" s="33"/>
    </row>
    <row r="164" spans="1:9" ht="24.95" customHeight="1" x14ac:dyDescent="0.25">
      <c r="A164" s="29"/>
      <c r="B164" s="23" t="s">
        <v>161</v>
      </c>
      <c r="C164" s="39">
        <v>2</v>
      </c>
      <c r="D164" s="39" t="s">
        <v>7</v>
      </c>
      <c r="E164" s="15">
        <v>46000</v>
      </c>
      <c r="F164" s="15">
        <v>3500</v>
      </c>
      <c r="G164" s="15">
        <f>E164*C164</f>
        <v>92000</v>
      </c>
      <c r="H164" s="15">
        <f>F164*C164</f>
        <v>7000</v>
      </c>
      <c r="I164" s="15">
        <f>H164+G164</f>
        <v>99000</v>
      </c>
    </row>
    <row r="165" spans="1:9" ht="24.95" customHeight="1" x14ac:dyDescent="0.25">
      <c r="A165" s="29"/>
      <c r="B165" s="23" t="s">
        <v>162</v>
      </c>
      <c r="C165" s="39">
        <v>1</v>
      </c>
      <c r="D165" s="39" t="s">
        <v>130</v>
      </c>
      <c r="E165" s="15">
        <v>39500</v>
      </c>
      <c r="F165" s="15">
        <v>3500</v>
      </c>
      <c r="G165" s="15">
        <f>E165*C165</f>
        <v>39500</v>
      </c>
      <c r="H165" s="15">
        <f>F165*C165</f>
        <v>3500</v>
      </c>
      <c r="I165" s="15">
        <f>H165+G165</f>
        <v>43000</v>
      </c>
    </row>
    <row r="166" spans="1:9" ht="24.95" customHeight="1" x14ac:dyDescent="0.25">
      <c r="A166" s="16"/>
      <c r="B166" s="70" t="s">
        <v>118</v>
      </c>
      <c r="C166" s="71"/>
      <c r="D166" s="72"/>
      <c r="E166" s="15"/>
      <c r="F166" s="15"/>
      <c r="G166" s="15"/>
      <c r="H166" s="15"/>
      <c r="I166" s="15">
        <f>SUM(I160:I165)</f>
        <v>300000</v>
      </c>
    </row>
    <row r="167" spans="1:9" ht="24.95" customHeight="1" x14ac:dyDescent="0.25">
      <c r="A167" s="31">
        <v>233700</v>
      </c>
      <c r="B167" s="76" t="s">
        <v>93</v>
      </c>
      <c r="C167" s="76"/>
      <c r="D167" s="76"/>
      <c r="E167" s="76"/>
      <c r="F167" s="76"/>
      <c r="G167" s="76"/>
      <c r="H167" s="76"/>
      <c r="I167" s="76"/>
    </row>
    <row r="168" spans="1:9" s="7" customFormat="1" ht="30" x14ac:dyDescent="0.25">
      <c r="A168" s="21">
        <v>233713</v>
      </c>
      <c r="B168" s="26" t="s">
        <v>64</v>
      </c>
      <c r="C168" s="40"/>
      <c r="D168" s="32"/>
      <c r="E168" s="33"/>
      <c r="F168" s="33"/>
      <c r="G168" s="33"/>
      <c r="H168" s="33"/>
      <c r="I168" s="33"/>
    </row>
    <row r="169" spans="1:9" ht="71.25" x14ac:dyDescent="0.25">
      <c r="A169" s="29"/>
      <c r="B169" s="23" t="s">
        <v>65</v>
      </c>
      <c r="C169" s="39"/>
      <c r="D169" s="25"/>
      <c r="E169" s="15"/>
      <c r="F169" s="15"/>
      <c r="G169" s="15"/>
      <c r="H169" s="15"/>
      <c r="I169" s="15"/>
    </row>
    <row r="170" spans="1:9" ht="24.95" customHeight="1" x14ac:dyDescent="0.25">
      <c r="A170" s="32" t="s">
        <v>9</v>
      </c>
      <c r="B170" s="26" t="s">
        <v>66</v>
      </c>
      <c r="C170" s="39"/>
      <c r="D170" s="25"/>
      <c r="E170" s="15"/>
      <c r="F170" s="15"/>
      <c r="G170" s="15"/>
      <c r="H170" s="15"/>
      <c r="I170" s="15"/>
    </row>
    <row r="171" spans="1:9" ht="24.95" customHeight="1" x14ac:dyDescent="0.25">
      <c r="A171" s="29"/>
      <c r="B171" s="23" t="s">
        <v>67</v>
      </c>
      <c r="C171" s="39">
        <v>192</v>
      </c>
      <c r="D171" s="25" t="s">
        <v>7</v>
      </c>
      <c r="E171" s="15">
        <v>5300</v>
      </c>
      <c r="F171" s="15">
        <v>750</v>
      </c>
      <c r="G171" s="15">
        <f>E171*C171</f>
        <v>1017600</v>
      </c>
      <c r="H171" s="15">
        <f>F171*C171</f>
        <v>144000</v>
      </c>
      <c r="I171" s="15">
        <f>H171+G171</f>
        <v>1161600</v>
      </c>
    </row>
    <row r="172" spans="1:9" ht="28.5" customHeight="1" x14ac:dyDescent="0.25">
      <c r="A172" s="32" t="s">
        <v>10</v>
      </c>
      <c r="B172" s="26" t="s">
        <v>123</v>
      </c>
      <c r="C172" s="39"/>
      <c r="D172" s="25"/>
      <c r="E172" s="15"/>
      <c r="F172" s="15"/>
      <c r="G172" s="15"/>
      <c r="H172" s="15"/>
      <c r="I172" s="15"/>
    </row>
    <row r="173" spans="1:9" ht="24.95" customHeight="1" x14ac:dyDescent="0.25">
      <c r="A173" s="32"/>
      <c r="B173" s="23" t="s">
        <v>124</v>
      </c>
      <c r="C173" s="39">
        <v>38</v>
      </c>
      <c r="D173" s="25" t="s">
        <v>7</v>
      </c>
      <c r="E173" s="15">
        <v>5950</v>
      </c>
      <c r="F173" s="15">
        <v>750</v>
      </c>
      <c r="G173" s="15">
        <f>E173*C173</f>
        <v>226100</v>
      </c>
      <c r="H173" s="15">
        <f>F173*C173</f>
        <v>28500</v>
      </c>
      <c r="I173" s="15">
        <f>H173+G173</f>
        <v>254600</v>
      </c>
    </row>
    <row r="174" spans="1:9" ht="24.95" customHeight="1" x14ac:dyDescent="0.25">
      <c r="A174" s="25" t="s">
        <v>120</v>
      </c>
      <c r="B174" s="26" t="s">
        <v>141</v>
      </c>
      <c r="C174" s="39"/>
      <c r="D174" s="25"/>
      <c r="E174" s="15"/>
      <c r="F174" s="15"/>
      <c r="G174" s="15"/>
      <c r="H174" s="15"/>
      <c r="I174" s="15"/>
    </row>
    <row r="175" spans="1:9" ht="24.95" customHeight="1" x14ac:dyDescent="0.25">
      <c r="A175" s="25"/>
      <c r="B175" s="23" t="s">
        <v>157</v>
      </c>
      <c r="C175" s="39">
        <v>1</v>
      </c>
      <c r="D175" s="25" t="s">
        <v>130</v>
      </c>
      <c r="E175" s="15">
        <v>8500</v>
      </c>
      <c r="F175" s="15">
        <v>500</v>
      </c>
      <c r="G175" s="15">
        <f>E175*C175</f>
        <v>8500</v>
      </c>
      <c r="H175" s="15">
        <f>F175*C175</f>
        <v>500</v>
      </c>
      <c r="I175" s="15">
        <f>H175+G175</f>
        <v>9000</v>
      </c>
    </row>
    <row r="176" spans="1:9" ht="24.95" customHeight="1" x14ac:dyDescent="0.25">
      <c r="A176" s="25"/>
      <c r="B176" s="23" t="s">
        <v>158</v>
      </c>
      <c r="C176" s="39">
        <v>2</v>
      </c>
      <c r="D176" s="25" t="s">
        <v>7</v>
      </c>
      <c r="E176" s="15">
        <v>8000</v>
      </c>
      <c r="F176" s="15">
        <v>500</v>
      </c>
      <c r="G176" s="15">
        <f>E176*C176</f>
        <v>16000</v>
      </c>
      <c r="H176" s="15">
        <f>F176*C176</f>
        <v>1000</v>
      </c>
      <c r="I176" s="15">
        <f>H176+G176</f>
        <v>17000</v>
      </c>
    </row>
    <row r="177" spans="1:9" ht="20.25" customHeight="1" x14ac:dyDescent="0.25">
      <c r="A177" s="25" t="s">
        <v>127</v>
      </c>
      <c r="B177" s="26" t="s">
        <v>125</v>
      </c>
      <c r="C177" s="39"/>
      <c r="D177" s="25"/>
      <c r="E177" s="15"/>
      <c r="F177" s="15"/>
      <c r="G177" s="15"/>
      <c r="H177" s="15"/>
      <c r="I177" s="15"/>
    </row>
    <row r="178" spans="1:9" ht="24.95" customHeight="1" x14ac:dyDescent="0.25">
      <c r="A178" s="29"/>
      <c r="B178" s="23" t="s">
        <v>142</v>
      </c>
      <c r="C178" s="39">
        <v>9</v>
      </c>
      <c r="D178" s="25" t="s">
        <v>7</v>
      </c>
      <c r="E178" s="15">
        <v>2900</v>
      </c>
      <c r="F178" s="15">
        <v>500</v>
      </c>
      <c r="G178" s="15">
        <f>E178*C178</f>
        <v>26100</v>
      </c>
      <c r="H178" s="15">
        <f>F178*C178</f>
        <v>4500</v>
      </c>
      <c r="I178" s="15">
        <f>H178+G178</f>
        <v>30600</v>
      </c>
    </row>
    <row r="179" spans="1:9" ht="96" customHeight="1" x14ac:dyDescent="0.2">
      <c r="A179" s="25" t="s">
        <v>147</v>
      </c>
      <c r="B179" s="23" t="s">
        <v>126</v>
      </c>
      <c r="C179" s="39"/>
      <c r="D179" s="48"/>
      <c r="E179" s="15"/>
      <c r="F179" s="15"/>
      <c r="G179" s="15"/>
      <c r="H179" s="15"/>
      <c r="I179" s="15"/>
    </row>
    <row r="180" spans="1:9" ht="24.95" customHeight="1" x14ac:dyDescent="0.25">
      <c r="A180" s="25"/>
      <c r="B180" s="23" t="s">
        <v>143</v>
      </c>
      <c r="C180" s="39">
        <v>15</v>
      </c>
      <c r="D180" s="25" t="s">
        <v>7</v>
      </c>
      <c r="E180" s="15">
        <v>5700</v>
      </c>
      <c r="F180" s="15">
        <v>450</v>
      </c>
      <c r="G180" s="15">
        <f>E180*C180</f>
        <v>85500</v>
      </c>
      <c r="H180" s="15">
        <f>F180*C180</f>
        <v>6750</v>
      </c>
      <c r="I180" s="15">
        <f>H180+G180</f>
        <v>92250</v>
      </c>
    </row>
    <row r="181" spans="1:9" ht="24.95" customHeight="1" x14ac:dyDescent="0.25">
      <c r="A181" s="25" t="s">
        <v>148</v>
      </c>
      <c r="B181" s="26" t="s">
        <v>128</v>
      </c>
      <c r="C181" s="24" t="s">
        <v>22</v>
      </c>
      <c r="D181" s="25" t="s">
        <v>42</v>
      </c>
      <c r="E181" s="15">
        <v>35000</v>
      </c>
      <c r="F181" s="15">
        <v>4000</v>
      </c>
      <c r="G181" s="15">
        <f>E181*C181</f>
        <v>35000</v>
      </c>
      <c r="H181" s="15">
        <f>F181*C181</f>
        <v>4000</v>
      </c>
      <c r="I181" s="15">
        <f>H181+G181</f>
        <v>39000</v>
      </c>
    </row>
    <row r="182" spans="1:9" ht="24.95" customHeight="1" x14ac:dyDescent="0.25">
      <c r="A182" s="32" t="s">
        <v>145</v>
      </c>
      <c r="B182" s="26" t="s">
        <v>117</v>
      </c>
      <c r="C182" s="24" t="s">
        <v>22</v>
      </c>
      <c r="D182" s="25" t="s">
        <v>42</v>
      </c>
      <c r="E182" s="15">
        <v>25000</v>
      </c>
      <c r="F182" s="15">
        <v>7000</v>
      </c>
      <c r="G182" s="15">
        <f>E182*C182</f>
        <v>25000</v>
      </c>
      <c r="H182" s="15">
        <f>F182*C182</f>
        <v>7000</v>
      </c>
      <c r="I182" s="15">
        <f>H182+G182</f>
        <v>32000</v>
      </c>
    </row>
    <row r="183" spans="1:9" ht="24.95" customHeight="1" x14ac:dyDescent="0.25">
      <c r="A183" s="16"/>
      <c r="B183" s="70" t="s">
        <v>118</v>
      </c>
      <c r="C183" s="71"/>
      <c r="D183" s="72"/>
      <c r="E183" s="15"/>
      <c r="F183" s="15"/>
      <c r="G183" s="15"/>
      <c r="H183" s="15"/>
      <c r="I183" s="15">
        <f>SUM(I168:I182)</f>
        <v>1636050</v>
      </c>
    </row>
    <row r="184" spans="1:9" ht="24.95" customHeight="1" x14ac:dyDescent="0.25">
      <c r="A184" s="31">
        <v>234100</v>
      </c>
      <c r="B184" s="76" t="s">
        <v>94</v>
      </c>
      <c r="C184" s="76"/>
      <c r="D184" s="76"/>
      <c r="E184" s="76"/>
      <c r="F184" s="76"/>
      <c r="G184" s="76"/>
      <c r="H184" s="76"/>
      <c r="I184" s="76"/>
    </row>
    <row r="185" spans="1:9" s="7" customFormat="1" ht="24.95" customHeight="1" x14ac:dyDescent="0.25">
      <c r="A185" s="21">
        <v>234119</v>
      </c>
      <c r="B185" s="26" t="s">
        <v>81</v>
      </c>
      <c r="C185" s="40"/>
      <c r="D185" s="32"/>
      <c r="E185" s="33"/>
      <c r="F185" s="33"/>
      <c r="G185" s="33"/>
      <c r="H185" s="33"/>
      <c r="I185" s="33"/>
    </row>
    <row r="186" spans="1:9" s="7" customFormat="1" ht="24.95" customHeight="1" x14ac:dyDescent="0.25">
      <c r="A186" s="32" t="s">
        <v>9</v>
      </c>
      <c r="B186" s="26" t="s">
        <v>68</v>
      </c>
      <c r="C186" s="40"/>
      <c r="D186" s="32"/>
      <c r="E186" s="33"/>
      <c r="F186" s="33"/>
      <c r="G186" s="33"/>
      <c r="H186" s="33"/>
      <c r="I186" s="33"/>
    </row>
    <row r="187" spans="1:9" ht="85.5" x14ac:dyDescent="0.25">
      <c r="A187" s="29"/>
      <c r="B187" s="23" t="s">
        <v>69</v>
      </c>
      <c r="C187" s="39">
        <v>1</v>
      </c>
      <c r="D187" s="25" t="s">
        <v>42</v>
      </c>
      <c r="E187" s="15">
        <v>28000</v>
      </c>
      <c r="F187" s="15">
        <v>7000</v>
      </c>
      <c r="G187" s="15">
        <f>E187*C187</f>
        <v>28000</v>
      </c>
      <c r="H187" s="15">
        <f>F187*C187</f>
        <v>7000</v>
      </c>
      <c r="I187" s="15">
        <f>H187+G187</f>
        <v>35000</v>
      </c>
    </row>
    <row r="188" spans="1:9" ht="24.95" customHeight="1" x14ac:dyDescent="0.25">
      <c r="A188" s="16"/>
      <c r="B188" s="70" t="s">
        <v>118</v>
      </c>
      <c r="C188" s="71"/>
      <c r="D188" s="72"/>
      <c r="E188" s="15"/>
      <c r="F188" s="15"/>
      <c r="G188" s="15"/>
      <c r="H188" s="15"/>
      <c r="I188" s="15">
        <f>SUM(I187)</f>
        <v>35000</v>
      </c>
    </row>
    <row r="189" spans="1:9" ht="24.95" customHeight="1" x14ac:dyDescent="0.25">
      <c r="A189" s="21">
        <v>237400</v>
      </c>
      <c r="B189" s="45" t="s">
        <v>187</v>
      </c>
      <c r="C189" s="45"/>
      <c r="D189" s="45"/>
      <c r="E189" s="15"/>
      <c r="F189" s="15"/>
      <c r="G189" s="15"/>
      <c r="H189" s="15"/>
      <c r="I189" s="15"/>
    </row>
    <row r="190" spans="1:9" ht="24.95" customHeight="1" x14ac:dyDescent="0.25">
      <c r="A190" s="21">
        <v>237413</v>
      </c>
      <c r="B190" s="26" t="s">
        <v>188</v>
      </c>
      <c r="C190" s="40"/>
      <c r="D190" s="32"/>
      <c r="E190" s="15"/>
      <c r="F190" s="15"/>
      <c r="G190" s="15"/>
      <c r="H190" s="15"/>
      <c r="I190" s="15"/>
    </row>
    <row r="191" spans="1:9" ht="71.25" x14ac:dyDescent="0.25">
      <c r="A191" s="29" t="s">
        <v>9</v>
      </c>
      <c r="B191" s="23" t="s">
        <v>189</v>
      </c>
      <c r="C191" s="39">
        <v>3</v>
      </c>
      <c r="D191" s="25" t="s">
        <v>7</v>
      </c>
      <c r="E191" s="15">
        <v>0</v>
      </c>
      <c r="F191" s="15">
        <v>5000</v>
      </c>
      <c r="G191" s="15">
        <f>E191*C191</f>
        <v>0</v>
      </c>
      <c r="H191" s="15">
        <f>F191*C191</f>
        <v>15000</v>
      </c>
      <c r="I191" s="15">
        <f>H191+G191</f>
        <v>15000</v>
      </c>
    </row>
    <row r="192" spans="1:9" ht="24.95" customHeight="1" x14ac:dyDescent="0.25">
      <c r="A192" s="16"/>
      <c r="B192" s="70" t="s">
        <v>118</v>
      </c>
      <c r="C192" s="71"/>
      <c r="D192" s="72"/>
      <c r="E192" s="15"/>
      <c r="F192" s="15"/>
      <c r="G192" s="15"/>
      <c r="H192" s="15"/>
      <c r="I192" s="15">
        <f>SUM(I191)</f>
        <v>15000</v>
      </c>
    </row>
    <row r="193" spans="1:11" ht="30" x14ac:dyDescent="0.25">
      <c r="A193" s="26">
        <v>238100</v>
      </c>
      <c r="B193" s="26" t="s">
        <v>95</v>
      </c>
      <c r="C193" s="40"/>
      <c r="D193" s="40"/>
      <c r="E193" s="41"/>
      <c r="F193" s="41"/>
      <c r="G193" s="41"/>
      <c r="H193" s="41"/>
      <c r="I193" s="41"/>
    </row>
    <row r="194" spans="1:11" s="7" customFormat="1" ht="15" x14ac:dyDescent="0.25">
      <c r="A194" s="26">
        <v>238126.13</v>
      </c>
      <c r="B194" s="26" t="s">
        <v>70</v>
      </c>
      <c r="C194" s="40"/>
      <c r="D194" s="40"/>
      <c r="E194" s="41"/>
      <c r="F194" s="41"/>
      <c r="G194" s="41"/>
      <c r="H194" s="41"/>
      <c r="I194" s="41"/>
    </row>
    <row r="195" spans="1:11" ht="99.75" x14ac:dyDescent="0.25">
      <c r="A195" s="25" t="s">
        <v>9</v>
      </c>
      <c r="B195" s="23" t="s">
        <v>205</v>
      </c>
      <c r="C195" s="39"/>
      <c r="D195" s="25"/>
      <c r="E195" s="15"/>
      <c r="F195" s="15"/>
      <c r="G195" s="15"/>
      <c r="H195" s="15"/>
      <c r="I195" s="15"/>
    </row>
    <row r="196" spans="1:11" ht="24.95" customHeight="1" x14ac:dyDescent="0.25">
      <c r="A196" s="29"/>
      <c r="B196" s="23" t="s">
        <v>113</v>
      </c>
      <c r="C196" s="39">
        <v>1</v>
      </c>
      <c r="D196" s="25" t="s">
        <v>130</v>
      </c>
      <c r="E196" s="15">
        <v>77500</v>
      </c>
      <c r="F196" s="15">
        <v>3500</v>
      </c>
      <c r="G196" s="15">
        <f>E196*C196</f>
        <v>77500</v>
      </c>
      <c r="H196" s="15">
        <f>F196*C196</f>
        <v>3500</v>
      </c>
      <c r="I196" s="15">
        <f>H196+G196</f>
        <v>81000</v>
      </c>
    </row>
    <row r="197" spans="1:11" ht="24.95" customHeight="1" x14ac:dyDescent="0.25">
      <c r="A197" s="29"/>
      <c r="B197" s="23" t="s">
        <v>159</v>
      </c>
      <c r="C197" s="39">
        <v>2</v>
      </c>
      <c r="D197" s="25" t="s">
        <v>7</v>
      </c>
      <c r="E197" s="15">
        <v>90000</v>
      </c>
      <c r="F197" s="15">
        <v>3500</v>
      </c>
      <c r="G197" s="15">
        <f>E197*C197</f>
        <v>180000</v>
      </c>
      <c r="H197" s="15">
        <f>F197*C197</f>
        <v>7000</v>
      </c>
      <c r="I197" s="15">
        <f>H197+G197</f>
        <v>187000</v>
      </c>
    </row>
    <row r="198" spans="1:11" s="7" customFormat="1" ht="24.95" customHeight="1" x14ac:dyDescent="0.25">
      <c r="A198" s="26">
        <v>238219</v>
      </c>
      <c r="B198" s="26" t="s">
        <v>71</v>
      </c>
      <c r="C198" s="40"/>
      <c r="D198" s="40"/>
      <c r="E198" s="41"/>
      <c r="F198" s="41"/>
      <c r="G198" s="41"/>
      <c r="H198" s="41"/>
      <c r="I198" s="41"/>
    </row>
    <row r="199" spans="1:11" ht="57" x14ac:dyDescent="0.25">
      <c r="A199" s="25" t="s">
        <v>9</v>
      </c>
      <c r="B199" s="23" t="s">
        <v>114</v>
      </c>
      <c r="C199" s="39">
        <v>62</v>
      </c>
      <c r="D199" s="25" t="s">
        <v>7</v>
      </c>
      <c r="E199" s="15">
        <v>0</v>
      </c>
      <c r="F199" s="15">
        <v>2000</v>
      </c>
      <c r="G199" s="15">
        <f>E199*C199</f>
        <v>0</v>
      </c>
      <c r="H199" s="15">
        <f>F199*C199</f>
        <v>124000</v>
      </c>
      <c r="I199" s="15">
        <f>H199+G199</f>
        <v>124000</v>
      </c>
    </row>
    <row r="200" spans="1:11" ht="24.75" customHeight="1" x14ac:dyDescent="0.25">
      <c r="A200" s="25"/>
      <c r="B200" s="26" t="s">
        <v>160</v>
      </c>
      <c r="C200" s="39"/>
      <c r="D200" s="25"/>
      <c r="E200" s="15"/>
      <c r="F200" s="15"/>
      <c r="G200" s="15"/>
      <c r="H200" s="15"/>
      <c r="I200" s="15"/>
    </row>
    <row r="201" spans="1:11" ht="57" x14ac:dyDescent="0.25">
      <c r="A201" s="29"/>
      <c r="B201" s="23" t="s">
        <v>200</v>
      </c>
      <c r="C201" s="39">
        <v>1</v>
      </c>
      <c r="D201" s="25" t="s">
        <v>13</v>
      </c>
      <c r="E201" s="15">
        <v>25000</v>
      </c>
      <c r="F201" s="15">
        <v>5000</v>
      </c>
      <c r="G201" s="15">
        <f>E201*C201</f>
        <v>25000</v>
      </c>
      <c r="H201" s="15">
        <f>F201*C201</f>
        <v>5000</v>
      </c>
      <c r="I201" s="15">
        <f>H201+G201</f>
        <v>30000</v>
      </c>
    </row>
    <row r="202" spans="1:11" ht="24.95" customHeight="1" x14ac:dyDescent="0.25">
      <c r="A202" s="16"/>
      <c r="B202" s="70" t="s">
        <v>118</v>
      </c>
      <c r="C202" s="71"/>
      <c r="D202" s="72"/>
      <c r="E202" s="15"/>
      <c r="F202" s="15"/>
      <c r="G202" s="15"/>
      <c r="H202" s="15"/>
      <c r="I202" s="15">
        <f>SUM(I195:I201)</f>
        <v>422000</v>
      </c>
    </row>
    <row r="203" spans="1:11" ht="31.5" customHeight="1" x14ac:dyDescent="0.25">
      <c r="A203" s="73" t="s">
        <v>109</v>
      </c>
      <c r="B203" s="74"/>
      <c r="C203" s="74"/>
      <c r="D203" s="75"/>
      <c r="E203" s="15"/>
      <c r="F203" s="15"/>
      <c r="G203" s="15"/>
      <c r="H203" s="15"/>
      <c r="I203" s="15">
        <f>I202+I192+I188+I183+I166+I156+I145+I138+I134+I103+I97+I92+I65+I9+I15</f>
        <v>29158524</v>
      </c>
    </row>
    <row r="204" spans="1:11" x14ac:dyDescent="0.25">
      <c r="K204" s="83"/>
    </row>
  </sheetData>
  <sheetProtection algorithmName="SHA-512" hashValue="fBg+GTQQb5gKFQHroaQjuauVXnjZylOAnPOm4v3KKFLiNWd0vQ9UBcDejH6QcM5I8Qo+USxqw8L8a5Dqnz4pwQ==" saltValue="wOPctCxAmQLg3Ceg7dj6Vw==" spinCount="100000" sheet="1" objects="1" scenarios="1"/>
  <mergeCells count="36">
    <mergeCell ref="J1:J2"/>
    <mergeCell ref="B188:D188"/>
    <mergeCell ref="B183:D183"/>
    <mergeCell ref="B157:I157"/>
    <mergeCell ref="B138:D138"/>
    <mergeCell ref="B145:D145"/>
    <mergeCell ref="B156:D156"/>
    <mergeCell ref="B166:D166"/>
    <mergeCell ref="I1:I2"/>
    <mergeCell ref="B4:I4"/>
    <mergeCell ref="B10:I10"/>
    <mergeCell ref="B16:I16"/>
    <mergeCell ref="G1:H1"/>
    <mergeCell ref="B9:D9"/>
    <mergeCell ref="B15:D15"/>
    <mergeCell ref="A1:A2"/>
    <mergeCell ref="B1:B2"/>
    <mergeCell ref="C1:C2"/>
    <mergeCell ref="D1:D2"/>
    <mergeCell ref="E1:F1"/>
    <mergeCell ref="B202:D202"/>
    <mergeCell ref="A203:D203"/>
    <mergeCell ref="B65:D65"/>
    <mergeCell ref="B92:D92"/>
    <mergeCell ref="B97:D97"/>
    <mergeCell ref="B103:D103"/>
    <mergeCell ref="B134:D134"/>
    <mergeCell ref="B139:I139"/>
    <mergeCell ref="B146:I146"/>
    <mergeCell ref="B167:I167"/>
    <mergeCell ref="B184:I184"/>
    <mergeCell ref="B66:I66"/>
    <mergeCell ref="B93:I93"/>
    <mergeCell ref="B98:I98"/>
    <mergeCell ref="B104:I104"/>
    <mergeCell ref="B192:D192"/>
  </mergeCells>
  <printOptions horizontalCentered="1"/>
  <pageMargins left="0.25" right="0.25" top="0.75" bottom="0.5" header="0.3" footer="0.3"/>
  <pageSetup paperSize="9" orientation="landscape" r:id="rId1"/>
  <headerFooter>
    <oddHeader>&amp;L&amp;"-,Bold"&amp;12 2111 IMTIAZ SUPER MARKET THE PLACE KARACHI</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7"/>
  <sheetViews>
    <sheetView topLeftCell="A193" zoomScaleNormal="100" workbookViewId="0">
      <selection activeCell="A193" sqref="A1:XFD1048576"/>
    </sheetView>
  </sheetViews>
  <sheetFormatPr defaultRowHeight="14.25" x14ac:dyDescent="0.25"/>
  <cols>
    <col min="1" max="1" width="8.5703125" style="6" customWidth="1"/>
    <col min="2" max="2" width="33" style="42" customWidth="1"/>
    <col min="3" max="3" width="5.7109375" style="43" customWidth="1"/>
    <col min="4" max="4" width="7.140625" style="43" customWidth="1"/>
    <col min="5" max="5" width="12" style="6" customWidth="1"/>
    <col min="6" max="6" width="16.7109375" style="6" customWidth="1"/>
    <col min="7" max="7" width="14.5703125" style="6" customWidth="1"/>
    <col min="8" max="8" width="16.7109375" style="6" customWidth="1"/>
    <col min="9" max="9" width="15.28515625" style="6" customWidth="1"/>
    <col min="10" max="10" width="13.5703125" style="64" customWidth="1"/>
    <col min="11" max="11" width="10.42578125" style="6" bestFit="1" customWidth="1"/>
    <col min="12" max="12" width="13.42578125" style="6" bestFit="1" customWidth="1"/>
    <col min="13" max="16384" width="9.140625" style="6"/>
  </cols>
  <sheetData>
    <row r="1" spans="1:10" s="8" customFormat="1" ht="15" x14ac:dyDescent="0.25">
      <c r="A1" s="79" t="s">
        <v>0</v>
      </c>
      <c r="B1" s="79" t="s">
        <v>1</v>
      </c>
      <c r="C1" s="79" t="s">
        <v>8</v>
      </c>
      <c r="D1" s="79" t="s">
        <v>2</v>
      </c>
      <c r="E1" s="79" t="s">
        <v>3</v>
      </c>
      <c r="F1" s="79"/>
      <c r="G1" s="79" t="s">
        <v>4</v>
      </c>
      <c r="H1" s="79"/>
      <c r="I1" s="79" t="s">
        <v>6</v>
      </c>
      <c r="J1" s="81" t="s">
        <v>216</v>
      </c>
    </row>
    <row r="2" spans="1:10" s="8" customFormat="1" ht="15" x14ac:dyDescent="0.25">
      <c r="A2" s="79"/>
      <c r="B2" s="79"/>
      <c r="C2" s="79"/>
      <c r="D2" s="79"/>
      <c r="E2" s="56" t="s">
        <v>5</v>
      </c>
      <c r="F2" s="56" t="s">
        <v>72</v>
      </c>
      <c r="G2" s="56" t="s">
        <v>5</v>
      </c>
      <c r="H2" s="56" t="s">
        <v>72</v>
      </c>
      <c r="I2" s="79"/>
      <c r="J2" s="81"/>
    </row>
    <row r="3" spans="1:10" ht="20.25" customHeight="1" x14ac:dyDescent="0.25">
      <c r="A3" s="57">
        <v>230010</v>
      </c>
      <c r="B3" s="77" t="s">
        <v>14</v>
      </c>
      <c r="C3" s="77"/>
      <c r="D3" s="77"/>
      <c r="E3" s="77"/>
      <c r="F3" s="77"/>
      <c r="G3" s="77"/>
      <c r="H3" s="77"/>
      <c r="I3" s="77"/>
      <c r="J3" s="62"/>
    </row>
    <row r="4" spans="1:10" ht="57" x14ac:dyDescent="0.25">
      <c r="A4" s="11" t="s">
        <v>9</v>
      </c>
      <c r="B4" s="12" t="s">
        <v>15</v>
      </c>
      <c r="C4" s="13">
        <v>1</v>
      </c>
      <c r="D4" s="14" t="s">
        <v>13</v>
      </c>
      <c r="E4" s="15">
        <v>25000</v>
      </c>
      <c r="F4" s="15">
        <v>7000</v>
      </c>
      <c r="G4" s="15">
        <f>E4*C4</f>
        <v>25000</v>
      </c>
      <c r="H4" s="15">
        <f>F4*C4</f>
        <v>7000</v>
      </c>
      <c r="I4" s="15">
        <f>H4+G4</f>
        <v>32000</v>
      </c>
      <c r="J4" s="62">
        <v>15000</v>
      </c>
    </row>
    <row r="5" spans="1:10" ht="57" x14ac:dyDescent="0.25">
      <c r="A5" s="11" t="s">
        <v>10</v>
      </c>
      <c r="B5" s="12" t="s">
        <v>16</v>
      </c>
      <c r="C5" s="13">
        <v>1</v>
      </c>
      <c r="D5" s="14" t="s">
        <v>13</v>
      </c>
      <c r="E5" s="15">
        <v>15000</v>
      </c>
      <c r="F5" s="15">
        <v>5000</v>
      </c>
      <c r="G5" s="15">
        <f>E5*C5</f>
        <v>15000</v>
      </c>
      <c r="H5" s="15">
        <f>F5*C5</f>
        <v>5000</v>
      </c>
      <c r="I5" s="15">
        <f>H5+G5</f>
        <v>20000</v>
      </c>
      <c r="J5" s="62">
        <v>12000</v>
      </c>
    </row>
    <row r="6" spans="1:10" ht="185.25" x14ac:dyDescent="0.25">
      <c r="A6" s="11" t="s">
        <v>144</v>
      </c>
      <c r="B6" s="12" t="s">
        <v>12</v>
      </c>
      <c r="C6" s="13"/>
      <c r="D6" s="14"/>
      <c r="E6" s="15"/>
      <c r="F6" s="15"/>
      <c r="G6" s="15"/>
      <c r="H6" s="15"/>
      <c r="I6" s="15"/>
      <c r="J6" s="62"/>
    </row>
    <row r="7" spans="1:10" ht="24.95" customHeight="1" x14ac:dyDescent="0.25">
      <c r="A7" s="16"/>
      <c r="B7" s="12"/>
      <c r="C7" s="13"/>
      <c r="D7" s="14"/>
      <c r="E7" s="15"/>
      <c r="F7" s="15"/>
      <c r="G7" s="15"/>
      <c r="H7" s="15"/>
      <c r="I7" s="15"/>
      <c r="J7" s="62"/>
    </row>
    <row r="8" spans="1:10" ht="24.95" customHeight="1" x14ac:dyDescent="0.25">
      <c r="A8" s="16"/>
      <c r="B8" s="79" t="s">
        <v>118</v>
      </c>
      <c r="C8" s="79"/>
      <c r="D8" s="79"/>
      <c r="E8" s="15"/>
      <c r="F8" s="15"/>
      <c r="G8" s="15"/>
      <c r="H8" s="15"/>
      <c r="I8" s="15">
        <f>SUM(I4:I7)</f>
        <v>52000</v>
      </c>
      <c r="J8" s="15">
        <f>SUM(J4:J7)</f>
        <v>27000</v>
      </c>
    </row>
    <row r="9" spans="1:10" ht="24.95" customHeight="1" x14ac:dyDescent="0.25">
      <c r="A9" s="57">
        <v>230100</v>
      </c>
      <c r="B9" s="77" t="s">
        <v>17</v>
      </c>
      <c r="C9" s="77"/>
      <c r="D9" s="77"/>
      <c r="E9" s="77"/>
      <c r="F9" s="77"/>
      <c r="G9" s="77"/>
      <c r="H9" s="77"/>
      <c r="I9" s="77"/>
      <c r="J9" s="62"/>
    </row>
    <row r="10" spans="1:10" ht="28.5" x14ac:dyDescent="0.25">
      <c r="A10" s="16">
        <v>230113</v>
      </c>
      <c r="B10" s="12" t="s">
        <v>17</v>
      </c>
      <c r="C10" s="13"/>
      <c r="D10" s="14"/>
      <c r="E10" s="15"/>
      <c r="F10" s="15"/>
      <c r="G10" s="15"/>
      <c r="H10" s="15"/>
      <c r="I10" s="15"/>
      <c r="J10" s="62"/>
    </row>
    <row r="11" spans="1:10" ht="24.95" customHeight="1" x14ac:dyDescent="0.25">
      <c r="A11" s="16" t="s">
        <v>9</v>
      </c>
      <c r="B11" s="12" t="s">
        <v>83</v>
      </c>
      <c r="C11" s="13">
        <v>1</v>
      </c>
      <c r="D11" s="14" t="s">
        <v>13</v>
      </c>
      <c r="E11" s="15">
        <v>0</v>
      </c>
      <c r="F11" s="15">
        <v>75000</v>
      </c>
      <c r="G11" s="15">
        <f>E11*C11</f>
        <v>0</v>
      </c>
      <c r="H11" s="15">
        <f>F11*C11</f>
        <v>75000</v>
      </c>
      <c r="I11" s="15">
        <f>H11+G11</f>
        <v>75000</v>
      </c>
      <c r="J11" s="62">
        <v>35000</v>
      </c>
    </row>
    <row r="12" spans="1:10" ht="57" x14ac:dyDescent="0.25">
      <c r="A12" s="16" t="s">
        <v>10</v>
      </c>
      <c r="B12" s="12" t="s">
        <v>198</v>
      </c>
      <c r="C12" s="13">
        <v>1</v>
      </c>
      <c r="D12" s="14" t="s">
        <v>13</v>
      </c>
      <c r="E12" s="15">
        <v>0</v>
      </c>
      <c r="F12" s="15">
        <v>0</v>
      </c>
      <c r="G12" s="15">
        <f>E12*C12</f>
        <v>0</v>
      </c>
      <c r="H12" s="15">
        <f>F12*C12</f>
        <v>0</v>
      </c>
      <c r="I12" s="15">
        <f>H12+G12</f>
        <v>0</v>
      </c>
      <c r="J12" s="62"/>
    </row>
    <row r="13" spans="1:10" ht="28.5" x14ac:dyDescent="0.25">
      <c r="A13" s="16" t="s">
        <v>11</v>
      </c>
      <c r="B13" s="12" t="s">
        <v>84</v>
      </c>
      <c r="C13" s="13">
        <v>1</v>
      </c>
      <c r="D13" s="14" t="s">
        <v>13</v>
      </c>
      <c r="E13" s="15">
        <v>270000</v>
      </c>
      <c r="F13" s="15">
        <v>0</v>
      </c>
      <c r="G13" s="15">
        <f>E13*C13</f>
        <v>270000</v>
      </c>
      <c r="H13" s="15">
        <f>F13*C13</f>
        <v>0</v>
      </c>
      <c r="I13" s="15">
        <f>H13+G13</f>
        <v>270000</v>
      </c>
      <c r="J13" s="62">
        <v>150000</v>
      </c>
    </row>
    <row r="14" spans="1:10" ht="24.95" customHeight="1" x14ac:dyDescent="0.25">
      <c r="A14" s="16"/>
      <c r="B14" s="79" t="s">
        <v>118</v>
      </c>
      <c r="C14" s="79"/>
      <c r="D14" s="79"/>
      <c r="E14" s="15"/>
      <c r="F14" s="15"/>
      <c r="G14" s="15"/>
      <c r="H14" s="15"/>
      <c r="I14" s="15">
        <f>SUM(I11:I13)</f>
        <v>345000</v>
      </c>
      <c r="J14" s="15">
        <f>SUM(J11:J13)</f>
        <v>185000</v>
      </c>
    </row>
    <row r="15" spans="1:10" ht="24.95" customHeight="1" x14ac:dyDescent="0.25">
      <c r="A15" s="57">
        <v>230500</v>
      </c>
      <c r="B15" s="77" t="s">
        <v>18</v>
      </c>
      <c r="C15" s="77"/>
      <c r="D15" s="77"/>
      <c r="E15" s="77"/>
      <c r="F15" s="77"/>
      <c r="G15" s="77"/>
      <c r="H15" s="77"/>
      <c r="I15" s="77"/>
      <c r="J15" s="62"/>
    </row>
    <row r="16" spans="1:10" ht="30" x14ac:dyDescent="0.25">
      <c r="A16" s="17">
        <v>230513.16</v>
      </c>
      <c r="B16" s="18" t="s">
        <v>75</v>
      </c>
      <c r="C16" s="19"/>
      <c r="D16" s="20"/>
      <c r="E16" s="15"/>
      <c r="F16" s="15"/>
      <c r="G16" s="15"/>
      <c r="H16" s="15"/>
      <c r="I16" s="15"/>
      <c r="J16" s="62"/>
    </row>
    <row r="17" spans="1:10" ht="85.5" x14ac:dyDescent="0.25">
      <c r="A17" s="56" t="s">
        <v>9</v>
      </c>
      <c r="B17" s="12" t="s">
        <v>190</v>
      </c>
      <c r="C17" s="13">
        <v>1</v>
      </c>
      <c r="D17" s="14" t="s">
        <v>13</v>
      </c>
      <c r="E17" s="15">
        <v>400000</v>
      </c>
      <c r="F17" s="15">
        <v>120000</v>
      </c>
      <c r="G17" s="15">
        <f>E17*C17</f>
        <v>400000</v>
      </c>
      <c r="H17" s="15">
        <f>F17*C17</f>
        <v>120000</v>
      </c>
      <c r="I17" s="15">
        <f>H17+G17</f>
        <v>520000</v>
      </c>
      <c r="J17" s="62">
        <v>375000</v>
      </c>
    </row>
    <row r="18" spans="1:10" ht="30" customHeight="1" x14ac:dyDescent="0.25">
      <c r="A18" s="21">
        <v>230519</v>
      </c>
      <c r="B18" s="18" t="s">
        <v>19</v>
      </c>
      <c r="C18" s="19"/>
      <c r="D18" s="20"/>
      <c r="E18" s="15"/>
      <c r="F18" s="15"/>
      <c r="G18" s="15"/>
      <c r="H18" s="15"/>
      <c r="I18" s="15"/>
      <c r="J18" s="62"/>
    </row>
    <row r="19" spans="1:10" ht="85.5" x14ac:dyDescent="0.25">
      <c r="A19" s="22" t="s">
        <v>9</v>
      </c>
      <c r="B19" s="23" t="s">
        <v>20</v>
      </c>
      <c r="C19" s="24"/>
      <c r="D19" s="25"/>
      <c r="E19" s="15"/>
      <c r="F19" s="15"/>
      <c r="G19" s="15"/>
      <c r="H19" s="15"/>
      <c r="I19" s="15"/>
      <c r="J19" s="62"/>
    </row>
    <row r="20" spans="1:10" ht="24.95" customHeight="1" x14ac:dyDescent="0.25">
      <c r="A20" s="21"/>
      <c r="B20" s="26" t="s">
        <v>151</v>
      </c>
      <c r="C20" s="24"/>
      <c r="D20" s="25"/>
      <c r="E20" s="15"/>
      <c r="F20" s="15"/>
      <c r="G20" s="15"/>
      <c r="H20" s="15"/>
      <c r="I20" s="15"/>
      <c r="J20" s="62"/>
    </row>
    <row r="21" spans="1:10" ht="28.5" x14ac:dyDescent="0.25">
      <c r="A21" s="25" t="s">
        <v>73</v>
      </c>
      <c r="B21" s="23" t="s">
        <v>77</v>
      </c>
      <c r="C21" s="24" t="s">
        <v>129</v>
      </c>
      <c r="D21" s="25" t="s">
        <v>7</v>
      </c>
      <c r="E21" s="15">
        <v>5000</v>
      </c>
      <c r="F21" s="15">
        <v>500</v>
      </c>
      <c r="G21" s="15">
        <f>E21*C21</f>
        <v>30000</v>
      </c>
      <c r="H21" s="15">
        <f>F21*C21</f>
        <v>3000</v>
      </c>
      <c r="I21" s="15">
        <f>H21+G21</f>
        <v>33000</v>
      </c>
      <c r="J21" s="62">
        <v>25000</v>
      </c>
    </row>
    <row r="22" spans="1:10" x14ac:dyDescent="0.25">
      <c r="A22" s="25" t="s">
        <v>76</v>
      </c>
      <c r="B22" s="27" t="s">
        <v>21</v>
      </c>
      <c r="C22" s="24" t="s">
        <v>129</v>
      </c>
      <c r="D22" s="25" t="s">
        <v>7</v>
      </c>
      <c r="E22" s="15">
        <v>4800</v>
      </c>
      <c r="F22" s="15">
        <v>500</v>
      </c>
      <c r="G22" s="15">
        <f>E22*C22</f>
        <v>28800</v>
      </c>
      <c r="H22" s="15">
        <f>F22*C22</f>
        <v>3000</v>
      </c>
      <c r="I22" s="15">
        <f>H22+G22</f>
        <v>31800</v>
      </c>
      <c r="J22" s="62">
        <v>25000</v>
      </c>
    </row>
    <row r="23" spans="1:10" x14ac:dyDescent="0.25">
      <c r="A23" s="25" t="s">
        <v>23</v>
      </c>
      <c r="B23" s="27" t="s">
        <v>24</v>
      </c>
      <c r="C23" s="24" t="s">
        <v>129</v>
      </c>
      <c r="D23" s="25" t="s">
        <v>7</v>
      </c>
      <c r="E23" s="15">
        <v>800</v>
      </c>
      <c r="F23" s="15">
        <v>300</v>
      </c>
      <c r="G23" s="15">
        <f>E23*C23</f>
        <v>4800</v>
      </c>
      <c r="H23" s="15">
        <f>F23*C23</f>
        <v>1800</v>
      </c>
      <c r="I23" s="15">
        <f>H23+G23</f>
        <v>6600</v>
      </c>
      <c r="J23" s="62">
        <v>2000</v>
      </c>
    </row>
    <row r="24" spans="1:10" x14ac:dyDescent="0.25">
      <c r="A24" s="25" t="s">
        <v>25</v>
      </c>
      <c r="B24" s="27" t="s">
        <v>26</v>
      </c>
      <c r="C24" s="24" t="s">
        <v>129</v>
      </c>
      <c r="D24" s="25" t="s">
        <v>7</v>
      </c>
      <c r="E24" s="15">
        <v>800</v>
      </c>
      <c r="F24" s="15">
        <v>300</v>
      </c>
      <c r="G24" s="15">
        <f>E24*C24</f>
        <v>4800</v>
      </c>
      <c r="H24" s="15">
        <f>F24*C24</f>
        <v>1800</v>
      </c>
      <c r="I24" s="15">
        <f>H24+G24</f>
        <v>6600</v>
      </c>
      <c r="J24" s="62">
        <v>2000</v>
      </c>
    </row>
    <row r="25" spans="1:10" ht="30" x14ac:dyDescent="0.25">
      <c r="A25" s="21">
        <v>230523</v>
      </c>
      <c r="B25" s="18" t="s">
        <v>27</v>
      </c>
      <c r="C25" s="28"/>
      <c r="D25" s="25"/>
      <c r="E25" s="15"/>
      <c r="F25" s="15"/>
      <c r="G25" s="15"/>
      <c r="H25" s="15"/>
      <c r="I25" s="15"/>
      <c r="J25" s="62"/>
    </row>
    <row r="26" spans="1:10" ht="85.5" x14ac:dyDescent="0.25">
      <c r="A26" s="29"/>
      <c r="B26" s="23" t="s">
        <v>28</v>
      </c>
      <c r="C26" s="24"/>
      <c r="D26" s="25"/>
      <c r="E26" s="15"/>
      <c r="F26" s="15"/>
      <c r="G26" s="15"/>
      <c r="H26" s="15"/>
      <c r="I26" s="15"/>
      <c r="J26" s="62"/>
    </row>
    <row r="27" spans="1:10" ht="15" x14ac:dyDescent="0.25">
      <c r="A27" s="29" t="s">
        <v>177</v>
      </c>
      <c r="B27" s="26" t="s">
        <v>181</v>
      </c>
      <c r="C27" s="24"/>
      <c r="D27" s="25"/>
      <c r="E27" s="15"/>
      <c r="F27" s="15"/>
      <c r="G27" s="15"/>
      <c r="H27" s="15"/>
      <c r="I27" s="15"/>
      <c r="J27" s="62"/>
    </row>
    <row r="28" spans="1:10" x14ac:dyDescent="0.25">
      <c r="A28" s="29" t="s">
        <v>9</v>
      </c>
      <c r="B28" s="23" t="s">
        <v>96</v>
      </c>
      <c r="C28" s="24"/>
      <c r="D28" s="25"/>
      <c r="E28" s="15"/>
      <c r="F28" s="15"/>
      <c r="G28" s="15"/>
      <c r="H28" s="15"/>
      <c r="I28" s="15"/>
      <c r="J28" s="62"/>
    </row>
    <row r="29" spans="1:10" x14ac:dyDescent="0.25">
      <c r="A29" s="29"/>
      <c r="B29" s="23" t="s">
        <v>122</v>
      </c>
      <c r="C29" s="24" t="s">
        <v>129</v>
      </c>
      <c r="D29" s="25" t="s">
        <v>7</v>
      </c>
      <c r="E29" s="15">
        <v>8500</v>
      </c>
      <c r="F29" s="15">
        <v>1500</v>
      </c>
      <c r="G29" s="15">
        <f>E29*C29</f>
        <v>51000</v>
      </c>
      <c r="H29" s="15">
        <f>F29*C29</f>
        <v>9000</v>
      </c>
      <c r="I29" s="15">
        <f>H29+G29</f>
        <v>60000</v>
      </c>
      <c r="J29" s="62">
        <v>42000</v>
      </c>
    </row>
    <row r="30" spans="1:10" x14ac:dyDescent="0.25">
      <c r="A30" s="29" t="s">
        <v>10</v>
      </c>
      <c r="B30" s="23" t="s">
        <v>178</v>
      </c>
      <c r="C30" s="24"/>
      <c r="D30" s="25"/>
      <c r="E30" s="15"/>
      <c r="F30" s="15"/>
      <c r="G30" s="15"/>
      <c r="H30" s="15"/>
      <c r="I30" s="15"/>
      <c r="J30" s="62"/>
    </row>
    <row r="31" spans="1:10" x14ac:dyDescent="0.25">
      <c r="A31" s="29"/>
      <c r="B31" s="23" t="s">
        <v>122</v>
      </c>
      <c r="C31" s="24" t="s">
        <v>180</v>
      </c>
      <c r="D31" s="25" t="s">
        <v>7</v>
      </c>
      <c r="E31" s="15">
        <v>52350</v>
      </c>
      <c r="F31" s="15">
        <v>1500</v>
      </c>
      <c r="G31" s="15">
        <f>E31*C31</f>
        <v>157050</v>
      </c>
      <c r="H31" s="15">
        <f>F31*C31</f>
        <v>4500</v>
      </c>
      <c r="I31" s="15">
        <f>H31+G31</f>
        <v>161550</v>
      </c>
      <c r="J31" s="62">
        <v>100000</v>
      </c>
    </row>
    <row r="32" spans="1:10" x14ac:dyDescent="0.25">
      <c r="A32" s="29" t="s">
        <v>11</v>
      </c>
      <c r="B32" s="23" t="s">
        <v>179</v>
      </c>
      <c r="C32" s="24"/>
      <c r="D32" s="25"/>
      <c r="E32" s="15"/>
      <c r="F32" s="15"/>
      <c r="G32" s="15"/>
      <c r="H32" s="15"/>
      <c r="I32" s="15"/>
      <c r="J32" s="62"/>
    </row>
    <row r="33" spans="1:12" x14ac:dyDescent="0.25">
      <c r="A33" s="29"/>
      <c r="B33" s="23" t="s">
        <v>122</v>
      </c>
      <c r="C33" s="24" t="s">
        <v>180</v>
      </c>
      <c r="D33" s="25" t="s">
        <v>7</v>
      </c>
      <c r="E33" s="15">
        <v>89900</v>
      </c>
      <c r="F33" s="15">
        <v>1500</v>
      </c>
      <c r="G33" s="15">
        <f>E33*C33</f>
        <v>269700</v>
      </c>
      <c r="H33" s="15">
        <f>F33*C33</f>
        <v>4500</v>
      </c>
      <c r="I33" s="15">
        <f>H33+G33</f>
        <v>274200</v>
      </c>
      <c r="J33" s="62">
        <v>200000</v>
      </c>
    </row>
    <row r="34" spans="1:12" ht="15" x14ac:dyDescent="0.25">
      <c r="A34" s="29"/>
      <c r="B34" s="26" t="s">
        <v>98</v>
      </c>
      <c r="C34" s="24"/>
      <c r="D34" s="25"/>
      <c r="E34" s="15"/>
      <c r="F34" s="15"/>
      <c r="G34" s="15"/>
      <c r="H34" s="15"/>
      <c r="I34" s="15"/>
      <c r="J34" s="62"/>
    </row>
    <row r="35" spans="1:12" x14ac:dyDescent="0.25">
      <c r="A35" s="25" t="s">
        <v>9</v>
      </c>
      <c r="B35" s="23" t="s">
        <v>96</v>
      </c>
      <c r="C35" s="24"/>
      <c r="D35" s="25"/>
      <c r="E35" s="15"/>
      <c r="F35" s="15"/>
      <c r="G35" s="15"/>
      <c r="H35" s="15"/>
      <c r="I35" s="15"/>
      <c r="J35" s="62"/>
    </row>
    <row r="36" spans="1:12" x14ac:dyDescent="0.25">
      <c r="A36" s="25"/>
      <c r="B36" s="23" t="s">
        <v>29</v>
      </c>
      <c r="C36" s="24" t="s">
        <v>193</v>
      </c>
      <c r="D36" s="25" t="s">
        <v>7</v>
      </c>
      <c r="E36" s="15">
        <v>2550</v>
      </c>
      <c r="F36" s="15">
        <v>800</v>
      </c>
      <c r="G36" s="15">
        <f>E36*C36</f>
        <v>91800</v>
      </c>
      <c r="H36" s="15">
        <f>F36*C36</f>
        <v>28800</v>
      </c>
      <c r="I36" s="15">
        <f>H36+G36</f>
        <v>120600</v>
      </c>
      <c r="J36" s="62">
        <v>95688</v>
      </c>
    </row>
    <row r="37" spans="1:12" x14ac:dyDescent="0.25">
      <c r="A37" s="25"/>
      <c r="B37" s="23" t="s">
        <v>30</v>
      </c>
      <c r="C37" s="24" t="s">
        <v>152</v>
      </c>
      <c r="D37" s="25" t="s">
        <v>7</v>
      </c>
      <c r="E37" s="15">
        <v>3893</v>
      </c>
      <c r="F37" s="15">
        <v>800</v>
      </c>
      <c r="G37" s="15">
        <f>E37*C37</f>
        <v>342584</v>
      </c>
      <c r="H37" s="15">
        <f>F37*C37</f>
        <v>70400</v>
      </c>
      <c r="I37" s="15">
        <f>H37+G37</f>
        <v>412984</v>
      </c>
      <c r="J37" s="62">
        <v>333784</v>
      </c>
    </row>
    <row r="38" spans="1:12" x14ac:dyDescent="0.25">
      <c r="A38" s="25" t="s">
        <v>10</v>
      </c>
      <c r="B38" s="23" t="s">
        <v>178</v>
      </c>
      <c r="C38" s="24"/>
      <c r="D38" s="25"/>
      <c r="E38" s="15"/>
      <c r="F38" s="15"/>
      <c r="G38" s="15"/>
      <c r="H38" s="15"/>
      <c r="I38" s="15"/>
      <c r="J38" s="62"/>
    </row>
    <row r="39" spans="1:12" x14ac:dyDescent="0.25">
      <c r="A39" s="25"/>
      <c r="B39" s="23" t="s">
        <v>29</v>
      </c>
      <c r="C39" s="24" t="s">
        <v>194</v>
      </c>
      <c r="D39" s="25" t="s">
        <v>130</v>
      </c>
      <c r="E39" s="15">
        <v>6850</v>
      </c>
      <c r="F39" s="15">
        <v>800</v>
      </c>
      <c r="G39" s="15">
        <f>E39*C39</f>
        <v>123300</v>
      </c>
      <c r="H39" s="15">
        <f>F39*C39</f>
        <v>14400</v>
      </c>
      <c r="I39" s="15">
        <f>H39+G39</f>
        <v>137700</v>
      </c>
      <c r="J39" s="62">
        <v>100000</v>
      </c>
    </row>
    <row r="40" spans="1:12" x14ac:dyDescent="0.25">
      <c r="A40" s="25"/>
      <c r="B40" s="23" t="s">
        <v>30</v>
      </c>
      <c r="C40" s="24" t="s">
        <v>153</v>
      </c>
      <c r="D40" s="25" t="s">
        <v>7</v>
      </c>
      <c r="E40" s="15">
        <v>7500</v>
      </c>
      <c r="F40" s="15">
        <v>800</v>
      </c>
      <c r="G40" s="15">
        <f>E40*C40</f>
        <v>330000</v>
      </c>
      <c r="H40" s="15">
        <f>F40*C40</f>
        <v>35200</v>
      </c>
      <c r="I40" s="15">
        <f>H40+G40</f>
        <v>365200</v>
      </c>
      <c r="J40" s="62">
        <v>286000</v>
      </c>
    </row>
    <row r="41" spans="1:12" x14ac:dyDescent="0.25">
      <c r="A41" s="25" t="s">
        <v>11</v>
      </c>
      <c r="B41" s="23" t="s">
        <v>149</v>
      </c>
      <c r="C41" s="24"/>
      <c r="D41" s="25"/>
      <c r="E41" s="15"/>
      <c r="F41" s="15"/>
      <c r="G41" s="15"/>
      <c r="H41" s="15"/>
      <c r="I41" s="15"/>
      <c r="J41" s="62"/>
    </row>
    <row r="42" spans="1:12" x14ac:dyDescent="0.25">
      <c r="A42" s="25"/>
      <c r="B42" s="23" t="s">
        <v>29</v>
      </c>
      <c r="C42" s="24" t="s">
        <v>194</v>
      </c>
      <c r="D42" s="25" t="s">
        <v>7</v>
      </c>
      <c r="E42" s="15">
        <v>19500</v>
      </c>
      <c r="F42" s="15">
        <v>1000</v>
      </c>
      <c r="G42" s="15">
        <f>E42*C42</f>
        <v>351000</v>
      </c>
      <c r="H42" s="15">
        <f>F42*C42</f>
        <v>18000</v>
      </c>
      <c r="I42" s="15">
        <f>H42+G42</f>
        <v>369000</v>
      </c>
      <c r="J42" s="62">
        <v>250000</v>
      </c>
    </row>
    <row r="43" spans="1:12" x14ac:dyDescent="0.25">
      <c r="A43" s="25"/>
      <c r="B43" s="23" t="s">
        <v>30</v>
      </c>
      <c r="C43" s="24" t="s">
        <v>153</v>
      </c>
      <c r="D43" s="25" t="s">
        <v>7</v>
      </c>
      <c r="E43" s="15">
        <v>28500</v>
      </c>
      <c r="F43" s="15">
        <v>1000</v>
      </c>
      <c r="G43" s="15">
        <f>E43*C43</f>
        <v>1254000</v>
      </c>
      <c r="H43" s="15">
        <f>F43*C43</f>
        <v>44000</v>
      </c>
      <c r="I43" s="15">
        <f>H43+G43</f>
        <v>1298000</v>
      </c>
      <c r="J43" s="62">
        <v>1200650</v>
      </c>
      <c r="K43" s="65"/>
      <c r="L43" s="65"/>
    </row>
    <row r="44" spans="1:12" ht="15" x14ac:dyDescent="0.25">
      <c r="A44" s="25"/>
      <c r="B44" s="26" t="s">
        <v>163</v>
      </c>
      <c r="C44" s="24"/>
      <c r="D44" s="25"/>
      <c r="E44" s="15"/>
      <c r="F44" s="15"/>
      <c r="G44" s="15"/>
      <c r="H44" s="15"/>
      <c r="I44" s="15"/>
      <c r="J44" s="62"/>
    </row>
    <row r="45" spans="1:12" ht="28.5" x14ac:dyDescent="0.25">
      <c r="A45" s="25"/>
      <c r="B45" s="23" t="s">
        <v>195</v>
      </c>
      <c r="C45" s="24" t="s">
        <v>22</v>
      </c>
      <c r="D45" s="25" t="s">
        <v>130</v>
      </c>
      <c r="E45" s="15">
        <v>330000</v>
      </c>
      <c r="F45" s="15">
        <v>8000</v>
      </c>
      <c r="G45" s="15">
        <f>E45*C45</f>
        <v>330000</v>
      </c>
      <c r="H45" s="15">
        <f>F45*C45</f>
        <v>8000</v>
      </c>
      <c r="I45" s="15">
        <f>H45+G45</f>
        <v>338000</v>
      </c>
      <c r="J45" s="62">
        <v>275000</v>
      </c>
    </row>
    <row r="46" spans="1:12" ht="28.5" x14ac:dyDescent="0.25">
      <c r="A46" s="25"/>
      <c r="B46" s="23" t="s">
        <v>191</v>
      </c>
      <c r="C46" s="24" t="s">
        <v>22</v>
      </c>
      <c r="D46" s="25" t="s">
        <v>130</v>
      </c>
      <c r="E46" s="15">
        <v>415000</v>
      </c>
      <c r="F46" s="15">
        <v>10000</v>
      </c>
      <c r="G46" s="15">
        <f>E46*C46</f>
        <v>415000</v>
      </c>
      <c r="H46" s="15">
        <f>F46*C46</f>
        <v>10000</v>
      </c>
      <c r="I46" s="15">
        <f>H46+G46</f>
        <v>425000</v>
      </c>
      <c r="J46" s="62">
        <v>300000</v>
      </c>
    </row>
    <row r="47" spans="1:12" ht="15" x14ac:dyDescent="0.25">
      <c r="A47" s="29"/>
      <c r="B47" s="26" t="s">
        <v>182</v>
      </c>
      <c r="C47" s="24"/>
      <c r="D47" s="25"/>
      <c r="E47" s="15"/>
      <c r="F47" s="15"/>
      <c r="G47" s="15"/>
      <c r="H47" s="15"/>
      <c r="I47" s="15"/>
      <c r="J47" s="62"/>
    </row>
    <row r="48" spans="1:12" x14ac:dyDescent="0.25">
      <c r="A48" s="29" t="s">
        <v>9</v>
      </c>
      <c r="B48" s="23" t="s">
        <v>183</v>
      </c>
      <c r="C48" s="24"/>
      <c r="D48" s="25"/>
      <c r="E48" s="15"/>
      <c r="F48" s="15"/>
      <c r="G48" s="15"/>
      <c r="H48" s="15"/>
      <c r="I48" s="15"/>
      <c r="J48" s="62"/>
    </row>
    <row r="49" spans="1:10" x14ac:dyDescent="0.25">
      <c r="A49" s="29"/>
      <c r="B49" s="23" t="s">
        <v>140</v>
      </c>
      <c r="C49" s="24" t="s">
        <v>192</v>
      </c>
      <c r="D49" s="25" t="s">
        <v>7</v>
      </c>
      <c r="E49" s="15">
        <v>47500</v>
      </c>
      <c r="F49" s="15">
        <v>2500</v>
      </c>
      <c r="G49" s="15">
        <f>E49*C49</f>
        <v>237500</v>
      </c>
      <c r="H49" s="15">
        <f>F49*C49</f>
        <v>12500</v>
      </c>
      <c r="I49" s="15">
        <f>H49+G49</f>
        <v>250000</v>
      </c>
      <c r="J49" s="62">
        <v>194750</v>
      </c>
    </row>
    <row r="50" spans="1:10" x14ac:dyDescent="0.25">
      <c r="A50" s="29"/>
      <c r="B50" s="23" t="s">
        <v>169</v>
      </c>
      <c r="C50" s="24" t="s">
        <v>180</v>
      </c>
      <c r="D50" s="25" t="s">
        <v>7</v>
      </c>
      <c r="E50" s="15">
        <v>29900</v>
      </c>
      <c r="F50" s="15">
        <v>2200</v>
      </c>
      <c r="G50" s="15">
        <f>E50*C50</f>
        <v>89700</v>
      </c>
      <c r="H50" s="15">
        <f>F50*C50</f>
        <v>6600</v>
      </c>
      <c r="I50" s="15">
        <f>H50+G50</f>
        <v>96300</v>
      </c>
      <c r="J50" s="62">
        <v>80000</v>
      </c>
    </row>
    <row r="51" spans="1:10" x14ac:dyDescent="0.25">
      <c r="A51" s="29" t="s">
        <v>10</v>
      </c>
      <c r="B51" s="23" t="s">
        <v>97</v>
      </c>
      <c r="C51" s="24"/>
      <c r="D51" s="25"/>
      <c r="E51" s="15"/>
      <c r="F51" s="15"/>
      <c r="G51" s="15"/>
      <c r="H51" s="15"/>
      <c r="I51" s="15"/>
      <c r="J51" s="62"/>
    </row>
    <row r="52" spans="1:10" x14ac:dyDescent="0.25">
      <c r="A52" s="29"/>
      <c r="B52" s="23" t="s">
        <v>169</v>
      </c>
      <c r="C52" s="24" t="s">
        <v>22</v>
      </c>
      <c r="D52" s="25" t="s">
        <v>130</v>
      </c>
      <c r="E52" s="15">
        <v>27000</v>
      </c>
      <c r="F52" s="15">
        <v>2200</v>
      </c>
      <c r="G52" s="15">
        <f>E52*C52</f>
        <v>27000</v>
      </c>
      <c r="H52" s="15">
        <f>F52*C52</f>
        <v>2200</v>
      </c>
      <c r="I52" s="15">
        <f>H52+G52</f>
        <v>29200</v>
      </c>
      <c r="J52" s="62">
        <v>24650</v>
      </c>
    </row>
    <row r="53" spans="1:10" x14ac:dyDescent="0.25">
      <c r="A53" s="29"/>
      <c r="B53" s="23" t="s">
        <v>140</v>
      </c>
      <c r="C53" s="24" t="s">
        <v>22</v>
      </c>
      <c r="D53" s="25" t="s">
        <v>130</v>
      </c>
      <c r="E53" s="15">
        <v>57000</v>
      </c>
      <c r="F53" s="15">
        <v>2500</v>
      </c>
      <c r="G53" s="15">
        <f>E53*C53</f>
        <v>57000</v>
      </c>
      <c r="H53" s="15">
        <f>F53*C53</f>
        <v>2500</v>
      </c>
      <c r="I53" s="15">
        <f>H53+G53</f>
        <v>59500</v>
      </c>
      <c r="J53" s="62">
        <v>40000</v>
      </c>
    </row>
    <row r="54" spans="1:10" ht="30" x14ac:dyDescent="0.25">
      <c r="A54" s="21">
        <v>230526</v>
      </c>
      <c r="B54" s="18" t="s">
        <v>32</v>
      </c>
      <c r="C54" s="24"/>
      <c r="D54" s="25"/>
      <c r="E54" s="15"/>
      <c r="F54" s="15"/>
      <c r="G54" s="15"/>
      <c r="H54" s="15"/>
      <c r="I54" s="15"/>
      <c r="J54" s="62"/>
    </row>
    <row r="55" spans="1:10" ht="71.25" x14ac:dyDescent="0.25">
      <c r="A55" s="25" t="s">
        <v>9</v>
      </c>
      <c r="B55" s="23" t="s">
        <v>33</v>
      </c>
      <c r="C55" s="24" t="s">
        <v>22</v>
      </c>
      <c r="D55" s="25" t="s">
        <v>13</v>
      </c>
      <c r="E55" s="15">
        <v>510000</v>
      </c>
      <c r="F55" s="15">
        <v>25000</v>
      </c>
      <c r="G55" s="15">
        <f>E55*C55</f>
        <v>510000</v>
      </c>
      <c r="H55" s="15">
        <f>F55*C55</f>
        <v>25000</v>
      </c>
      <c r="I55" s="15">
        <f>H55+G55</f>
        <v>535000</v>
      </c>
      <c r="J55" s="62">
        <v>300000</v>
      </c>
    </row>
    <row r="56" spans="1:10" ht="30" x14ac:dyDescent="0.25">
      <c r="A56" s="21">
        <v>230529.13</v>
      </c>
      <c r="B56" s="18" t="s">
        <v>34</v>
      </c>
      <c r="C56" s="24"/>
      <c r="D56" s="25"/>
      <c r="E56" s="15"/>
      <c r="F56" s="15"/>
      <c r="G56" s="15"/>
      <c r="H56" s="15"/>
      <c r="I56" s="15"/>
      <c r="J56" s="62"/>
    </row>
    <row r="57" spans="1:10" ht="71.25" x14ac:dyDescent="0.25">
      <c r="A57" s="25" t="s">
        <v>9</v>
      </c>
      <c r="B57" s="23" t="s">
        <v>35</v>
      </c>
      <c r="C57" s="24" t="s">
        <v>22</v>
      </c>
      <c r="D57" s="25" t="s">
        <v>13</v>
      </c>
      <c r="E57" s="15">
        <v>475000</v>
      </c>
      <c r="F57" s="15">
        <v>70000</v>
      </c>
      <c r="G57" s="15">
        <f>E57*C57</f>
        <v>475000</v>
      </c>
      <c r="H57" s="15">
        <f>F57*C57</f>
        <v>70000</v>
      </c>
      <c r="I57" s="15">
        <f>H57+G57</f>
        <v>545000</v>
      </c>
      <c r="J57" s="62">
        <v>300000</v>
      </c>
    </row>
    <row r="58" spans="1:10" ht="30" x14ac:dyDescent="0.25">
      <c r="A58" s="21">
        <v>230529.16</v>
      </c>
      <c r="B58" s="18" t="s">
        <v>36</v>
      </c>
      <c r="C58" s="24"/>
      <c r="D58" s="25"/>
      <c r="E58" s="15"/>
      <c r="F58" s="15"/>
      <c r="G58" s="15"/>
      <c r="H58" s="15"/>
      <c r="I58" s="15"/>
      <c r="J58" s="62"/>
    </row>
    <row r="59" spans="1:10" ht="71.25" x14ac:dyDescent="0.25">
      <c r="A59" s="25" t="s">
        <v>9</v>
      </c>
      <c r="B59" s="23" t="s">
        <v>37</v>
      </c>
      <c r="C59" s="24" t="s">
        <v>22</v>
      </c>
      <c r="D59" s="25" t="s">
        <v>13</v>
      </c>
      <c r="E59" s="15">
        <v>120000</v>
      </c>
      <c r="F59" s="15">
        <v>20000</v>
      </c>
      <c r="G59" s="15">
        <f>E59*C59</f>
        <v>120000</v>
      </c>
      <c r="H59" s="15">
        <f>F59*C59</f>
        <v>20000</v>
      </c>
      <c r="I59" s="15">
        <f>H59+G59</f>
        <v>140000</v>
      </c>
      <c r="J59" s="62">
        <v>80000</v>
      </c>
    </row>
    <row r="60" spans="1:10" ht="30" x14ac:dyDescent="0.25">
      <c r="A60" s="21">
        <v>230553</v>
      </c>
      <c r="B60" s="30" t="s">
        <v>78</v>
      </c>
      <c r="C60" s="24"/>
      <c r="D60" s="25"/>
      <c r="E60" s="15"/>
      <c r="F60" s="15"/>
      <c r="G60" s="15"/>
      <c r="H60" s="15"/>
      <c r="I60" s="15"/>
      <c r="J60" s="62"/>
    </row>
    <row r="61" spans="1:10" ht="85.5" x14ac:dyDescent="0.25">
      <c r="A61" s="25" t="s">
        <v>9</v>
      </c>
      <c r="B61" s="23" t="s">
        <v>79</v>
      </c>
      <c r="C61" s="24" t="s">
        <v>22</v>
      </c>
      <c r="D61" s="25" t="s">
        <v>13</v>
      </c>
      <c r="E61" s="15">
        <v>35000</v>
      </c>
      <c r="F61" s="15">
        <v>15000</v>
      </c>
      <c r="G61" s="15">
        <f>E61*C61</f>
        <v>35000</v>
      </c>
      <c r="H61" s="15">
        <f>F61*C61</f>
        <v>15000</v>
      </c>
      <c r="I61" s="15">
        <f>H61+G61</f>
        <v>50000</v>
      </c>
      <c r="J61" s="62">
        <v>35000</v>
      </c>
    </row>
    <row r="62" spans="1:10" ht="15" x14ac:dyDescent="0.25">
      <c r="A62" s="21">
        <v>230579</v>
      </c>
      <c r="B62" s="18" t="s">
        <v>38</v>
      </c>
      <c r="C62" s="24"/>
      <c r="D62" s="25"/>
      <c r="E62" s="15"/>
      <c r="F62" s="15"/>
      <c r="G62" s="15"/>
      <c r="H62" s="15"/>
      <c r="I62" s="15"/>
      <c r="J62" s="62"/>
    </row>
    <row r="63" spans="1:10" ht="57" x14ac:dyDescent="0.25">
      <c r="A63" s="25" t="s">
        <v>9</v>
      </c>
      <c r="B63" s="23" t="s">
        <v>39</v>
      </c>
      <c r="C63" s="24" t="s">
        <v>22</v>
      </c>
      <c r="D63" s="25" t="s">
        <v>13</v>
      </c>
      <c r="E63" s="15">
        <v>50000</v>
      </c>
      <c r="F63" s="15">
        <v>20000</v>
      </c>
      <c r="G63" s="15">
        <f>E63*C63</f>
        <v>50000</v>
      </c>
      <c r="H63" s="15">
        <f>F63*C63</f>
        <v>20000</v>
      </c>
      <c r="I63" s="15">
        <f>H63+G63</f>
        <v>70000</v>
      </c>
      <c r="J63" s="62">
        <v>400000</v>
      </c>
    </row>
    <row r="64" spans="1:10" ht="15" x14ac:dyDescent="0.25">
      <c r="A64" s="16"/>
      <c r="B64" s="79" t="s">
        <v>118</v>
      </c>
      <c r="C64" s="79"/>
      <c r="D64" s="79"/>
      <c r="E64" s="15"/>
      <c r="F64" s="15"/>
      <c r="G64" s="15"/>
      <c r="H64" s="15"/>
      <c r="I64" s="15">
        <f>SUM(I17:I63)</f>
        <v>6335234</v>
      </c>
      <c r="J64" s="15">
        <f>SUM(J17:J63)</f>
        <v>5066522</v>
      </c>
    </row>
    <row r="65" spans="1:10" ht="15" x14ac:dyDescent="0.25">
      <c r="A65" s="31">
        <v>230700</v>
      </c>
      <c r="B65" s="76" t="s">
        <v>85</v>
      </c>
      <c r="C65" s="76"/>
      <c r="D65" s="76"/>
      <c r="E65" s="76"/>
      <c r="F65" s="76"/>
      <c r="G65" s="76"/>
      <c r="H65" s="76"/>
      <c r="I65" s="76"/>
      <c r="J65" s="62"/>
    </row>
    <row r="66" spans="1:10" ht="15" x14ac:dyDescent="0.25">
      <c r="A66" s="21">
        <v>230716</v>
      </c>
      <c r="B66" s="18" t="s">
        <v>40</v>
      </c>
      <c r="C66" s="24"/>
      <c r="D66" s="25"/>
      <c r="E66" s="15"/>
      <c r="F66" s="15"/>
      <c r="G66" s="15"/>
      <c r="H66" s="15"/>
      <c r="I66" s="15"/>
      <c r="J66" s="62"/>
    </row>
    <row r="67" spans="1:10" ht="57" x14ac:dyDescent="0.25">
      <c r="A67" s="25" t="s">
        <v>9</v>
      </c>
      <c r="B67" s="27" t="s">
        <v>41</v>
      </c>
      <c r="C67" s="24" t="s">
        <v>22</v>
      </c>
      <c r="D67" s="25" t="s">
        <v>42</v>
      </c>
      <c r="E67" s="15">
        <v>35000</v>
      </c>
      <c r="F67" s="15">
        <v>15000</v>
      </c>
      <c r="G67" s="15">
        <f>E67*C67</f>
        <v>35000</v>
      </c>
      <c r="H67" s="15">
        <f>F67*C67</f>
        <v>15000</v>
      </c>
      <c r="I67" s="15">
        <f>H67+G67</f>
        <v>50000</v>
      </c>
      <c r="J67" s="62">
        <v>35000</v>
      </c>
    </row>
    <row r="68" spans="1:10" ht="15" x14ac:dyDescent="0.25">
      <c r="A68" s="21">
        <v>230719.13</v>
      </c>
      <c r="B68" s="26" t="s">
        <v>43</v>
      </c>
      <c r="C68" s="24"/>
      <c r="D68" s="25"/>
      <c r="E68" s="15"/>
      <c r="F68" s="15"/>
      <c r="G68" s="15"/>
      <c r="H68" s="15"/>
      <c r="I68" s="15"/>
      <c r="J68" s="62"/>
    </row>
    <row r="69" spans="1:10" ht="199.5" x14ac:dyDescent="0.25">
      <c r="A69" s="25" t="s">
        <v>9</v>
      </c>
      <c r="B69" s="27" t="s">
        <v>203</v>
      </c>
      <c r="C69" s="24"/>
      <c r="D69" s="25"/>
      <c r="E69" s="15"/>
      <c r="F69" s="15"/>
      <c r="G69" s="15"/>
      <c r="H69" s="15"/>
      <c r="I69" s="15"/>
      <c r="J69" s="62"/>
    </row>
    <row r="70" spans="1:10" ht="15" x14ac:dyDescent="0.25">
      <c r="A70" s="32" t="s">
        <v>145</v>
      </c>
      <c r="B70" s="26" t="s">
        <v>44</v>
      </c>
      <c r="C70" s="24"/>
      <c r="D70" s="25"/>
      <c r="E70" s="15"/>
      <c r="F70" s="15"/>
      <c r="G70" s="15"/>
      <c r="H70" s="15"/>
      <c r="I70" s="15"/>
      <c r="J70" s="62"/>
    </row>
    <row r="71" spans="1:10" ht="15" x14ac:dyDescent="0.25">
      <c r="A71" s="32"/>
      <c r="B71" s="23" t="s">
        <v>29</v>
      </c>
      <c r="C71" s="24" t="s">
        <v>196</v>
      </c>
      <c r="D71" s="25" t="s">
        <v>131</v>
      </c>
      <c r="E71" s="15">
        <v>460</v>
      </c>
      <c r="F71" s="15">
        <v>130</v>
      </c>
      <c r="G71" s="15">
        <f>E71*C71</f>
        <v>119600</v>
      </c>
      <c r="H71" s="15">
        <f>F71*C71</f>
        <v>33800</v>
      </c>
      <c r="I71" s="15">
        <f>H71+G71</f>
        <v>153400</v>
      </c>
      <c r="J71" s="62">
        <v>101400</v>
      </c>
    </row>
    <row r="72" spans="1:10" ht="15" x14ac:dyDescent="0.25">
      <c r="A72" s="32"/>
      <c r="B72" s="23" t="s">
        <v>30</v>
      </c>
      <c r="C72" s="24" t="s">
        <v>164</v>
      </c>
      <c r="D72" s="25" t="s">
        <v>131</v>
      </c>
      <c r="E72" s="15">
        <v>505</v>
      </c>
      <c r="F72" s="15">
        <v>150</v>
      </c>
      <c r="G72" s="15">
        <f>E72*C72</f>
        <v>580750</v>
      </c>
      <c r="H72" s="15">
        <f>F72*C72</f>
        <v>172500</v>
      </c>
      <c r="I72" s="15">
        <f>H72+G72</f>
        <v>753250</v>
      </c>
      <c r="J72" s="62">
        <v>527000</v>
      </c>
    </row>
    <row r="73" spans="1:10" ht="15" x14ac:dyDescent="0.25">
      <c r="A73" s="32"/>
      <c r="B73" s="23" t="s">
        <v>31</v>
      </c>
      <c r="C73" s="24" t="s">
        <v>165</v>
      </c>
      <c r="D73" s="25" t="s">
        <v>131</v>
      </c>
      <c r="E73" s="15">
        <v>605</v>
      </c>
      <c r="F73" s="15">
        <v>160</v>
      </c>
      <c r="G73" s="15">
        <f>E73*C73</f>
        <v>260150</v>
      </c>
      <c r="H73" s="15">
        <f>F73*C73</f>
        <v>68800</v>
      </c>
      <c r="I73" s="15">
        <f>H73+G73</f>
        <v>328950</v>
      </c>
      <c r="J73" s="62">
        <v>220000</v>
      </c>
    </row>
    <row r="74" spans="1:10" ht="15" x14ac:dyDescent="0.25">
      <c r="A74" s="32"/>
      <c r="B74" s="23" t="s">
        <v>122</v>
      </c>
      <c r="C74" s="24" t="s">
        <v>166</v>
      </c>
      <c r="D74" s="25" t="s">
        <v>131</v>
      </c>
      <c r="E74" s="15">
        <v>695</v>
      </c>
      <c r="F74" s="15">
        <v>170</v>
      </c>
      <c r="G74" s="15">
        <f>E74*C74</f>
        <v>403100</v>
      </c>
      <c r="H74" s="15">
        <f>F74*C74</f>
        <v>98600</v>
      </c>
      <c r="I74" s="15">
        <f>H74+G74</f>
        <v>501700</v>
      </c>
      <c r="J74" s="62">
        <v>421000</v>
      </c>
    </row>
    <row r="75" spans="1:10" ht="15" x14ac:dyDescent="0.25">
      <c r="A75" s="32" t="s">
        <v>146</v>
      </c>
      <c r="B75" s="26" t="s">
        <v>135</v>
      </c>
      <c r="C75" s="24"/>
      <c r="D75" s="25"/>
      <c r="E75" s="15"/>
      <c r="F75" s="15"/>
      <c r="G75" s="15"/>
      <c r="H75" s="15"/>
      <c r="I75" s="15"/>
      <c r="J75" s="62"/>
    </row>
    <row r="76" spans="1:10" ht="15" x14ac:dyDescent="0.25">
      <c r="A76" s="32"/>
      <c r="B76" s="23" t="s">
        <v>133</v>
      </c>
      <c r="C76" s="24" t="s">
        <v>167</v>
      </c>
      <c r="D76" s="25" t="s">
        <v>131</v>
      </c>
      <c r="E76" s="15">
        <v>755</v>
      </c>
      <c r="F76" s="15">
        <v>200</v>
      </c>
      <c r="G76" s="15">
        <f>E76*C76</f>
        <v>468100</v>
      </c>
      <c r="H76" s="15">
        <f>F76*C76</f>
        <v>124000</v>
      </c>
      <c r="I76" s="15">
        <f>H76+G76</f>
        <v>592100</v>
      </c>
      <c r="J76" s="62">
        <v>466240</v>
      </c>
    </row>
    <row r="77" spans="1:10" ht="15" x14ac:dyDescent="0.25">
      <c r="A77" s="32"/>
      <c r="B77" s="23" t="s">
        <v>168</v>
      </c>
      <c r="C77" s="24" t="s">
        <v>134</v>
      </c>
      <c r="D77" s="25" t="s">
        <v>131</v>
      </c>
      <c r="E77" s="15">
        <v>840</v>
      </c>
      <c r="F77" s="15">
        <v>210</v>
      </c>
      <c r="G77" s="15">
        <f>E77*C77</f>
        <v>210000</v>
      </c>
      <c r="H77" s="15">
        <f>F77*C77</f>
        <v>52500</v>
      </c>
      <c r="I77" s="15">
        <f>H77+G77</f>
        <v>262500</v>
      </c>
      <c r="J77" s="62">
        <v>198000</v>
      </c>
    </row>
    <row r="78" spans="1:10" ht="15" x14ac:dyDescent="0.25">
      <c r="A78" s="32"/>
      <c r="B78" s="23" t="s">
        <v>169</v>
      </c>
      <c r="C78" s="24" t="s">
        <v>170</v>
      </c>
      <c r="D78" s="25" t="s">
        <v>131</v>
      </c>
      <c r="E78" s="15">
        <v>945</v>
      </c>
      <c r="F78" s="15">
        <v>250</v>
      </c>
      <c r="G78" s="15">
        <f>E78*C78</f>
        <v>349650</v>
      </c>
      <c r="H78" s="15">
        <f>F78*C78</f>
        <v>92500</v>
      </c>
      <c r="I78" s="15">
        <f>H78+G78</f>
        <v>442150</v>
      </c>
      <c r="J78" s="62">
        <v>337000</v>
      </c>
    </row>
    <row r="79" spans="1:10" ht="15" x14ac:dyDescent="0.25">
      <c r="A79" s="32"/>
      <c r="B79" s="23" t="s">
        <v>140</v>
      </c>
      <c r="C79" s="24" t="s">
        <v>171</v>
      </c>
      <c r="D79" s="25" t="s">
        <v>131</v>
      </c>
      <c r="E79" s="15">
        <v>1193</v>
      </c>
      <c r="F79" s="15">
        <v>390</v>
      </c>
      <c r="G79" s="15">
        <f>E79*C79</f>
        <v>274390</v>
      </c>
      <c r="H79" s="15">
        <f>F79*C79</f>
        <v>89700</v>
      </c>
      <c r="I79" s="15">
        <f>H79+G79</f>
        <v>364090</v>
      </c>
      <c r="J79" s="62">
        <v>290000</v>
      </c>
    </row>
    <row r="80" spans="1:10" ht="71.25" x14ac:dyDescent="0.25">
      <c r="A80" s="25" t="s">
        <v>10</v>
      </c>
      <c r="B80" s="23" t="s">
        <v>45</v>
      </c>
      <c r="C80" s="24" t="s">
        <v>22</v>
      </c>
      <c r="D80" s="25" t="s">
        <v>42</v>
      </c>
      <c r="E80" s="15">
        <v>90000</v>
      </c>
      <c r="F80" s="15">
        <v>55000</v>
      </c>
      <c r="G80" s="15">
        <f>E80*C80</f>
        <v>90000</v>
      </c>
      <c r="H80" s="15">
        <f>F80*C80</f>
        <v>55000</v>
      </c>
      <c r="I80" s="15">
        <f>H80+G80</f>
        <v>145000</v>
      </c>
      <c r="J80" s="62">
        <v>50000</v>
      </c>
    </row>
    <row r="81" spans="1:10" ht="15" x14ac:dyDescent="0.25">
      <c r="A81" s="26">
        <v>230719.23</v>
      </c>
      <c r="B81" s="26" t="s">
        <v>46</v>
      </c>
      <c r="C81" s="24"/>
      <c r="D81" s="25"/>
      <c r="E81" s="15"/>
      <c r="F81" s="15"/>
      <c r="G81" s="15"/>
      <c r="H81" s="15"/>
      <c r="I81" s="15"/>
      <c r="J81" s="62"/>
    </row>
    <row r="82" spans="1:10" ht="71.25" x14ac:dyDescent="0.25">
      <c r="A82" s="25" t="s">
        <v>9</v>
      </c>
      <c r="B82" s="23" t="s">
        <v>101</v>
      </c>
      <c r="C82" s="24" t="s">
        <v>22</v>
      </c>
      <c r="D82" s="25" t="s">
        <v>42</v>
      </c>
      <c r="E82" s="15">
        <v>70000</v>
      </c>
      <c r="F82" s="15">
        <v>30000</v>
      </c>
      <c r="G82" s="15">
        <f>E82*C82</f>
        <v>70000</v>
      </c>
      <c r="H82" s="15">
        <f>F82*C82</f>
        <v>30000</v>
      </c>
      <c r="I82" s="15">
        <f>H82+G82</f>
        <v>100000</v>
      </c>
      <c r="J82" s="62">
        <v>85000</v>
      </c>
    </row>
    <row r="83" spans="1:10" ht="15" x14ac:dyDescent="0.25">
      <c r="A83" s="21">
        <v>230719.26</v>
      </c>
      <c r="B83" s="26" t="s">
        <v>47</v>
      </c>
      <c r="C83" s="24"/>
      <c r="D83" s="25"/>
      <c r="E83" s="15"/>
      <c r="F83" s="15"/>
      <c r="G83" s="15"/>
      <c r="H83" s="15"/>
      <c r="I83" s="15"/>
      <c r="J83" s="62"/>
    </row>
    <row r="84" spans="1:10" ht="99.75" x14ac:dyDescent="0.25">
      <c r="A84" s="25" t="s">
        <v>9</v>
      </c>
      <c r="B84" s="27" t="s">
        <v>119</v>
      </c>
      <c r="C84" s="24"/>
      <c r="D84" s="25"/>
      <c r="E84" s="15"/>
      <c r="F84" s="15"/>
      <c r="G84" s="15"/>
      <c r="H84" s="15"/>
      <c r="I84" s="15"/>
      <c r="J84" s="62"/>
    </row>
    <row r="85" spans="1:10" x14ac:dyDescent="0.25">
      <c r="A85" s="29"/>
      <c r="B85" s="23" t="s">
        <v>29</v>
      </c>
      <c r="C85" s="24" t="s">
        <v>197</v>
      </c>
      <c r="D85" s="25" t="s">
        <v>131</v>
      </c>
      <c r="E85" s="15">
        <v>90</v>
      </c>
      <c r="F85" s="15">
        <v>20</v>
      </c>
      <c r="G85" s="15">
        <f t="shared" ref="G85:G90" si="0">E85*C85</f>
        <v>66600</v>
      </c>
      <c r="H85" s="15">
        <f t="shared" ref="H85:H90" si="1">F85*C85</f>
        <v>14800</v>
      </c>
      <c r="I85" s="15">
        <f t="shared" ref="I85:I90" si="2">H85+G85</f>
        <v>81400</v>
      </c>
      <c r="J85" s="62">
        <v>60000</v>
      </c>
    </row>
    <row r="86" spans="1:10" ht="15" x14ac:dyDescent="0.25">
      <c r="A86" s="21"/>
      <c r="B86" s="23" t="s">
        <v>30</v>
      </c>
      <c r="C86" s="24" t="s">
        <v>172</v>
      </c>
      <c r="D86" s="25" t="s">
        <v>131</v>
      </c>
      <c r="E86" s="15">
        <v>100</v>
      </c>
      <c r="F86" s="15">
        <v>25</v>
      </c>
      <c r="G86" s="15">
        <f t="shared" si="0"/>
        <v>32000</v>
      </c>
      <c r="H86" s="15">
        <f t="shared" si="1"/>
        <v>8000</v>
      </c>
      <c r="I86" s="15">
        <f t="shared" si="2"/>
        <v>40000</v>
      </c>
      <c r="J86" s="62">
        <v>25000</v>
      </c>
    </row>
    <row r="87" spans="1:10" ht="15" x14ac:dyDescent="0.25">
      <c r="A87" s="21"/>
      <c r="B87" s="23" t="s">
        <v>31</v>
      </c>
      <c r="C87" s="24" t="s">
        <v>173</v>
      </c>
      <c r="D87" s="25" t="s">
        <v>131</v>
      </c>
      <c r="E87" s="15">
        <v>107</v>
      </c>
      <c r="F87" s="15">
        <v>30</v>
      </c>
      <c r="G87" s="15">
        <f t="shared" si="0"/>
        <v>40660</v>
      </c>
      <c r="H87" s="15">
        <f t="shared" si="1"/>
        <v>11400</v>
      </c>
      <c r="I87" s="15">
        <f t="shared" si="2"/>
        <v>52060</v>
      </c>
      <c r="J87" s="62">
        <v>35000</v>
      </c>
    </row>
    <row r="88" spans="1:10" ht="15" x14ac:dyDescent="0.25">
      <c r="A88" s="21"/>
      <c r="B88" s="23" t="s">
        <v>122</v>
      </c>
      <c r="C88" s="24" t="s">
        <v>174</v>
      </c>
      <c r="D88" s="25" t="s">
        <v>131</v>
      </c>
      <c r="E88" s="15">
        <v>127</v>
      </c>
      <c r="F88" s="15">
        <v>35</v>
      </c>
      <c r="G88" s="15">
        <f t="shared" si="0"/>
        <v>39370</v>
      </c>
      <c r="H88" s="15">
        <f t="shared" si="1"/>
        <v>10850</v>
      </c>
      <c r="I88" s="15">
        <f t="shared" si="2"/>
        <v>50220</v>
      </c>
      <c r="J88" s="62">
        <v>35000</v>
      </c>
    </row>
    <row r="89" spans="1:10" ht="15" x14ac:dyDescent="0.25">
      <c r="A89" s="21"/>
      <c r="B89" s="23" t="s">
        <v>133</v>
      </c>
      <c r="C89" s="24" t="s">
        <v>132</v>
      </c>
      <c r="D89" s="25" t="s">
        <v>131</v>
      </c>
      <c r="E89" s="15">
        <v>135</v>
      </c>
      <c r="F89" s="15">
        <v>40</v>
      </c>
      <c r="G89" s="15">
        <f t="shared" si="0"/>
        <v>27000</v>
      </c>
      <c r="H89" s="15">
        <f t="shared" si="1"/>
        <v>8000</v>
      </c>
      <c r="I89" s="15">
        <f t="shared" si="2"/>
        <v>35000</v>
      </c>
      <c r="J89" s="62">
        <v>20000</v>
      </c>
    </row>
    <row r="90" spans="1:10" ht="15" x14ac:dyDescent="0.25">
      <c r="A90" s="21"/>
      <c r="B90" s="23" t="s">
        <v>168</v>
      </c>
      <c r="C90" s="24" t="s">
        <v>175</v>
      </c>
      <c r="D90" s="25" t="s">
        <v>131</v>
      </c>
      <c r="E90" s="15">
        <v>190</v>
      </c>
      <c r="F90" s="15">
        <v>45</v>
      </c>
      <c r="G90" s="15">
        <f t="shared" si="0"/>
        <v>28500</v>
      </c>
      <c r="H90" s="15">
        <f t="shared" si="1"/>
        <v>6750</v>
      </c>
      <c r="I90" s="15">
        <f t="shared" si="2"/>
        <v>35250</v>
      </c>
      <c r="J90" s="62">
        <v>25000</v>
      </c>
    </row>
    <row r="91" spans="1:10" ht="15" x14ac:dyDescent="0.25">
      <c r="A91" s="16"/>
      <c r="B91" s="79" t="s">
        <v>118</v>
      </c>
      <c r="C91" s="79"/>
      <c r="D91" s="79"/>
      <c r="E91" s="15"/>
      <c r="F91" s="15"/>
      <c r="G91" s="15"/>
      <c r="H91" s="15"/>
      <c r="I91" s="15">
        <f>SUM(I67:I90)</f>
        <v>3987070</v>
      </c>
      <c r="J91" s="15">
        <f>SUM(J67:J90)</f>
        <v>2930640</v>
      </c>
    </row>
    <row r="92" spans="1:10" ht="15" x14ac:dyDescent="0.25">
      <c r="A92" s="31">
        <v>230800</v>
      </c>
      <c r="B92" s="76" t="s">
        <v>86</v>
      </c>
      <c r="C92" s="76"/>
      <c r="D92" s="76"/>
      <c r="E92" s="76"/>
      <c r="F92" s="76"/>
      <c r="G92" s="76"/>
      <c r="H92" s="76"/>
      <c r="I92" s="76"/>
      <c r="J92" s="62"/>
    </row>
    <row r="93" spans="1:10" s="7" customFormat="1" ht="30" x14ac:dyDescent="0.25">
      <c r="A93" s="21">
        <v>230813</v>
      </c>
      <c r="B93" s="26" t="s">
        <v>74</v>
      </c>
      <c r="C93" s="28"/>
      <c r="D93" s="32"/>
      <c r="E93" s="33"/>
      <c r="F93" s="33"/>
      <c r="G93" s="33"/>
      <c r="H93" s="33"/>
      <c r="I93" s="33"/>
      <c r="J93" s="63"/>
    </row>
    <row r="94" spans="1:10" ht="156.75" x14ac:dyDescent="0.25">
      <c r="A94" s="32" t="s">
        <v>9</v>
      </c>
      <c r="B94" s="12" t="s">
        <v>176</v>
      </c>
      <c r="C94" s="13">
        <v>1</v>
      </c>
      <c r="D94" s="14" t="s">
        <v>13</v>
      </c>
      <c r="E94" s="15">
        <v>175000</v>
      </c>
      <c r="F94" s="15">
        <v>25000</v>
      </c>
      <c r="G94" s="15">
        <f>E94*C94</f>
        <v>175000</v>
      </c>
      <c r="H94" s="15">
        <f>F94*C94</f>
        <v>25000</v>
      </c>
      <c r="I94" s="15">
        <f>H94+G94</f>
        <v>200000</v>
      </c>
      <c r="J94" s="62">
        <v>100000</v>
      </c>
    </row>
    <row r="95" spans="1:10" ht="42.75" x14ac:dyDescent="0.25">
      <c r="A95" s="32" t="s">
        <v>10</v>
      </c>
      <c r="B95" s="12" t="s">
        <v>201</v>
      </c>
      <c r="C95" s="13">
        <v>1</v>
      </c>
      <c r="D95" s="14" t="s">
        <v>13</v>
      </c>
      <c r="E95" s="15">
        <v>25000</v>
      </c>
      <c r="F95" s="15">
        <v>2000</v>
      </c>
      <c r="G95" s="15">
        <f>E95*C95</f>
        <v>25000</v>
      </c>
      <c r="H95" s="15">
        <f>F95*C95</f>
        <v>2000</v>
      </c>
      <c r="I95" s="15">
        <f>H95+G95</f>
        <v>27000</v>
      </c>
      <c r="J95" s="62">
        <v>10000</v>
      </c>
    </row>
    <row r="96" spans="1:10" ht="15" x14ac:dyDescent="0.25">
      <c r="A96" s="16"/>
      <c r="B96" s="79" t="s">
        <v>118</v>
      </c>
      <c r="C96" s="79"/>
      <c r="D96" s="79"/>
      <c r="E96" s="15"/>
      <c r="F96" s="15"/>
      <c r="G96" s="15"/>
      <c r="H96" s="15"/>
      <c r="I96" s="15">
        <f>SUM(I94:I95)</f>
        <v>227000</v>
      </c>
      <c r="J96" s="15">
        <f>SUM(J94:J95)</f>
        <v>110000</v>
      </c>
    </row>
    <row r="97" spans="1:10" ht="15" x14ac:dyDescent="0.25">
      <c r="A97" s="31">
        <v>230900</v>
      </c>
      <c r="B97" s="77" t="s">
        <v>87</v>
      </c>
      <c r="C97" s="77"/>
      <c r="D97" s="77"/>
      <c r="E97" s="77"/>
      <c r="F97" s="77"/>
      <c r="G97" s="77"/>
      <c r="H97" s="77"/>
      <c r="I97" s="77"/>
      <c r="J97" s="62"/>
    </row>
    <row r="98" spans="1:10" ht="15" x14ac:dyDescent="0.25">
      <c r="A98" s="34">
        <v>230923</v>
      </c>
      <c r="B98" s="34" t="s">
        <v>48</v>
      </c>
      <c r="C98" s="22"/>
      <c r="D98" s="22"/>
      <c r="E98" s="15"/>
      <c r="F98" s="15"/>
      <c r="G98" s="15"/>
      <c r="H98" s="15"/>
      <c r="I98" s="15"/>
      <c r="J98" s="62"/>
    </row>
    <row r="99" spans="1:10" ht="71.25" x14ac:dyDescent="0.25">
      <c r="A99" s="25" t="s">
        <v>9</v>
      </c>
      <c r="B99" s="23" t="s">
        <v>49</v>
      </c>
      <c r="C99" s="24" t="s">
        <v>22</v>
      </c>
      <c r="D99" s="25" t="s">
        <v>13</v>
      </c>
      <c r="E99" s="15">
        <v>2850000</v>
      </c>
      <c r="F99" s="15">
        <v>175000</v>
      </c>
      <c r="G99" s="15">
        <f>E99*C99</f>
        <v>2850000</v>
      </c>
      <c r="H99" s="15">
        <f>F99*C99</f>
        <v>175000</v>
      </c>
      <c r="I99" s="15">
        <f>H99+G99</f>
        <v>3025000</v>
      </c>
      <c r="J99" s="62">
        <v>3025000</v>
      </c>
    </row>
    <row r="100" spans="1:10" ht="15" x14ac:dyDescent="0.25">
      <c r="A100" s="34">
        <v>230926</v>
      </c>
      <c r="B100" s="34" t="s">
        <v>50</v>
      </c>
      <c r="C100" s="22"/>
      <c r="D100" s="22"/>
      <c r="E100" s="15"/>
      <c r="F100" s="15"/>
      <c r="G100" s="15"/>
      <c r="H100" s="15"/>
      <c r="I100" s="15"/>
      <c r="J100" s="62"/>
    </row>
    <row r="101" spans="1:10" ht="71.25" x14ac:dyDescent="0.25">
      <c r="A101" s="25" t="s">
        <v>9</v>
      </c>
      <c r="B101" s="23" t="s">
        <v>51</v>
      </c>
      <c r="C101" s="24" t="s">
        <v>22</v>
      </c>
      <c r="D101" s="25" t="s">
        <v>13</v>
      </c>
      <c r="E101" s="15">
        <v>2650000</v>
      </c>
      <c r="F101" s="15">
        <v>175000</v>
      </c>
      <c r="G101" s="15">
        <f>E101*C101</f>
        <v>2650000</v>
      </c>
      <c r="H101" s="15">
        <f>F101*C101</f>
        <v>175000</v>
      </c>
      <c r="I101" s="15">
        <f>H101+G101</f>
        <v>2825000</v>
      </c>
      <c r="J101" s="62">
        <v>2825000</v>
      </c>
    </row>
    <row r="102" spans="1:10" ht="15" x14ac:dyDescent="0.25">
      <c r="A102" s="16"/>
      <c r="B102" s="79" t="s">
        <v>118</v>
      </c>
      <c r="C102" s="79"/>
      <c r="D102" s="79"/>
      <c r="E102" s="15"/>
      <c r="F102" s="15"/>
      <c r="G102" s="15"/>
      <c r="H102" s="15"/>
      <c r="I102" s="15">
        <f>SUM(I99:I101)</f>
        <v>5850000</v>
      </c>
      <c r="J102" s="15">
        <f>SUM(J99:J101)</f>
        <v>5850000</v>
      </c>
    </row>
    <row r="103" spans="1:10" ht="15" x14ac:dyDescent="0.25">
      <c r="A103" s="31">
        <v>232100</v>
      </c>
      <c r="B103" s="78" t="s">
        <v>88</v>
      </c>
      <c r="C103" s="78"/>
      <c r="D103" s="78"/>
      <c r="E103" s="78"/>
      <c r="F103" s="78"/>
      <c r="G103" s="78"/>
      <c r="H103" s="78"/>
      <c r="I103" s="78"/>
      <c r="J103" s="62"/>
    </row>
    <row r="104" spans="1:10" ht="15" x14ac:dyDescent="0.25">
      <c r="A104" s="21">
        <v>232113.23</v>
      </c>
      <c r="B104" s="18" t="s">
        <v>52</v>
      </c>
      <c r="C104" s="24"/>
      <c r="D104" s="25"/>
      <c r="E104" s="15"/>
      <c r="F104" s="15"/>
      <c r="G104" s="15"/>
      <c r="H104" s="15"/>
      <c r="I104" s="15"/>
      <c r="J104" s="62"/>
    </row>
    <row r="105" spans="1:10" ht="156.75" x14ac:dyDescent="0.25">
      <c r="A105" s="25" t="s">
        <v>9</v>
      </c>
      <c r="B105" s="23" t="s">
        <v>53</v>
      </c>
      <c r="C105" s="24"/>
      <c r="D105" s="25"/>
      <c r="E105" s="15"/>
      <c r="F105" s="15"/>
      <c r="G105" s="15"/>
      <c r="H105" s="15"/>
      <c r="I105" s="15"/>
      <c r="J105" s="62"/>
    </row>
    <row r="106" spans="1:10" ht="15" x14ac:dyDescent="0.25">
      <c r="A106" s="21"/>
      <c r="B106" s="23" t="s">
        <v>29</v>
      </c>
      <c r="C106" s="24" t="s">
        <v>196</v>
      </c>
      <c r="D106" s="25" t="s">
        <v>131</v>
      </c>
      <c r="E106" s="15">
        <v>335</v>
      </c>
      <c r="F106" s="15">
        <v>120</v>
      </c>
      <c r="G106" s="15">
        <f t="shared" ref="G106:G113" si="3">E106*C106</f>
        <v>87100</v>
      </c>
      <c r="H106" s="15">
        <f t="shared" ref="H106:H113" si="4">F106*C106</f>
        <v>31200</v>
      </c>
      <c r="I106" s="15">
        <f t="shared" ref="I106:I113" si="5">H106+G106</f>
        <v>118300</v>
      </c>
      <c r="J106" s="62">
        <v>66040</v>
      </c>
    </row>
    <row r="107" spans="1:10" ht="15" x14ac:dyDescent="0.25">
      <c r="A107" s="21"/>
      <c r="B107" s="23" t="s">
        <v>30</v>
      </c>
      <c r="C107" s="24" t="s">
        <v>164</v>
      </c>
      <c r="D107" s="25" t="s">
        <v>131</v>
      </c>
      <c r="E107" s="15">
        <v>370</v>
      </c>
      <c r="F107" s="15">
        <v>130</v>
      </c>
      <c r="G107" s="15">
        <f t="shared" si="3"/>
        <v>425500</v>
      </c>
      <c r="H107" s="15">
        <f t="shared" si="4"/>
        <v>149500</v>
      </c>
      <c r="I107" s="15">
        <f t="shared" si="5"/>
        <v>575000</v>
      </c>
      <c r="J107" s="62">
        <v>377000</v>
      </c>
    </row>
    <row r="108" spans="1:10" ht="15" x14ac:dyDescent="0.25">
      <c r="A108" s="21"/>
      <c r="B108" s="23" t="s">
        <v>31</v>
      </c>
      <c r="C108" s="24" t="s">
        <v>165</v>
      </c>
      <c r="D108" s="25" t="s">
        <v>131</v>
      </c>
      <c r="E108" s="15">
        <v>510</v>
      </c>
      <c r="F108" s="15">
        <v>140</v>
      </c>
      <c r="G108" s="15">
        <f t="shared" si="3"/>
        <v>219300</v>
      </c>
      <c r="H108" s="15">
        <f t="shared" si="4"/>
        <v>60200</v>
      </c>
      <c r="I108" s="15">
        <f t="shared" si="5"/>
        <v>279500</v>
      </c>
      <c r="J108" s="62">
        <v>175000</v>
      </c>
    </row>
    <row r="109" spans="1:10" ht="15" x14ac:dyDescent="0.25">
      <c r="A109" s="21"/>
      <c r="B109" s="23" t="s">
        <v>122</v>
      </c>
      <c r="C109" s="24" t="s">
        <v>166</v>
      </c>
      <c r="D109" s="25" t="s">
        <v>131</v>
      </c>
      <c r="E109" s="15">
        <v>700</v>
      </c>
      <c r="F109" s="15">
        <v>160</v>
      </c>
      <c r="G109" s="15">
        <f t="shared" si="3"/>
        <v>406000</v>
      </c>
      <c r="H109" s="15">
        <f t="shared" si="4"/>
        <v>92800</v>
      </c>
      <c r="I109" s="15">
        <f t="shared" si="5"/>
        <v>498800</v>
      </c>
      <c r="J109" s="62">
        <v>305660</v>
      </c>
    </row>
    <row r="110" spans="1:10" ht="15" x14ac:dyDescent="0.25">
      <c r="A110" s="21"/>
      <c r="B110" s="23" t="s">
        <v>133</v>
      </c>
      <c r="C110" s="24" t="s">
        <v>167</v>
      </c>
      <c r="D110" s="25" t="s">
        <v>131</v>
      </c>
      <c r="E110" s="15">
        <v>1100</v>
      </c>
      <c r="F110" s="15">
        <v>180</v>
      </c>
      <c r="G110" s="15">
        <f t="shared" si="3"/>
        <v>682000</v>
      </c>
      <c r="H110" s="15">
        <f t="shared" si="4"/>
        <v>111600</v>
      </c>
      <c r="I110" s="15">
        <f t="shared" si="5"/>
        <v>793600</v>
      </c>
      <c r="J110" s="62">
        <v>530720</v>
      </c>
    </row>
    <row r="111" spans="1:10" ht="15" x14ac:dyDescent="0.25">
      <c r="A111" s="21"/>
      <c r="B111" s="23" t="s">
        <v>168</v>
      </c>
      <c r="C111" s="24" t="s">
        <v>134</v>
      </c>
      <c r="D111" s="25" t="s">
        <v>131</v>
      </c>
      <c r="E111" s="15">
        <v>1120</v>
      </c>
      <c r="F111" s="15">
        <v>280</v>
      </c>
      <c r="G111" s="15">
        <f t="shared" si="3"/>
        <v>280000</v>
      </c>
      <c r="H111" s="15">
        <f t="shared" si="4"/>
        <v>70000</v>
      </c>
      <c r="I111" s="15">
        <f t="shared" si="5"/>
        <v>350000</v>
      </c>
      <c r="J111" s="62">
        <v>264000</v>
      </c>
    </row>
    <row r="112" spans="1:10" ht="15" x14ac:dyDescent="0.25">
      <c r="A112" s="21"/>
      <c r="B112" s="23" t="s">
        <v>169</v>
      </c>
      <c r="C112" s="24" t="s">
        <v>170</v>
      </c>
      <c r="D112" s="25" t="s">
        <v>131</v>
      </c>
      <c r="E112" s="15">
        <v>1710</v>
      </c>
      <c r="F112" s="15">
        <v>350</v>
      </c>
      <c r="G112" s="15">
        <f t="shared" si="3"/>
        <v>632700</v>
      </c>
      <c r="H112" s="15">
        <f t="shared" si="4"/>
        <v>129500</v>
      </c>
      <c r="I112" s="15">
        <f t="shared" si="5"/>
        <v>762200</v>
      </c>
      <c r="J112" s="62">
        <v>569800</v>
      </c>
    </row>
    <row r="113" spans="1:10" ht="15" x14ac:dyDescent="0.25">
      <c r="A113" s="21"/>
      <c r="B113" s="23" t="s">
        <v>140</v>
      </c>
      <c r="C113" s="24" t="s">
        <v>171</v>
      </c>
      <c r="D113" s="25" t="s">
        <v>131</v>
      </c>
      <c r="E113" s="15">
        <v>2937</v>
      </c>
      <c r="F113" s="15">
        <v>590</v>
      </c>
      <c r="G113" s="15">
        <f t="shared" si="3"/>
        <v>675510</v>
      </c>
      <c r="H113" s="15">
        <f t="shared" si="4"/>
        <v>135700</v>
      </c>
      <c r="I113" s="15">
        <f t="shared" si="5"/>
        <v>811210</v>
      </c>
      <c r="J113" s="62">
        <v>621000</v>
      </c>
    </row>
    <row r="114" spans="1:10" ht="15" x14ac:dyDescent="0.2">
      <c r="A114" s="21">
        <v>232113.26</v>
      </c>
      <c r="B114" s="46" t="s">
        <v>121</v>
      </c>
      <c r="C114" s="47"/>
      <c r="D114" s="48"/>
      <c r="E114" s="15"/>
      <c r="F114" s="15"/>
      <c r="G114" s="15"/>
      <c r="H114" s="15"/>
      <c r="I114" s="15"/>
      <c r="J114" s="62"/>
    </row>
    <row r="115" spans="1:10" ht="114" x14ac:dyDescent="0.2">
      <c r="A115" s="25" t="s">
        <v>9</v>
      </c>
      <c r="B115" s="23" t="s">
        <v>199</v>
      </c>
      <c r="C115" s="47"/>
      <c r="D115" s="48"/>
      <c r="E115" s="15"/>
      <c r="F115" s="15"/>
      <c r="G115" s="15"/>
      <c r="H115" s="15"/>
      <c r="I115" s="15"/>
      <c r="J115" s="62"/>
    </row>
    <row r="116" spans="1:10" x14ac:dyDescent="0.25">
      <c r="A116" s="49"/>
      <c r="B116" s="23" t="s">
        <v>29</v>
      </c>
      <c r="C116" s="24" t="s">
        <v>197</v>
      </c>
      <c r="D116" s="25" t="s">
        <v>131</v>
      </c>
      <c r="E116" s="15">
        <v>100</v>
      </c>
      <c r="F116" s="15">
        <v>20</v>
      </c>
      <c r="G116" s="15">
        <f t="shared" ref="G116:G121" si="6">E116*C116</f>
        <v>74000</v>
      </c>
      <c r="H116" s="15">
        <f t="shared" ref="H116:H121" si="7">F116*C116</f>
        <v>14800</v>
      </c>
      <c r="I116" s="15">
        <f t="shared" ref="I116:I121" si="8">H116+G116</f>
        <v>88800</v>
      </c>
      <c r="J116" s="62">
        <v>60000</v>
      </c>
    </row>
    <row r="117" spans="1:10" x14ac:dyDescent="0.25">
      <c r="A117" s="49"/>
      <c r="B117" s="23" t="s">
        <v>30</v>
      </c>
      <c r="C117" s="24" t="s">
        <v>172</v>
      </c>
      <c r="D117" s="25" t="s">
        <v>131</v>
      </c>
      <c r="E117" s="15">
        <v>107</v>
      </c>
      <c r="F117" s="15">
        <v>20</v>
      </c>
      <c r="G117" s="15">
        <f t="shared" si="6"/>
        <v>34240</v>
      </c>
      <c r="H117" s="15">
        <f t="shared" si="7"/>
        <v>6400</v>
      </c>
      <c r="I117" s="15">
        <f t="shared" si="8"/>
        <v>40640</v>
      </c>
      <c r="J117" s="62">
        <v>30000</v>
      </c>
    </row>
    <row r="118" spans="1:10" x14ac:dyDescent="0.25">
      <c r="A118" s="49"/>
      <c r="B118" s="23" t="s">
        <v>31</v>
      </c>
      <c r="C118" s="24" t="s">
        <v>173</v>
      </c>
      <c r="D118" s="25" t="s">
        <v>131</v>
      </c>
      <c r="E118" s="15">
        <v>134</v>
      </c>
      <c r="F118" s="15">
        <v>20</v>
      </c>
      <c r="G118" s="15">
        <f t="shared" si="6"/>
        <v>50920</v>
      </c>
      <c r="H118" s="15">
        <f t="shared" si="7"/>
        <v>7600</v>
      </c>
      <c r="I118" s="15">
        <f t="shared" si="8"/>
        <v>58520</v>
      </c>
      <c r="J118" s="62">
        <v>45000</v>
      </c>
    </row>
    <row r="119" spans="1:10" x14ac:dyDescent="0.25">
      <c r="A119" s="49"/>
      <c r="B119" s="23" t="s">
        <v>122</v>
      </c>
      <c r="C119" s="24" t="s">
        <v>174</v>
      </c>
      <c r="D119" s="25" t="s">
        <v>131</v>
      </c>
      <c r="E119" s="15">
        <v>200</v>
      </c>
      <c r="F119" s="15">
        <v>20</v>
      </c>
      <c r="G119" s="15">
        <f t="shared" si="6"/>
        <v>62000</v>
      </c>
      <c r="H119" s="15">
        <f t="shared" si="7"/>
        <v>6200</v>
      </c>
      <c r="I119" s="15">
        <f t="shared" si="8"/>
        <v>68200</v>
      </c>
      <c r="J119" s="62">
        <v>35000</v>
      </c>
    </row>
    <row r="120" spans="1:10" x14ac:dyDescent="0.25">
      <c r="A120" s="49"/>
      <c r="B120" s="23" t="s">
        <v>133</v>
      </c>
      <c r="C120" s="24" t="s">
        <v>132</v>
      </c>
      <c r="D120" s="25" t="s">
        <v>131</v>
      </c>
      <c r="E120" s="15">
        <v>330</v>
      </c>
      <c r="F120" s="15">
        <v>30</v>
      </c>
      <c r="G120" s="15">
        <f t="shared" si="6"/>
        <v>66000</v>
      </c>
      <c r="H120" s="15">
        <f t="shared" si="7"/>
        <v>6000</v>
      </c>
      <c r="I120" s="15">
        <f t="shared" si="8"/>
        <v>72000</v>
      </c>
      <c r="J120" s="62">
        <v>50000</v>
      </c>
    </row>
    <row r="121" spans="1:10" x14ac:dyDescent="0.25">
      <c r="A121" s="49"/>
      <c r="B121" s="23" t="s">
        <v>168</v>
      </c>
      <c r="C121" s="24" t="s">
        <v>175</v>
      </c>
      <c r="D121" s="25" t="s">
        <v>131</v>
      </c>
      <c r="E121" s="15">
        <v>460</v>
      </c>
      <c r="F121" s="15">
        <v>40</v>
      </c>
      <c r="G121" s="15">
        <f t="shared" si="6"/>
        <v>69000</v>
      </c>
      <c r="H121" s="15">
        <f t="shared" si="7"/>
        <v>6000</v>
      </c>
      <c r="I121" s="15">
        <f t="shared" si="8"/>
        <v>75000</v>
      </c>
      <c r="J121" s="62">
        <v>55000</v>
      </c>
    </row>
    <row r="122" spans="1:10" ht="15" x14ac:dyDescent="0.25">
      <c r="A122" s="21">
        <v>232116</v>
      </c>
      <c r="B122" s="18" t="s">
        <v>54</v>
      </c>
      <c r="C122" s="24"/>
      <c r="D122" s="25"/>
      <c r="E122" s="15"/>
      <c r="F122" s="15"/>
      <c r="G122" s="15"/>
      <c r="H122" s="15"/>
      <c r="I122" s="15"/>
      <c r="J122" s="62"/>
    </row>
    <row r="123" spans="1:10" ht="85.5" x14ac:dyDescent="0.25">
      <c r="A123" s="25" t="s">
        <v>9</v>
      </c>
      <c r="B123" s="23" t="s">
        <v>55</v>
      </c>
      <c r="C123" s="24"/>
      <c r="D123" s="25"/>
      <c r="E123" s="15"/>
      <c r="F123" s="15"/>
      <c r="G123" s="15"/>
      <c r="H123" s="15"/>
      <c r="I123" s="15"/>
      <c r="J123" s="62"/>
    </row>
    <row r="124" spans="1:10" ht="15" x14ac:dyDescent="0.25">
      <c r="A124" s="25" t="s">
        <v>145</v>
      </c>
      <c r="B124" s="26" t="s">
        <v>185</v>
      </c>
      <c r="C124" s="24"/>
      <c r="D124" s="25"/>
      <c r="E124" s="15"/>
      <c r="F124" s="15"/>
      <c r="G124" s="15"/>
      <c r="H124" s="15"/>
      <c r="I124" s="15"/>
      <c r="J124" s="62"/>
    </row>
    <row r="125" spans="1:10" ht="30" x14ac:dyDescent="0.25">
      <c r="A125" s="25"/>
      <c r="B125" s="35" t="s">
        <v>82</v>
      </c>
      <c r="C125" s="36"/>
      <c r="D125" s="25"/>
      <c r="E125" s="15"/>
      <c r="F125" s="15"/>
      <c r="G125" s="15"/>
      <c r="H125" s="15"/>
      <c r="I125" s="15"/>
      <c r="J125" s="62"/>
    </row>
    <row r="126" spans="1:10" x14ac:dyDescent="0.25">
      <c r="A126" s="25"/>
      <c r="B126" s="23" t="s">
        <v>122</v>
      </c>
      <c r="C126" s="24" t="s">
        <v>180</v>
      </c>
      <c r="D126" s="25" t="s">
        <v>7</v>
      </c>
      <c r="E126" s="15">
        <v>7500</v>
      </c>
      <c r="F126" s="15">
        <v>1800</v>
      </c>
      <c r="G126" s="15">
        <f>E126*C126</f>
        <v>22500</v>
      </c>
      <c r="H126" s="15">
        <f>F126*C126</f>
        <v>5400</v>
      </c>
      <c r="I126" s="15">
        <f>H126+G126</f>
        <v>27900</v>
      </c>
      <c r="J126" s="62">
        <v>20000</v>
      </c>
    </row>
    <row r="127" spans="1:10" ht="15" x14ac:dyDescent="0.25">
      <c r="A127" s="25" t="s">
        <v>146</v>
      </c>
      <c r="B127" s="35" t="s">
        <v>186</v>
      </c>
      <c r="C127" s="36"/>
      <c r="D127" s="25"/>
      <c r="E127" s="15"/>
      <c r="F127" s="15"/>
      <c r="G127" s="15"/>
      <c r="H127" s="15"/>
      <c r="I127" s="15"/>
      <c r="J127" s="62"/>
    </row>
    <row r="128" spans="1:10" ht="15" x14ac:dyDescent="0.25">
      <c r="A128" s="25"/>
      <c r="B128" s="35" t="s">
        <v>184</v>
      </c>
      <c r="C128" s="36">
        <v>2</v>
      </c>
      <c r="D128" s="25" t="s">
        <v>7</v>
      </c>
      <c r="E128" s="15">
        <v>4200</v>
      </c>
      <c r="F128" s="15">
        <v>1700</v>
      </c>
      <c r="G128" s="15">
        <f>E128*C128</f>
        <v>8400</v>
      </c>
      <c r="H128" s="15">
        <f>F128*C128</f>
        <v>3400</v>
      </c>
      <c r="I128" s="15">
        <f>H128+G128</f>
        <v>11800</v>
      </c>
      <c r="J128" s="62">
        <v>11800</v>
      </c>
    </row>
    <row r="129" spans="1:10" ht="15" x14ac:dyDescent="0.25">
      <c r="A129" s="29"/>
      <c r="B129" s="26" t="s">
        <v>99</v>
      </c>
      <c r="C129" s="24"/>
      <c r="D129" s="25"/>
      <c r="E129" s="15"/>
      <c r="F129" s="15"/>
      <c r="G129" s="15"/>
      <c r="H129" s="15"/>
      <c r="I129" s="15"/>
      <c r="J129" s="62"/>
    </row>
    <row r="130" spans="1:10" ht="30" x14ac:dyDescent="0.25">
      <c r="A130" s="29"/>
      <c r="B130" s="35" t="s">
        <v>82</v>
      </c>
      <c r="C130" s="36"/>
      <c r="D130" s="25"/>
      <c r="E130" s="15"/>
      <c r="F130" s="15"/>
      <c r="G130" s="15"/>
      <c r="H130" s="15"/>
      <c r="I130" s="15"/>
      <c r="J130" s="62"/>
    </row>
    <row r="131" spans="1:10" x14ac:dyDescent="0.25">
      <c r="A131" s="29"/>
      <c r="B131" s="23" t="s">
        <v>29</v>
      </c>
      <c r="C131" s="36">
        <v>18</v>
      </c>
      <c r="D131" s="25" t="s">
        <v>130</v>
      </c>
      <c r="E131" s="15">
        <v>2200</v>
      </c>
      <c r="F131" s="15">
        <v>700</v>
      </c>
      <c r="G131" s="15">
        <f>E131*C131</f>
        <v>39600</v>
      </c>
      <c r="H131" s="15">
        <f>F131*C131</f>
        <v>12600</v>
      </c>
      <c r="I131" s="15">
        <f>H131+G131</f>
        <v>52200</v>
      </c>
      <c r="J131" s="62">
        <v>33000</v>
      </c>
    </row>
    <row r="132" spans="1:10" x14ac:dyDescent="0.25">
      <c r="A132" s="29"/>
      <c r="B132" s="23" t="s">
        <v>30</v>
      </c>
      <c r="C132" s="36">
        <v>44</v>
      </c>
      <c r="D132" s="25" t="s">
        <v>7</v>
      </c>
      <c r="E132" s="15">
        <v>3500</v>
      </c>
      <c r="F132" s="15">
        <v>900</v>
      </c>
      <c r="G132" s="15">
        <f>E132*C132</f>
        <v>154000</v>
      </c>
      <c r="H132" s="15">
        <f>F132*C132</f>
        <v>39600</v>
      </c>
      <c r="I132" s="15">
        <f>H132+G132</f>
        <v>193600</v>
      </c>
      <c r="J132" s="62">
        <v>122000</v>
      </c>
    </row>
    <row r="133" spans="1:10" ht="15" x14ac:dyDescent="0.25">
      <c r="A133" s="16"/>
      <c r="B133" s="79" t="s">
        <v>118</v>
      </c>
      <c r="C133" s="79"/>
      <c r="D133" s="79"/>
      <c r="E133" s="15"/>
      <c r="F133" s="15"/>
      <c r="G133" s="15"/>
      <c r="H133" s="15"/>
      <c r="I133" s="15">
        <f>SUM(I105:I132)</f>
        <v>4877270</v>
      </c>
      <c r="J133" s="15">
        <f>SUM(J105:J132)</f>
        <v>3371020</v>
      </c>
    </row>
    <row r="134" spans="1:10" ht="15" x14ac:dyDescent="0.25">
      <c r="A134" s="18">
        <v>232300</v>
      </c>
      <c r="B134" s="18" t="s">
        <v>89</v>
      </c>
      <c r="C134" s="22"/>
      <c r="D134" s="22"/>
      <c r="E134" s="37"/>
      <c r="F134" s="37"/>
      <c r="G134" s="37"/>
      <c r="H134" s="37"/>
      <c r="I134" s="37"/>
      <c r="J134" s="62"/>
    </row>
    <row r="135" spans="1:10" ht="15" x14ac:dyDescent="0.25">
      <c r="A135" s="18">
        <v>232313</v>
      </c>
      <c r="B135" s="18" t="s">
        <v>56</v>
      </c>
      <c r="C135" s="22"/>
      <c r="D135" s="22"/>
      <c r="E135" s="37"/>
      <c r="F135" s="37"/>
      <c r="G135" s="37"/>
      <c r="H135" s="37"/>
      <c r="I135" s="37"/>
      <c r="J135" s="62"/>
    </row>
    <row r="136" spans="1:10" ht="85.5" x14ac:dyDescent="0.25">
      <c r="A136" s="25" t="s">
        <v>9</v>
      </c>
      <c r="B136" s="23" t="s">
        <v>80</v>
      </c>
      <c r="C136" s="24" t="s">
        <v>22</v>
      </c>
      <c r="D136" s="25" t="s">
        <v>100</v>
      </c>
      <c r="E136" s="15">
        <v>145000</v>
      </c>
      <c r="F136" s="15">
        <v>35000</v>
      </c>
      <c r="G136" s="15">
        <f>E136*C136</f>
        <v>145000</v>
      </c>
      <c r="H136" s="15">
        <f>F136*C136</f>
        <v>35000</v>
      </c>
      <c r="I136" s="15">
        <f>H136+G136</f>
        <v>180000</v>
      </c>
      <c r="J136" s="62">
        <v>135000</v>
      </c>
    </row>
    <row r="137" spans="1:10" ht="15" x14ac:dyDescent="0.25">
      <c r="A137" s="16"/>
      <c r="B137" s="79" t="s">
        <v>118</v>
      </c>
      <c r="C137" s="79"/>
      <c r="D137" s="79"/>
      <c r="E137" s="15"/>
      <c r="F137" s="15"/>
      <c r="G137" s="15"/>
      <c r="H137" s="15"/>
      <c r="I137" s="15">
        <f>SUM(I136)</f>
        <v>180000</v>
      </c>
      <c r="J137" s="15">
        <f>SUM(J136)</f>
        <v>135000</v>
      </c>
    </row>
    <row r="138" spans="1:10" ht="15" x14ac:dyDescent="0.25">
      <c r="A138" s="37">
        <v>233100</v>
      </c>
      <c r="B138" s="76" t="s">
        <v>90</v>
      </c>
      <c r="C138" s="76"/>
      <c r="D138" s="76"/>
      <c r="E138" s="76"/>
      <c r="F138" s="76"/>
      <c r="G138" s="76"/>
      <c r="H138" s="76"/>
      <c r="I138" s="76"/>
      <c r="J138" s="62"/>
    </row>
    <row r="139" spans="1:10" ht="30" x14ac:dyDescent="0.25">
      <c r="A139" s="21">
        <v>233116.23</v>
      </c>
      <c r="B139" s="18" t="s">
        <v>110</v>
      </c>
      <c r="C139" s="24"/>
      <c r="D139" s="25"/>
      <c r="E139" s="15"/>
      <c r="F139" s="15"/>
      <c r="G139" s="15"/>
      <c r="H139" s="15"/>
      <c r="I139" s="15"/>
      <c r="J139" s="62"/>
    </row>
    <row r="140" spans="1:10" ht="71.25" x14ac:dyDescent="0.25">
      <c r="A140" s="29"/>
      <c r="B140" s="23" t="s">
        <v>111</v>
      </c>
      <c r="C140" s="24"/>
      <c r="D140" s="25"/>
      <c r="E140" s="15"/>
      <c r="F140" s="15"/>
      <c r="G140" s="15"/>
      <c r="H140" s="15"/>
      <c r="I140" s="15"/>
      <c r="J140" s="62"/>
    </row>
    <row r="141" spans="1:10" x14ac:dyDescent="0.25">
      <c r="A141" s="25" t="s">
        <v>9</v>
      </c>
      <c r="B141" s="23" t="s">
        <v>112</v>
      </c>
      <c r="C141" s="24" t="s">
        <v>202</v>
      </c>
      <c r="D141" s="38" t="s">
        <v>136</v>
      </c>
      <c r="E141" s="15">
        <v>235</v>
      </c>
      <c r="F141" s="15">
        <v>52</v>
      </c>
      <c r="G141" s="15">
        <f>E141*C141</f>
        <v>3337000</v>
      </c>
      <c r="H141" s="15">
        <f>F141*C141</f>
        <v>738400</v>
      </c>
      <c r="I141" s="15">
        <f>H141+G141</f>
        <v>4075400</v>
      </c>
      <c r="J141" s="62">
        <v>2910000</v>
      </c>
    </row>
    <row r="142" spans="1:10" ht="15" x14ac:dyDescent="0.25">
      <c r="A142" s="21">
        <v>233119</v>
      </c>
      <c r="B142" s="18" t="s">
        <v>57</v>
      </c>
      <c r="C142" s="24"/>
      <c r="D142" s="25"/>
      <c r="E142" s="15"/>
      <c r="F142" s="15"/>
      <c r="G142" s="15"/>
      <c r="H142" s="15"/>
      <c r="I142" s="15"/>
      <c r="J142" s="62"/>
    </row>
    <row r="143" spans="1:10" ht="99.75" x14ac:dyDescent="0.25">
      <c r="A143" s="25" t="s">
        <v>9</v>
      </c>
      <c r="B143" s="23" t="s">
        <v>204</v>
      </c>
      <c r="C143" s="24" t="s">
        <v>22</v>
      </c>
      <c r="D143" s="25" t="s">
        <v>100</v>
      </c>
      <c r="E143" s="15">
        <v>175000</v>
      </c>
      <c r="F143" s="15">
        <v>25000</v>
      </c>
      <c r="G143" s="15">
        <f>E143*C143</f>
        <v>175000</v>
      </c>
      <c r="H143" s="15">
        <f>F143*C143</f>
        <v>25000</v>
      </c>
      <c r="I143" s="15">
        <f>H143+G143</f>
        <v>200000</v>
      </c>
      <c r="J143" s="62">
        <v>185000</v>
      </c>
    </row>
    <row r="144" spans="1:10" ht="15" x14ac:dyDescent="0.25">
      <c r="A144" s="16"/>
      <c r="B144" s="79" t="s">
        <v>118</v>
      </c>
      <c r="C144" s="79"/>
      <c r="D144" s="79"/>
      <c r="E144" s="15"/>
      <c r="F144" s="15"/>
      <c r="G144" s="15"/>
      <c r="H144" s="15"/>
      <c r="I144" s="15">
        <f>SUM(I141:I143)</f>
        <v>4275400</v>
      </c>
      <c r="J144" s="15">
        <f>SUM(J141:J143)</f>
        <v>3095000</v>
      </c>
    </row>
    <row r="145" spans="1:10" ht="15" x14ac:dyDescent="0.25">
      <c r="A145" s="31">
        <v>233300</v>
      </c>
      <c r="B145" s="76" t="s">
        <v>91</v>
      </c>
      <c r="C145" s="76"/>
      <c r="D145" s="76"/>
      <c r="E145" s="76"/>
      <c r="F145" s="76"/>
      <c r="G145" s="76"/>
      <c r="H145" s="76"/>
      <c r="I145" s="76"/>
      <c r="J145" s="62"/>
    </row>
    <row r="146" spans="1:10" ht="15" x14ac:dyDescent="0.25">
      <c r="A146" s="21">
        <v>233313</v>
      </c>
      <c r="B146" s="18" t="s">
        <v>58</v>
      </c>
      <c r="C146" s="24"/>
      <c r="D146" s="25"/>
      <c r="E146" s="15"/>
      <c r="F146" s="15"/>
      <c r="G146" s="15"/>
      <c r="H146" s="15"/>
      <c r="I146" s="15"/>
      <c r="J146" s="62"/>
    </row>
    <row r="147" spans="1:10" ht="57" x14ac:dyDescent="0.25">
      <c r="A147" s="25" t="s">
        <v>9</v>
      </c>
      <c r="B147" s="23" t="s">
        <v>59</v>
      </c>
      <c r="C147" s="39"/>
      <c r="D147" s="39"/>
      <c r="E147" s="15"/>
      <c r="F147" s="15"/>
      <c r="G147" s="15"/>
      <c r="H147" s="15"/>
      <c r="I147" s="15"/>
      <c r="J147" s="62"/>
    </row>
    <row r="148" spans="1:10" x14ac:dyDescent="0.25">
      <c r="A148" s="29"/>
      <c r="B148" s="23" t="s">
        <v>60</v>
      </c>
      <c r="C148" s="24" t="s">
        <v>22</v>
      </c>
      <c r="D148" s="25" t="s">
        <v>42</v>
      </c>
      <c r="E148" s="15">
        <v>30000</v>
      </c>
      <c r="F148" s="15">
        <v>7000</v>
      </c>
      <c r="G148" s="15">
        <f>E148*C148</f>
        <v>30000</v>
      </c>
      <c r="H148" s="15">
        <f>F148*C148</f>
        <v>7000</v>
      </c>
      <c r="I148" s="15">
        <f>H148+G148</f>
        <v>37000</v>
      </c>
      <c r="J148" s="62">
        <v>27000</v>
      </c>
    </row>
    <row r="149" spans="1:10" x14ac:dyDescent="0.25">
      <c r="A149" s="29"/>
      <c r="B149" s="23" t="s">
        <v>137</v>
      </c>
      <c r="C149" s="24" t="s">
        <v>22</v>
      </c>
      <c r="D149" s="25" t="s">
        <v>42</v>
      </c>
      <c r="E149" s="15">
        <v>25000</v>
      </c>
      <c r="F149" s="15">
        <v>7000</v>
      </c>
      <c r="G149" s="15">
        <f>E149*C149</f>
        <v>25000</v>
      </c>
      <c r="H149" s="15">
        <f>F149*C149</f>
        <v>7000</v>
      </c>
      <c r="I149" s="15">
        <f>H149+G149</f>
        <v>32000</v>
      </c>
      <c r="J149" s="62">
        <v>27000</v>
      </c>
    </row>
    <row r="150" spans="1:10" ht="15" x14ac:dyDescent="0.25">
      <c r="A150" s="21">
        <v>233343</v>
      </c>
      <c r="B150" s="18" t="s">
        <v>61</v>
      </c>
      <c r="C150" s="24"/>
      <c r="D150" s="25"/>
      <c r="E150" s="15"/>
      <c r="F150" s="15"/>
      <c r="G150" s="15"/>
      <c r="H150" s="15"/>
      <c r="I150" s="15"/>
      <c r="J150" s="62"/>
    </row>
    <row r="151" spans="1:10" ht="99.75" x14ac:dyDescent="0.25">
      <c r="A151" s="25" t="s">
        <v>9</v>
      </c>
      <c r="B151" s="23" t="s">
        <v>150</v>
      </c>
      <c r="C151" s="24" t="s">
        <v>22</v>
      </c>
      <c r="D151" s="25" t="s">
        <v>13</v>
      </c>
      <c r="E151" s="15">
        <v>375000</v>
      </c>
      <c r="F151" s="15">
        <v>38000</v>
      </c>
      <c r="G151" s="15">
        <f>E151*C151</f>
        <v>375000</v>
      </c>
      <c r="H151" s="15">
        <f>F151*C151</f>
        <v>38000</v>
      </c>
      <c r="I151" s="15">
        <f>H151+G151</f>
        <v>413000</v>
      </c>
      <c r="J151" s="62">
        <v>320000</v>
      </c>
    </row>
    <row r="152" spans="1:10" ht="15" x14ac:dyDescent="0.25">
      <c r="A152" s="21">
        <v>233346</v>
      </c>
      <c r="B152" s="18" t="s">
        <v>138</v>
      </c>
      <c r="C152" s="24"/>
      <c r="D152" s="25"/>
      <c r="E152" s="15"/>
      <c r="F152" s="15"/>
      <c r="G152" s="15"/>
      <c r="H152" s="15"/>
      <c r="I152" s="15"/>
      <c r="J152" s="62"/>
    </row>
    <row r="153" spans="1:10" ht="57" x14ac:dyDescent="0.25">
      <c r="A153" s="25" t="s">
        <v>9</v>
      </c>
      <c r="B153" s="23" t="s">
        <v>139</v>
      </c>
      <c r="C153" s="24"/>
      <c r="D153" s="25"/>
      <c r="E153" s="15"/>
      <c r="F153" s="15"/>
      <c r="G153" s="15"/>
      <c r="H153" s="15"/>
      <c r="I153" s="15"/>
      <c r="J153" s="62"/>
    </row>
    <row r="154" spans="1:10" x14ac:dyDescent="0.25">
      <c r="A154" s="29"/>
      <c r="B154" s="23" t="s">
        <v>140</v>
      </c>
      <c r="C154" s="24" t="s">
        <v>154</v>
      </c>
      <c r="D154" s="25" t="s">
        <v>131</v>
      </c>
      <c r="E154" s="15">
        <v>240</v>
      </c>
      <c r="F154" s="15">
        <v>70</v>
      </c>
      <c r="G154" s="15">
        <f>E154*C154</f>
        <v>108000</v>
      </c>
      <c r="H154" s="15">
        <f>F154*C154</f>
        <v>31500</v>
      </c>
      <c r="I154" s="15">
        <f>H154+G154</f>
        <v>139500</v>
      </c>
      <c r="J154" s="62">
        <v>100000</v>
      </c>
    </row>
    <row r="155" spans="1:10" ht="15" x14ac:dyDescent="0.25">
      <c r="A155" s="16"/>
      <c r="B155" s="79" t="s">
        <v>118</v>
      </c>
      <c r="C155" s="79"/>
      <c r="D155" s="79"/>
      <c r="E155" s="15"/>
      <c r="F155" s="15"/>
      <c r="G155" s="15"/>
      <c r="H155" s="15"/>
      <c r="I155" s="15">
        <f>SUM(I147:I154)</f>
        <v>621500</v>
      </c>
      <c r="J155" s="15">
        <f>SUM(J147:J154)</f>
        <v>474000</v>
      </c>
    </row>
    <row r="156" spans="1:10" ht="15" x14ac:dyDescent="0.25">
      <c r="A156" s="31">
        <v>233400</v>
      </c>
      <c r="B156" s="76" t="s">
        <v>92</v>
      </c>
      <c r="C156" s="76"/>
      <c r="D156" s="76"/>
      <c r="E156" s="76"/>
      <c r="F156" s="76"/>
      <c r="G156" s="76"/>
      <c r="H156" s="76"/>
      <c r="I156" s="76"/>
      <c r="J156" s="62"/>
    </row>
    <row r="157" spans="1:10" ht="15" x14ac:dyDescent="0.25">
      <c r="A157" s="21">
        <v>233419.13</v>
      </c>
      <c r="B157" s="18" t="s">
        <v>115</v>
      </c>
      <c r="C157" s="24"/>
      <c r="D157" s="25"/>
      <c r="E157" s="15"/>
      <c r="F157" s="15"/>
      <c r="G157" s="15"/>
      <c r="H157" s="15"/>
      <c r="I157" s="15"/>
      <c r="J157" s="62"/>
    </row>
    <row r="158" spans="1:10" ht="57" x14ac:dyDescent="0.25">
      <c r="A158" s="29"/>
      <c r="B158" s="23" t="s">
        <v>116</v>
      </c>
      <c r="C158" s="39"/>
      <c r="D158" s="39"/>
      <c r="E158" s="15"/>
      <c r="F158" s="15"/>
      <c r="G158" s="15"/>
      <c r="H158" s="15"/>
      <c r="I158" s="15"/>
      <c r="J158" s="62"/>
    </row>
    <row r="159" spans="1:10" x14ac:dyDescent="0.25">
      <c r="A159" s="29"/>
      <c r="B159" s="23" t="s">
        <v>156</v>
      </c>
      <c r="C159" s="39">
        <v>2</v>
      </c>
      <c r="D159" s="39" t="s">
        <v>7</v>
      </c>
      <c r="E159" s="15">
        <v>42000</v>
      </c>
      <c r="F159" s="15">
        <v>10000</v>
      </c>
      <c r="G159" s="15">
        <f>E159*C159</f>
        <v>84000</v>
      </c>
      <c r="H159" s="15">
        <f>F159*C159</f>
        <v>20000</v>
      </c>
      <c r="I159" s="15">
        <f>H159+G159</f>
        <v>104000</v>
      </c>
      <c r="J159" s="62">
        <v>75000</v>
      </c>
    </row>
    <row r="160" spans="1:10" x14ac:dyDescent="0.25">
      <c r="A160" s="29"/>
      <c r="B160" s="23" t="s">
        <v>155</v>
      </c>
      <c r="C160" s="39">
        <v>1</v>
      </c>
      <c r="D160" s="39" t="s">
        <v>130</v>
      </c>
      <c r="E160" s="15">
        <v>44000</v>
      </c>
      <c r="F160" s="15">
        <v>10000</v>
      </c>
      <c r="G160" s="15">
        <f>E160*C160</f>
        <v>44000</v>
      </c>
      <c r="H160" s="15">
        <f>F160*C160</f>
        <v>10000</v>
      </c>
      <c r="I160" s="15">
        <f>H160+G160</f>
        <v>54000</v>
      </c>
      <c r="J160" s="62">
        <v>35500</v>
      </c>
    </row>
    <row r="161" spans="1:10" s="7" customFormat="1" ht="15" x14ac:dyDescent="0.25">
      <c r="A161" s="21">
        <v>233433</v>
      </c>
      <c r="B161" s="26" t="s">
        <v>62</v>
      </c>
      <c r="C161" s="40"/>
      <c r="D161" s="32"/>
      <c r="E161" s="33"/>
      <c r="F161" s="33"/>
      <c r="G161" s="58"/>
      <c r="H161" s="33"/>
      <c r="I161" s="58"/>
      <c r="J161" s="63"/>
    </row>
    <row r="162" spans="1:10" ht="57" x14ac:dyDescent="0.25">
      <c r="A162" s="25" t="s">
        <v>9</v>
      </c>
      <c r="B162" s="23" t="s">
        <v>63</v>
      </c>
      <c r="C162" s="39"/>
      <c r="D162" s="25"/>
      <c r="E162" s="15"/>
      <c r="F162" s="15"/>
      <c r="G162" s="15"/>
      <c r="H162" s="15"/>
      <c r="I162" s="33"/>
      <c r="J162" s="62"/>
    </row>
    <row r="163" spans="1:10" x14ac:dyDescent="0.25">
      <c r="A163" s="29"/>
      <c r="B163" s="23" t="s">
        <v>161</v>
      </c>
      <c r="C163" s="39">
        <v>2</v>
      </c>
      <c r="D163" s="39" t="s">
        <v>7</v>
      </c>
      <c r="E163" s="15">
        <v>46000</v>
      </c>
      <c r="F163" s="15">
        <v>3500</v>
      </c>
      <c r="G163" s="15">
        <f>E163*C163</f>
        <v>92000</v>
      </c>
      <c r="H163" s="15">
        <f>F163*C163</f>
        <v>7000</v>
      </c>
      <c r="I163" s="15">
        <f>H163+G163</f>
        <v>99000</v>
      </c>
      <c r="J163" s="62">
        <v>85000</v>
      </c>
    </row>
    <row r="164" spans="1:10" x14ac:dyDescent="0.25">
      <c r="A164" s="29"/>
      <c r="B164" s="23" t="s">
        <v>162</v>
      </c>
      <c r="C164" s="39">
        <v>1</v>
      </c>
      <c r="D164" s="39" t="s">
        <v>130</v>
      </c>
      <c r="E164" s="15">
        <v>39500</v>
      </c>
      <c r="F164" s="15">
        <v>3500</v>
      </c>
      <c r="G164" s="15">
        <f>E164*C164</f>
        <v>39500</v>
      </c>
      <c r="H164" s="15">
        <f>F164*C164</f>
        <v>3500</v>
      </c>
      <c r="I164" s="15">
        <f>H164+G164</f>
        <v>43000</v>
      </c>
      <c r="J164" s="62">
        <v>35000</v>
      </c>
    </row>
    <row r="165" spans="1:10" ht="15" x14ac:dyDescent="0.25">
      <c r="A165" s="16"/>
      <c r="B165" s="79" t="s">
        <v>118</v>
      </c>
      <c r="C165" s="79"/>
      <c r="D165" s="79"/>
      <c r="E165" s="15"/>
      <c r="F165" s="15"/>
      <c r="G165" s="15"/>
      <c r="H165" s="15"/>
      <c r="I165" s="15">
        <f>SUM(I159:I164)</f>
        <v>300000</v>
      </c>
      <c r="J165" s="15">
        <f>SUM(J159:J164)</f>
        <v>230500</v>
      </c>
    </row>
    <row r="166" spans="1:10" ht="15" x14ac:dyDescent="0.25">
      <c r="A166" s="31">
        <v>233700</v>
      </c>
      <c r="B166" s="76" t="s">
        <v>93</v>
      </c>
      <c r="C166" s="76"/>
      <c r="D166" s="76"/>
      <c r="E166" s="76"/>
      <c r="F166" s="76"/>
      <c r="G166" s="76"/>
      <c r="H166" s="76"/>
      <c r="I166" s="76"/>
      <c r="J166" s="62"/>
    </row>
    <row r="167" spans="1:10" s="7" customFormat="1" ht="30" x14ac:dyDescent="0.25">
      <c r="A167" s="21">
        <v>233713</v>
      </c>
      <c r="B167" s="26" t="s">
        <v>64</v>
      </c>
      <c r="C167" s="40"/>
      <c r="D167" s="32"/>
      <c r="E167" s="33"/>
      <c r="F167" s="33"/>
      <c r="G167" s="33"/>
      <c r="H167" s="33"/>
      <c r="I167" s="33"/>
      <c r="J167" s="63"/>
    </row>
    <row r="168" spans="1:10" ht="71.25" x14ac:dyDescent="0.25">
      <c r="A168" s="29"/>
      <c r="B168" s="23" t="s">
        <v>65</v>
      </c>
      <c r="C168" s="39"/>
      <c r="D168" s="25"/>
      <c r="E168" s="15"/>
      <c r="F168" s="15"/>
      <c r="G168" s="15"/>
      <c r="H168" s="15"/>
      <c r="I168" s="15"/>
      <c r="J168" s="62"/>
    </row>
    <row r="169" spans="1:10" ht="15" x14ac:dyDescent="0.25">
      <c r="A169" s="32" t="s">
        <v>9</v>
      </c>
      <c r="B169" s="26" t="s">
        <v>66</v>
      </c>
      <c r="C169" s="39"/>
      <c r="D169" s="25"/>
      <c r="E169" s="15"/>
      <c r="F169" s="15"/>
      <c r="G169" s="15"/>
      <c r="H169" s="15"/>
      <c r="I169" s="15"/>
      <c r="J169" s="62"/>
    </row>
    <row r="170" spans="1:10" x14ac:dyDescent="0.25">
      <c r="A170" s="29"/>
      <c r="B170" s="23" t="s">
        <v>67</v>
      </c>
      <c r="C170" s="39">
        <v>192</v>
      </c>
      <c r="D170" s="25" t="s">
        <v>7</v>
      </c>
      <c r="E170" s="15">
        <v>5300</v>
      </c>
      <c r="F170" s="15">
        <v>750</v>
      </c>
      <c r="G170" s="15">
        <f>E170*C170</f>
        <v>1017600</v>
      </c>
      <c r="H170" s="15">
        <f>F170*C170</f>
        <v>144000</v>
      </c>
      <c r="I170" s="15">
        <f>H170+G170</f>
        <v>1161600</v>
      </c>
      <c r="J170" s="62">
        <v>879000</v>
      </c>
    </row>
    <row r="171" spans="1:10" ht="30" x14ac:dyDescent="0.25">
      <c r="A171" s="32" t="s">
        <v>10</v>
      </c>
      <c r="B171" s="26" t="s">
        <v>123</v>
      </c>
      <c r="C171" s="39"/>
      <c r="D171" s="25"/>
      <c r="E171" s="15"/>
      <c r="F171" s="15"/>
      <c r="G171" s="15"/>
      <c r="H171" s="15"/>
      <c r="I171" s="15"/>
      <c r="J171" s="62"/>
    </row>
    <row r="172" spans="1:10" ht="15" x14ac:dyDescent="0.25">
      <c r="A172" s="32"/>
      <c r="B172" s="23" t="s">
        <v>124</v>
      </c>
      <c r="C172" s="39">
        <v>38</v>
      </c>
      <c r="D172" s="25" t="s">
        <v>7</v>
      </c>
      <c r="E172" s="15">
        <v>5950</v>
      </c>
      <c r="F172" s="15">
        <v>750</v>
      </c>
      <c r="G172" s="15">
        <f>E172*C172</f>
        <v>226100</v>
      </c>
      <c r="H172" s="15">
        <f>F172*C172</f>
        <v>28500</v>
      </c>
      <c r="I172" s="15">
        <f>H172+G172</f>
        <v>254600</v>
      </c>
      <c r="J172" s="62">
        <v>210000</v>
      </c>
    </row>
    <row r="173" spans="1:10" ht="15" x14ac:dyDescent="0.25">
      <c r="A173" s="25" t="s">
        <v>120</v>
      </c>
      <c r="B173" s="26" t="s">
        <v>141</v>
      </c>
      <c r="C173" s="39"/>
      <c r="D173" s="25"/>
      <c r="E173" s="15"/>
      <c r="F173" s="15"/>
      <c r="G173" s="15"/>
      <c r="H173" s="15"/>
      <c r="I173" s="15"/>
      <c r="J173" s="62"/>
    </row>
    <row r="174" spans="1:10" x14ac:dyDescent="0.25">
      <c r="A174" s="25"/>
      <c r="B174" s="23" t="s">
        <v>157</v>
      </c>
      <c r="C174" s="39">
        <v>1</v>
      </c>
      <c r="D174" s="25" t="s">
        <v>130</v>
      </c>
      <c r="E174" s="15">
        <v>8500</v>
      </c>
      <c r="F174" s="15">
        <v>500</v>
      </c>
      <c r="G174" s="15">
        <f>E174*C174</f>
        <v>8500</v>
      </c>
      <c r="H174" s="15">
        <f>F174*C174</f>
        <v>500</v>
      </c>
      <c r="I174" s="15">
        <f>H174+G174</f>
        <v>9000</v>
      </c>
      <c r="J174" s="62">
        <v>7000</v>
      </c>
    </row>
    <row r="175" spans="1:10" x14ac:dyDescent="0.25">
      <c r="A175" s="25"/>
      <c r="B175" s="23" t="s">
        <v>158</v>
      </c>
      <c r="C175" s="39">
        <v>2</v>
      </c>
      <c r="D175" s="25" t="s">
        <v>7</v>
      </c>
      <c r="E175" s="15">
        <v>8000</v>
      </c>
      <c r="F175" s="15">
        <v>500</v>
      </c>
      <c r="G175" s="15">
        <f>E175*C175</f>
        <v>16000</v>
      </c>
      <c r="H175" s="15">
        <f>F175*C175</f>
        <v>1000</v>
      </c>
      <c r="I175" s="15">
        <f>H175+G175</f>
        <v>17000</v>
      </c>
      <c r="J175" s="62">
        <v>13000</v>
      </c>
    </row>
    <row r="176" spans="1:10" ht="15" x14ac:dyDescent="0.25">
      <c r="A176" s="25" t="s">
        <v>127</v>
      </c>
      <c r="B176" s="26" t="s">
        <v>125</v>
      </c>
      <c r="C176" s="39"/>
      <c r="D176" s="25"/>
      <c r="E176" s="15"/>
      <c r="F176" s="15"/>
      <c r="G176" s="15"/>
      <c r="H176" s="15"/>
      <c r="I176" s="15"/>
      <c r="J176" s="62"/>
    </row>
    <row r="177" spans="1:10" x14ac:dyDescent="0.25">
      <c r="A177" s="29"/>
      <c r="B177" s="23" t="s">
        <v>142</v>
      </c>
      <c r="C177" s="39">
        <v>9</v>
      </c>
      <c r="D177" s="25" t="s">
        <v>7</v>
      </c>
      <c r="E177" s="15">
        <v>2900</v>
      </c>
      <c r="F177" s="15">
        <v>500</v>
      </c>
      <c r="G177" s="15">
        <f>E177*C177</f>
        <v>26100</v>
      </c>
      <c r="H177" s="15">
        <f>F177*C177</f>
        <v>4500</v>
      </c>
      <c r="I177" s="15">
        <f>H177+G177</f>
        <v>30600</v>
      </c>
      <c r="J177" s="62">
        <v>26000</v>
      </c>
    </row>
    <row r="178" spans="1:10" ht="99.75" x14ac:dyDescent="0.2">
      <c r="A178" s="25" t="s">
        <v>147</v>
      </c>
      <c r="B178" s="23" t="s">
        <v>126</v>
      </c>
      <c r="C178" s="39"/>
      <c r="D178" s="48"/>
      <c r="E178" s="15"/>
      <c r="F178" s="15"/>
      <c r="G178" s="15"/>
      <c r="H178" s="15"/>
      <c r="I178" s="15"/>
      <c r="J178" s="62"/>
    </row>
    <row r="179" spans="1:10" x14ac:dyDescent="0.25">
      <c r="A179" s="25"/>
      <c r="B179" s="23" t="s">
        <v>143</v>
      </c>
      <c r="C179" s="39">
        <v>15</v>
      </c>
      <c r="D179" s="25" t="s">
        <v>7</v>
      </c>
      <c r="E179" s="15">
        <v>5700</v>
      </c>
      <c r="F179" s="15">
        <v>450</v>
      </c>
      <c r="G179" s="15">
        <f>E179*C179</f>
        <v>85500</v>
      </c>
      <c r="H179" s="15">
        <f>F179*C179</f>
        <v>6750</v>
      </c>
      <c r="I179" s="15">
        <f>H179+G179</f>
        <v>92250</v>
      </c>
      <c r="J179" s="62">
        <v>91250</v>
      </c>
    </row>
    <row r="180" spans="1:10" ht="15" x14ac:dyDescent="0.25">
      <c r="A180" s="25" t="s">
        <v>148</v>
      </c>
      <c r="B180" s="26" t="s">
        <v>128</v>
      </c>
      <c r="C180" s="24" t="s">
        <v>22</v>
      </c>
      <c r="D180" s="25" t="s">
        <v>42</v>
      </c>
      <c r="E180" s="15">
        <v>35000</v>
      </c>
      <c r="F180" s="15">
        <v>4000</v>
      </c>
      <c r="G180" s="15">
        <f>E180*C180</f>
        <v>35000</v>
      </c>
      <c r="H180" s="15">
        <f>F180*C180</f>
        <v>4000</v>
      </c>
      <c r="I180" s="15">
        <f>H180+G180</f>
        <v>39000</v>
      </c>
      <c r="J180" s="62">
        <v>25000</v>
      </c>
    </row>
    <row r="181" spans="1:10" ht="15" x14ac:dyDescent="0.25">
      <c r="A181" s="32" t="s">
        <v>145</v>
      </c>
      <c r="B181" s="26" t="s">
        <v>117</v>
      </c>
      <c r="C181" s="24" t="s">
        <v>22</v>
      </c>
      <c r="D181" s="25" t="s">
        <v>42</v>
      </c>
      <c r="E181" s="15">
        <v>25000</v>
      </c>
      <c r="F181" s="15">
        <v>7000</v>
      </c>
      <c r="G181" s="15">
        <f>E181*C181</f>
        <v>25000</v>
      </c>
      <c r="H181" s="15">
        <f>F181*C181</f>
        <v>7000</v>
      </c>
      <c r="I181" s="15">
        <f>H181+G181</f>
        <v>32000</v>
      </c>
      <c r="J181" s="62">
        <v>15000</v>
      </c>
    </row>
    <row r="182" spans="1:10" ht="15" x14ac:dyDescent="0.25">
      <c r="A182" s="16"/>
      <c r="B182" s="79" t="s">
        <v>118</v>
      </c>
      <c r="C182" s="79"/>
      <c r="D182" s="79"/>
      <c r="E182" s="15"/>
      <c r="F182" s="15"/>
      <c r="G182" s="15"/>
      <c r="H182" s="15"/>
      <c r="I182" s="15">
        <f>SUM(I167:I181)</f>
        <v>1636050</v>
      </c>
      <c r="J182" s="15">
        <f>SUM(J167:J181)</f>
        <v>1266250</v>
      </c>
    </row>
    <row r="183" spans="1:10" ht="15" x14ac:dyDescent="0.25">
      <c r="A183" s="31">
        <v>234100</v>
      </c>
      <c r="B183" s="76" t="s">
        <v>94</v>
      </c>
      <c r="C183" s="76"/>
      <c r="D183" s="76"/>
      <c r="E183" s="76"/>
      <c r="F183" s="76"/>
      <c r="G183" s="76"/>
      <c r="H183" s="76"/>
      <c r="I183" s="76"/>
      <c r="J183" s="62"/>
    </row>
    <row r="184" spans="1:10" s="7" customFormat="1" ht="15" x14ac:dyDescent="0.25">
      <c r="A184" s="21">
        <v>234119</v>
      </c>
      <c r="B184" s="26" t="s">
        <v>81</v>
      </c>
      <c r="C184" s="40"/>
      <c r="D184" s="32"/>
      <c r="E184" s="33"/>
      <c r="F184" s="33"/>
      <c r="G184" s="33"/>
      <c r="H184" s="33"/>
      <c r="I184" s="33"/>
      <c r="J184" s="63"/>
    </row>
    <row r="185" spans="1:10" s="7" customFormat="1" ht="15" x14ac:dyDescent="0.25">
      <c r="A185" s="32" t="s">
        <v>9</v>
      </c>
      <c r="B185" s="26" t="s">
        <v>68</v>
      </c>
      <c r="C185" s="40"/>
      <c r="D185" s="32"/>
      <c r="E185" s="33"/>
      <c r="F185" s="33"/>
      <c r="G185" s="33"/>
      <c r="H185" s="33"/>
      <c r="I185" s="33"/>
      <c r="J185" s="63"/>
    </row>
    <row r="186" spans="1:10" ht="85.5" x14ac:dyDescent="0.25">
      <c r="A186" s="29"/>
      <c r="B186" s="23" t="s">
        <v>69</v>
      </c>
      <c r="C186" s="39">
        <v>1</v>
      </c>
      <c r="D186" s="25" t="s">
        <v>42</v>
      </c>
      <c r="E186" s="15">
        <v>28000</v>
      </c>
      <c r="F186" s="15">
        <v>7000</v>
      </c>
      <c r="G186" s="15">
        <f>E186*C186</f>
        <v>28000</v>
      </c>
      <c r="H186" s="15">
        <f>F186*C186</f>
        <v>7000</v>
      </c>
      <c r="I186" s="15">
        <f>H186+G186</f>
        <v>35000</v>
      </c>
      <c r="J186" s="62">
        <v>25000</v>
      </c>
    </row>
    <row r="187" spans="1:10" ht="15" x14ac:dyDescent="0.25">
      <c r="A187" s="16"/>
      <c r="B187" s="79" t="s">
        <v>118</v>
      </c>
      <c r="C187" s="79"/>
      <c r="D187" s="79"/>
      <c r="E187" s="15"/>
      <c r="F187" s="15"/>
      <c r="G187" s="15"/>
      <c r="H187" s="15"/>
      <c r="I187" s="15">
        <f>SUM(I186)</f>
        <v>35000</v>
      </c>
      <c r="J187" s="15">
        <f>SUM(J186)</f>
        <v>25000</v>
      </c>
    </row>
    <row r="188" spans="1:10" ht="15" x14ac:dyDescent="0.25">
      <c r="A188" s="21">
        <v>237400</v>
      </c>
      <c r="B188" s="45" t="s">
        <v>187</v>
      </c>
      <c r="C188" s="45"/>
      <c r="D188" s="45"/>
      <c r="E188" s="15"/>
      <c r="F188" s="15"/>
      <c r="G188" s="15"/>
      <c r="H188" s="15"/>
      <c r="I188" s="15"/>
      <c r="J188" s="62"/>
    </row>
    <row r="189" spans="1:10" ht="15" x14ac:dyDescent="0.25">
      <c r="A189" s="21">
        <v>237413</v>
      </c>
      <c r="B189" s="26" t="s">
        <v>188</v>
      </c>
      <c r="C189" s="40"/>
      <c r="D189" s="32"/>
      <c r="E189" s="15"/>
      <c r="F189" s="15"/>
      <c r="G189" s="15"/>
      <c r="H189" s="15"/>
      <c r="I189" s="15"/>
      <c r="J189" s="62"/>
    </row>
    <row r="190" spans="1:10" ht="71.25" x14ac:dyDescent="0.25">
      <c r="A190" s="29" t="s">
        <v>9</v>
      </c>
      <c r="B190" s="23" t="s">
        <v>189</v>
      </c>
      <c r="C190" s="39">
        <v>3</v>
      </c>
      <c r="D190" s="25" t="s">
        <v>7</v>
      </c>
      <c r="E190" s="15">
        <v>0</v>
      </c>
      <c r="F190" s="15">
        <v>5000</v>
      </c>
      <c r="G190" s="15">
        <f>E190*C190</f>
        <v>0</v>
      </c>
      <c r="H190" s="15">
        <f>F190*C190</f>
        <v>15000</v>
      </c>
      <c r="I190" s="15">
        <f>H190+G190</f>
        <v>15000</v>
      </c>
      <c r="J190" s="62">
        <v>12000</v>
      </c>
    </row>
    <row r="191" spans="1:10" ht="15" x14ac:dyDescent="0.25">
      <c r="A191" s="16"/>
      <c r="B191" s="79" t="s">
        <v>118</v>
      </c>
      <c r="C191" s="79"/>
      <c r="D191" s="79"/>
      <c r="E191" s="15"/>
      <c r="F191" s="15"/>
      <c r="G191" s="15"/>
      <c r="H191" s="15"/>
      <c r="I191" s="15">
        <f>SUM(I190)</f>
        <v>15000</v>
      </c>
      <c r="J191" s="15">
        <f>SUM(J190)</f>
        <v>12000</v>
      </c>
    </row>
    <row r="192" spans="1:10" ht="30" x14ac:dyDescent="0.25">
      <c r="A192" s="26">
        <v>238100</v>
      </c>
      <c r="B192" s="26" t="s">
        <v>95</v>
      </c>
      <c r="C192" s="40"/>
      <c r="D192" s="40"/>
      <c r="E192" s="41"/>
      <c r="F192" s="41"/>
      <c r="G192" s="41"/>
      <c r="H192" s="41"/>
      <c r="I192" s="41"/>
      <c r="J192" s="62"/>
    </row>
    <row r="193" spans="1:12" s="7" customFormat="1" ht="15" x14ac:dyDescent="0.25">
      <c r="A193" s="26">
        <v>238126.13</v>
      </c>
      <c r="B193" s="26" t="s">
        <v>70</v>
      </c>
      <c r="C193" s="40"/>
      <c r="D193" s="40"/>
      <c r="E193" s="41"/>
      <c r="F193" s="41"/>
      <c r="G193" s="41"/>
      <c r="H193" s="41"/>
      <c r="I193" s="41"/>
      <c r="J193" s="63"/>
    </row>
    <row r="194" spans="1:12" ht="99.75" x14ac:dyDescent="0.25">
      <c r="A194" s="25" t="s">
        <v>9</v>
      </c>
      <c r="B194" s="23" t="s">
        <v>205</v>
      </c>
      <c r="C194" s="39"/>
      <c r="D194" s="25"/>
      <c r="E194" s="15"/>
      <c r="F194" s="15"/>
      <c r="G194" s="15"/>
      <c r="H194" s="15"/>
      <c r="I194" s="15"/>
      <c r="J194" s="62"/>
    </row>
    <row r="195" spans="1:12" x14ac:dyDescent="0.25">
      <c r="A195" s="29"/>
      <c r="B195" s="23" t="s">
        <v>113</v>
      </c>
      <c r="C195" s="39">
        <v>1</v>
      </c>
      <c r="D195" s="25" t="s">
        <v>130</v>
      </c>
      <c r="E195" s="15">
        <v>77500</v>
      </c>
      <c r="F195" s="15">
        <v>3500</v>
      </c>
      <c r="G195" s="15">
        <f>E195*C195</f>
        <v>77500</v>
      </c>
      <c r="H195" s="15">
        <f>F195*C195</f>
        <v>3500</v>
      </c>
      <c r="I195" s="15">
        <f>H195+G195</f>
        <v>81000</v>
      </c>
      <c r="J195" s="62">
        <v>75000</v>
      </c>
    </row>
    <row r="196" spans="1:12" x14ac:dyDescent="0.25">
      <c r="A196" s="29"/>
      <c r="B196" s="23" t="s">
        <v>159</v>
      </c>
      <c r="C196" s="39">
        <v>2</v>
      </c>
      <c r="D196" s="25" t="s">
        <v>7</v>
      </c>
      <c r="E196" s="15">
        <v>90000</v>
      </c>
      <c r="F196" s="15">
        <v>3500</v>
      </c>
      <c r="G196" s="15">
        <f>E196*C196</f>
        <v>180000</v>
      </c>
      <c r="H196" s="15">
        <f>F196*C196</f>
        <v>7000</v>
      </c>
      <c r="I196" s="15">
        <f>H196+G196</f>
        <v>187000</v>
      </c>
      <c r="J196" s="62">
        <v>160000</v>
      </c>
    </row>
    <row r="197" spans="1:12" s="7" customFormat="1" ht="15" x14ac:dyDescent="0.25">
      <c r="A197" s="26">
        <v>238219</v>
      </c>
      <c r="B197" s="26" t="s">
        <v>71</v>
      </c>
      <c r="C197" s="40"/>
      <c r="D197" s="40"/>
      <c r="E197" s="41"/>
      <c r="F197" s="41"/>
      <c r="G197" s="41"/>
      <c r="H197" s="41"/>
      <c r="I197" s="41"/>
      <c r="J197" s="63"/>
    </row>
    <row r="198" spans="1:12" ht="57" x14ac:dyDescent="0.25">
      <c r="A198" s="25" t="s">
        <v>9</v>
      </c>
      <c r="B198" s="23" t="s">
        <v>114</v>
      </c>
      <c r="C198" s="39">
        <v>62</v>
      </c>
      <c r="D198" s="25" t="s">
        <v>7</v>
      </c>
      <c r="E198" s="15">
        <v>0</v>
      </c>
      <c r="F198" s="15">
        <v>2000</v>
      </c>
      <c r="G198" s="15">
        <f>E198*C198</f>
        <v>0</v>
      </c>
      <c r="H198" s="15">
        <f>F198*C198</f>
        <v>124000</v>
      </c>
      <c r="I198" s="15">
        <f>H198+G198</f>
        <v>124000</v>
      </c>
      <c r="J198" s="62">
        <v>70000</v>
      </c>
    </row>
    <row r="199" spans="1:12" ht="15" x14ac:dyDescent="0.25">
      <c r="A199" s="25"/>
      <c r="B199" s="26" t="s">
        <v>160</v>
      </c>
      <c r="C199" s="39"/>
      <c r="D199" s="25"/>
      <c r="E199" s="15"/>
      <c r="F199" s="15"/>
      <c r="G199" s="15"/>
      <c r="H199" s="15"/>
      <c r="I199" s="15"/>
      <c r="J199" s="62"/>
    </row>
    <row r="200" spans="1:12" ht="57" x14ac:dyDescent="0.25">
      <c r="A200" s="29"/>
      <c r="B200" s="23" t="s">
        <v>200</v>
      </c>
      <c r="C200" s="39">
        <v>1</v>
      </c>
      <c r="D200" s="25" t="s">
        <v>13</v>
      </c>
      <c r="E200" s="15">
        <v>25000</v>
      </c>
      <c r="F200" s="15">
        <v>5000</v>
      </c>
      <c r="G200" s="15">
        <f>E200*C200</f>
        <v>25000</v>
      </c>
      <c r="H200" s="15">
        <f>F200*C200</f>
        <v>5000</v>
      </c>
      <c r="I200" s="15">
        <f>H200+G200</f>
        <v>30000</v>
      </c>
      <c r="J200" s="62">
        <v>18000</v>
      </c>
    </row>
    <row r="201" spans="1:12" ht="15" x14ac:dyDescent="0.25">
      <c r="A201" s="16"/>
      <c r="B201" s="79" t="s">
        <v>118</v>
      </c>
      <c r="C201" s="79"/>
      <c r="D201" s="79"/>
      <c r="E201" s="15"/>
      <c r="F201" s="15"/>
      <c r="G201" s="15"/>
      <c r="H201" s="15"/>
      <c r="I201" s="15">
        <f>SUM(I194:I200)</f>
        <v>422000</v>
      </c>
      <c r="J201" s="15">
        <f>SUM(J194:J200)</f>
        <v>323000</v>
      </c>
    </row>
    <row r="202" spans="1:12" ht="15" x14ac:dyDescent="0.25">
      <c r="A202" s="82" t="s">
        <v>109</v>
      </c>
      <c r="B202" s="82"/>
      <c r="C202" s="82"/>
      <c r="D202" s="82"/>
      <c r="E202" s="15"/>
      <c r="F202" s="15"/>
      <c r="G202" s="15"/>
      <c r="H202" s="15"/>
      <c r="I202" s="15">
        <f>I201+I191+I187+I182+I165+I155+I144+I137+I133+I102+I96+I91+I64+I8+I14</f>
        <v>29158524</v>
      </c>
      <c r="J202" s="15">
        <f>J201+J191+J187+J182+J165+J155+J144+J137+J133+J102+J96+J91+J64+J8+J14</f>
        <v>23100932</v>
      </c>
    </row>
    <row r="204" spans="1:12" x14ac:dyDescent="0.25">
      <c r="I204" s="64">
        <f>I202*7.5%</f>
        <v>2186889.2999999998</v>
      </c>
    </row>
    <row r="205" spans="1:12" x14ac:dyDescent="0.25">
      <c r="I205" s="64"/>
    </row>
    <row r="206" spans="1:12" x14ac:dyDescent="0.25">
      <c r="I206" s="64">
        <f>I202-I204</f>
        <v>26971634.699999999</v>
      </c>
    </row>
    <row r="207" spans="1:12" x14ac:dyDescent="0.25">
      <c r="L207" s="66"/>
    </row>
  </sheetData>
  <mergeCells count="36">
    <mergeCell ref="A202:D202"/>
    <mergeCell ref="B144:D144"/>
    <mergeCell ref="B145:I145"/>
    <mergeCell ref="B155:D155"/>
    <mergeCell ref="B156:I156"/>
    <mergeCell ref="B165:D165"/>
    <mergeCell ref="B166:I166"/>
    <mergeCell ref="B182:D182"/>
    <mergeCell ref="B183:I183"/>
    <mergeCell ref="B187:D187"/>
    <mergeCell ref="B191:D191"/>
    <mergeCell ref="B201:D201"/>
    <mergeCell ref="B138:I138"/>
    <mergeCell ref="B15:I15"/>
    <mergeCell ref="B64:D64"/>
    <mergeCell ref="B65:I65"/>
    <mergeCell ref="B91:D91"/>
    <mergeCell ref="B92:I92"/>
    <mergeCell ref="B96:D96"/>
    <mergeCell ref="B97:I97"/>
    <mergeCell ref="B102:D102"/>
    <mergeCell ref="B103:I103"/>
    <mergeCell ref="B133:D133"/>
    <mergeCell ref="B137:D137"/>
    <mergeCell ref="I1:I2"/>
    <mergeCell ref="J1:J2"/>
    <mergeCell ref="B3:I3"/>
    <mergeCell ref="B8:D8"/>
    <mergeCell ref="B9:I9"/>
    <mergeCell ref="E1:F1"/>
    <mergeCell ref="G1:H1"/>
    <mergeCell ref="B14:D14"/>
    <mergeCell ref="A1:A2"/>
    <mergeCell ref="B1:B2"/>
    <mergeCell ref="C1:C2"/>
    <mergeCell ref="D1:D2"/>
  </mergeCells>
  <printOptions horizontalCentered="1" verticalCentered="1"/>
  <pageMargins left="0" right="0" top="0" bottom="0" header="0.3" footer="0.3"/>
  <pageSetup paperSize="9" scale="98" orientation="landscape" r:id="rId1"/>
  <rowBreaks count="9" manualBreakCount="9">
    <brk id="31" max="16383" man="1"/>
    <brk id="67" max="16383" man="1"/>
    <brk id="82" max="16383" man="1"/>
    <brk id="96" max="16383" man="1"/>
    <brk id="113" max="16383" man="1"/>
    <brk id="133" max="16383" man="1"/>
    <brk id="149" max="16383" man="1"/>
    <brk id="165" max="16383" man="1"/>
    <brk id="18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revision 14 june after meeting</vt:lpstr>
      <vt:lpstr>GRAND SUMMARY</vt:lpstr>
      <vt:lpstr>SUMMARY</vt:lpstr>
      <vt:lpstr>Actual BOQ</vt:lpstr>
      <vt:lpstr>working</vt:lpstr>
      <vt:lpstr>'Actual BOQ'!Print_Area</vt:lpstr>
      <vt:lpstr>'revision 14 june after meeting'!Print_Area</vt:lpstr>
      <vt:lpstr>SUMMARY!Print_Area</vt:lpstr>
      <vt:lpstr>'Actual BOQ'!Print_Titles</vt:lpstr>
      <vt:lpstr>'revision 14 june after meeting'!Print_Titles</vt:lpstr>
      <vt:lpstr>working!Print_Titles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2021-06-15T06:29:13Z</cp:lastPrinted>
  <dcterms:created xsi:type="dcterms:W3CDTF">2014-11-22T11:50:12Z</dcterms:created>
  <dcterms:modified xsi:type="dcterms:W3CDTF">2021-06-15T06:46:09Z</dcterms:modified>
</cp:coreProperties>
</file>