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2\KIDNEY CENTER\"/>
    </mc:Choice>
  </mc:AlternateContent>
  <bookViews>
    <workbookView xWindow="120" yWindow="15" windowWidth="18960" windowHeight="11325"/>
  </bookViews>
  <sheets>
    <sheet name="Table 2" sheetId="2" r:id="rId1"/>
    <sheet name="hvac" sheetId="1" r:id="rId2"/>
    <sheet name="additional work" sheetId="4" r:id="rId3"/>
  </sheets>
  <definedNames>
    <definedName name="_xlnm.Print_Area" localSheetId="1">hvac!$A$1:$I$66</definedName>
    <definedName name="_xlnm.Print_Titles" localSheetId="1">hvac!$1:$2</definedName>
  </definedNames>
  <calcPr calcId="152511"/>
</workbook>
</file>

<file path=xl/calcChain.xml><?xml version="1.0" encoding="utf-8"?>
<calcChain xmlns="http://schemas.openxmlformats.org/spreadsheetml/2006/main">
  <c r="C18" i="2" l="1"/>
  <c r="F13" i="4"/>
  <c r="F12" i="4"/>
  <c r="F11" i="4"/>
  <c r="F10" i="4"/>
  <c r="F14" i="4" s="1"/>
  <c r="H65" i="1" l="1"/>
  <c r="F65" i="1"/>
  <c r="H62" i="1"/>
  <c r="F62" i="1"/>
  <c r="H58" i="1"/>
  <c r="F58" i="1"/>
  <c r="H54" i="1"/>
  <c r="F54" i="1"/>
  <c r="H51" i="1"/>
  <c r="F51" i="1"/>
  <c r="H50" i="1"/>
  <c r="F50" i="1"/>
  <c r="H49" i="1"/>
  <c r="F49" i="1"/>
  <c r="H47" i="1"/>
  <c r="F47" i="1"/>
  <c r="H46" i="1"/>
  <c r="F46" i="1"/>
  <c r="H45" i="1"/>
  <c r="F45" i="1"/>
  <c r="H44" i="1"/>
  <c r="F44" i="1"/>
  <c r="H42" i="1"/>
  <c r="F42" i="1"/>
  <c r="H39" i="1"/>
  <c r="F39" i="1"/>
  <c r="H38" i="1"/>
  <c r="F38" i="1"/>
  <c r="H37" i="1"/>
  <c r="F37" i="1"/>
  <c r="H36" i="1"/>
  <c r="F36" i="1"/>
  <c r="H35" i="1"/>
  <c r="F35" i="1"/>
  <c r="H34" i="1"/>
  <c r="F34" i="1"/>
  <c r="H33" i="1"/>
  <c r="F33" i="1"/>
  <c r="H32" i="1"/>
  <c r="F32" i="1"/>
  <c r="H31" i="1"/>
  <c r="F31" i="1"/>
  <c r="F29" i="1"/>
  <c r="H28" i="1"/>
  <c r="F28" i="1"/>
  <c r="H27" i="1"/>
  <c r="F27" i="1"/>
  <c r="H26" i="1"/>
  <c r="F26" i="1"/>
  <c r="H24" i="1"/>
  <c r="F24" i="1"/>
  <c r="H23" i="1"/>
  <c r="F23" i="1"/>
  <c r="H22" i="1"/>
  <c r="F22" i="1"/>
  <c r="H21" i="1"/>
  <c r="F21" i="1"/>
  <c r="H19" i="1"/>
  <c r="F19" i="1"/>
  <c r="H18" i="1"/>
  <c r="F18" i="1"/>
  <c r="H17" i="1"/>
  <c r="F17" i="1"/>
  <c r="H16" i="1"/>
  <c r="F16" i="1"/>
  <c r="H14" i="1"/>
  <c r="F14" i="1"/>
  <c r="H13" i="1"/>
  <c r="F13" i="1"/>
  <c r="H12" i="1"/>
  <c r="F12" i="1"/>
  <c r="H10" i="1"/>
  <c r="F10" i="1"/>
  <c r="H8" i="1"/>
  <c r="F8" i="1"/>
  <c r="H5" i="1"/>
  <c r="H66" i="1" s="1"/>
  <c r="F5" i="1"/>
  <c r="F66" i="1" l="1"/>
  <c r="I38" i="1"/>
  <c r="I39" i="1"/>
  <c r="I44" i="1"/>
  <c r="I32" i="1"/>
  <c r="I37" i="1"/>
  <c r="I54" i="1"/>
  <c r="I62" i="1"/>
  <c r="I12" i="1"/>
  <c r="I21" i="1"/>
  <c r="I26" i="1"/>
  <c r="I28" i="1"/>
  <c r="I46" i="1"/>
  <c r="I49" i="1"/>
  <c r="I65" i="1"/>
  <c r="I50" i="1"/>
  <c r="I47" i="1"/>
  <c r="I36" i="1"/>
  <c r="I35" i="1"/>
  <c r="I33" i="1"/>
  <c r="I31" i="1"/>
  <c r="I29" i="1"/>
  <c r="I27" i="1"/>
  <c r="I24" i="1"/>
  <c r="I22" i="1"/>
  <c r="I19" i="1"/>
  <c r="I17" i="1"/>
  <c r="I8" i="1"/>
  <c r="I16" i="1"/>
  <c r="I23" i="1"/>
  <c r="I34" i="1"/>
  <c r="I51" i="1"/>
  <c r="I5" i="1"/>
  <c r="I18" i="1"/>
  <c r="I45" i="1"/>
  <c r="I58" i="1"/>
  <c r="I10" i="1"/>
  <c r="I42" i="1"/>
  <c r="I14" i="1"/>
  <c r="I13" i="1"/>
  <c r="I66" i="1" l="1"/>
  <c r="C17" i="2" s="1"/>
  <c r="C19" i="2" s="1"/>
  <c r="C20" i="2" l="1"/>
  <c r="C21" i="2" s="1"/>
</calcChain>
</file>

<file path=xl/sharedStrings.xml><?xml version="1.0" encoding="utf-8"?>
<sst xmlns="http://schemas.openxmlformats.org/spreadsheetml/2006/main" count="151" uniqueCount="95">
  <si>
    <t>Digital  Decorative  Thermostat  Controller  with  Duct  Sensor  (BMS Interfacable)</t>
  </si>
  <si>
    <t>MATERIAL</t>
  </si>
  <si>
    <t>LABOUR</t>
  </si>
  <si>
    <t>TOTAL</t>
  </si>
  <si>
    <t>S.NO.</t>
  </si>
  <si>
    <t>DESCRIPTION</t>
  </si>
  <si>
    <t>UNIT</t>
  </si>
  <si>
    <t>QTY</t>
  </si>
  <si>
    <t>RATE</t>
  </si>
  <si>
    <t>AMOUNT</t>
  </si>
  <si>
    <t>AMOUNT Rs.</t>
  </si>
  <si>
    <t>All  works  shall  be  completed,  tested  and  commissioned  as  per drawings,  specifications  and  as  per  instruction  of  &amp;  approval  of consultant.</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</si>
  <si>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</si>
  <si>
    <t>AHU-01</t>
  </si>
  <si>
    <t>Nos.</t>
  </si>
  <si>
    <t>Supply &amp; installation of valves &amp; accessories  for air  handling units including  supports,  hangers,  flanges,  gas  kits,  nut  &amp;  bolts  etc. complete in all respects as per specifications, drawings and as per instructions of consultant.</t>
  </si>
  <si>
    <t>Butterfly Valve (Lever Type)</t>
  </si>
  <si>
    <t>i.</t>
  </si>
  <si>
    <t>65mm dia</t>
  </si>
  <si>
    <t>Strainers</t>
  </si>
  <si>
    <t>Balancing Valve (with self sealing measuring nipples)</t>
  </si>
  <si>
    <t>Pressure Gauge with with Ball Valve &amp; Siphon, Liquid filled Dial type range -ve 5 psi to 100 psi. (100mm dial Size)</t>
  </si>
  <si>
    <t>2-Way Motorized Valve with Actuator (0-100% modulating)</t>
  </si>
  <si>
    <t>50mm dia</t>
  </si>
  <si>
    <t>Lot</t>
  </si>
  <si>
    <t>Rm</t>
  </si>
  <si>
    <t>75mm dia</t>
  </si>
  <si>
    <t>100mm dia</t>
  </si>
  <si>
    <t>125mm dia</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</si>
  <si>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</si>
  <si>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</si>
  <si>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Return Air Grills</t>
  </si>
  <si>
    <t>400mm x 200mm</t>
  </si>
  <si>
    <t>Supply,  fabrication  &amp;  installation  of  pre-insulated  Volume  Control Damper (antimicrobial polyurethane sheet),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</si>
  <si>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350mm x 250mm</t>
  </si>
  <si>
    <t>Job.</t>
  </si>
  <si>
    <t>Supply &amp; installation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</si>
  <si>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32mm dia</t>
  </si>
  <si>
    <t>40mm dia</t>
  </si>
  <si>
    <t>Painting  &amp;  Identification  work  on  chilled,  cooling  water  pipes  &amp;</t>
  </si>
  <si>
    <t>exhaust duct,  supports,  hangers  etc.  complete  in  all  respects  with</t>
  </si>
  <si>
    <t>Testing,  balancing and commissioning of  water side of  the system</t>
  </si>
  <si>
    <t>(from  independent agency)  complete  in  all  respects  including  flow</t>
  </si>
  <si>
    <t>measurement &amp; balancing, temp, pressure, electrical data of related</t>
  </si>
  <si>
    <t>Testing,  balancing  and  commissioning  of  air  side  of  the  system</t>
  </si>
  <si>
    <t>complete  (from  independent  agency)  in  all  respects  including  air</t>
  </si>
  <si>
    <t>measurement  &amp;  balancing,  temp,  pressure  &amp;  electrical  data  of</t>
  </si>
  <si>
    <t>Making of Shop drawings on Auto CAD 2018 or latest version with</t>
  </si>
  <si>
    <t>section details, equipment foundation details and making of as built</t>
  </si>
  <si>
    <t>Total Cost of Works Rs.</t>
  </si>
  <si>
    <t>Unit</t>
  </si>
  <si>
    <r>
      <rPr>
        <sz val="12"/>
        <rFont val="Tahoma"/>
        <family val="2"/>
      </rPr>
      <t>Thermometer 150mm Height Scale Type (with Thermo well)
0 ºC to 60 ºC</t>
    </r>
  </si>
  <si>
    <r>
      <rPr>
        <sz val="12"/>
        <rFont val="Tahoma"/>
        <family val="2"/>
      </rPr>
      <t>Fan Control Panel with incoming Ckt. Breaker, auto S/D starter with
protections and safeties</t>
    </r>
  </si>
  <si>
    <r>
      <rPr>
        <sz val="12"/>
        <rFont val="Tahoma"/>
        <family val="2"/>
      </rPr>
      <t>Supply  &amp;  installation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r>
  </si>
  <si>
    <r>
      <rPr>
        <sz val="12"/>
        <rFont val="Tahoma"/>
        <family val="2"/>
      </rPr>
      <t>one coat of ICI make Red lead oxide primer &amp; two coats of ICI make
enamel paint as per instruction of Consultant.</t>
    </r>
  </si>
  <si>
    <r>
      <rPr>
        <sz val="12"/>
        <rFont val="Tahoma"/>
        <family val="2"/>
      </rPr>
      <t>equipment  etc.  as  per  specifications  and  as  per  instructions  of
Consultant.</t>
    </r>
  </si>
  <si>
    <r>
      <rPr>
        <sz val="12"/>
        <rFont val="Tahoma"/>
        <family val="2"/>
      </rPr>
      <t>related equipment etc. as per specifications and as per instructions
of Consultant.</t>
    </r>
  </si>
  <si>
    <r>
      <rPr>
        <sz val="12"/>
        <rFont val="Tahoma"/>
        <family val="2"/>
      </rPr>
      <t>drawings,  Documentation  Technical  /  Operational  Manual  &amp;  LOG
Book for each equipment as per instruction of Consultant.</t>
    </r>
  </si>
  <si>
    <t>Control wiring from controller to sensors, motorized valve and Power wiring from FCP to fan, up to 5 meter radius</t>
  </si>
  <si>
    <t>Supply &amp; installation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civil work, etc as required to complete in all respects ready to operate as per specification, drawings and instruction of
Consultant.</t>
  </si>
  <si>
    <t>Supply, Installation of Pre Formed Polyurethane (Bituminous Kraft Paper Facing) (50 kg/m3 density,) for External, Plant Room &amp; Riser
Chilled Water pipes, bends, tees, unions, sockets, valves and on specials, wrapped with 8 oz. Canvas Cloth than painted with Anti
Fungus paint, complete in all respects as per schedule, specification, drawings and as per instruction of Consultant.</t>
  </si>
  <si>
    <t>Supply, fabrication and installation of 26 (SWG) gauge G.I cladding over pipe insulation in plant room &amp; exposed to weather complete in
all respects ready to operate as per specification, drawings and as per instruction of Consultant.</t>
  </si>
  <si>
    <t>Supply, fabrication and installation of machine made G.I sheet metal duct (for exposed / external duct) different sections supply, return,
fresh &amp; exhaust air including plenums, splitter dampers, guide vanes, flexible duct connector, access door, transformation,
plenums chambers, wooden frame, anchors supports &amp; hangers, civil work complete in all respects ready to operate as per drawings,
specification, instruction and approval of Consultant.</t>
  </si>
  <si>
    <t>Supply &amp; installation of 50mm thick Pre Formed Polyurethane insulation (Bituminous Kraft Paper Facing, 50 kg/m3 density for
external duct, exposed Supply &amp; Return Air duct complete in all respects ready to operate as per drawings, specification, instruction
and approval of Consultant</t>
  </si>
  <si>
    <t>Supply, Fabrication and installation of 26 SWG gauge painted G.I.  cladding for external ducting etc. complete in all respects ready to
operate as per drawings, specification, instruction and approval of
Consultant.</t>
  </si>
  <si>
    <t>Supply  and  Installation  of  acoustical  duct  sound  liner  (aeroflex adhesive  with  aluminum  facing  19mm  thick)  in  supply  air  duct complete  in  all  respects  ready  to  operate  as  per  specification, drawings and as per instruction of Consultant.</t>
  </si>
  <si>
    <t>Supply &amp; installation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</si>
  <si>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Installation, testing and commissioning of G.I medium quality (Sch 40.) drain pipe insulated with 1/2" thick rubber foam
insulation including clamps, bends, tees, drain plugs, sockets, protection treatment, PVC tape wrapping, hanger &amp; supports, civil
work etc, complete in all respects as per specifications, drawings &amp; as per instructions of Consultant.</t>
  </si>
  <si>
    <t>SUMMARY OF BILL OF QUANTITIES</t>
  </si>
  <si>
    <t>ITEM NO.</t>
  </si>
  <si>
    <t>TOTAL 
AMOUNT</t>
  </si>
  <si>
    <t>Sub Total Amount RS</t>
  </si>
  <si>
    <t xml:space="preserve"> Discounted Amount RS </t>
  </si>
  <si>
    <t>THE KIDNEY CENTER</t>
  </si>
  <si>
    <t>SCOPE OF HVAC WORK</t>
  </si>
  <si>
    <t>Discount 2%</t>
  </si>
  <si>
    <t xml:space="preserve">HVAC WORK 7th Floor, The Kidney Centre </t>
  </si>
  <si>
    <t>Note:</t>
  </si>
  <si>
    <t>1) Mobilization Advance 25%</t>
  </si>
  <si>
    <t>2) Other terms and conditions will be decided on mutual understanding.</t>
  </si>
  <si>
    <t>Supply, fabrication and installation of antimicrobial pre-insulated ductwork (internal area) of polyurethane foam panel with 52 Kg/m3 density, 20mm thickness, coated on both sides with 80 micron thick aluminum foil complete with a 2 g/m2 layer for internal duct work including manufacturer's aluminum hardware glue, Hot Dipped galvanized hangers and supports, flexible duct connection, wooden
frame, civil work, etc. Complete in all respects ready to operate as per drawings, specification, instruction and approval of Consultant</t>
  </si>
  <si>
    <t>ADDITIONAL COST (CIVIL WORK)</t>
  </si>
  <si>
    <t>S.#</t>
  </si>
  <si>
    <t xml:space="preserve"> Description</t>
  </si>
  <si>
    <t>Qty</t>
  </si>
  <si>
    <t xml:space="preserve"> Rate</t>
  </si>
  <si>
    <t>Amount</t>
  </si>
  <si>
    <t>Job</t>
  </si>
  <si>
    <t>Supply / installation of CC block masonry water proofing,  wooden framing etc complete in all respect to protect openings in building.</t>
  </si>
  <si>
    <t>Supply and installation of cement board 12mm with 2" x 2" ractangular pipe and related material complete in all respect</t>
  </si>
  <si>
    <t>Sqft</t>
  </si>
  <si>
    <t>Total Amount Rs:</t>
  </si>
  <si>
    <t>Quotation for Civil work</t>
  </si>
  <si>
    <t>Providing and fixing of Scaffolding for carry out the job.</t>
  </si>
  <si>
    <t>Supply and installation of reinforsed angle iron with related material (before core cutting in RCC slab)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</si>
</sst>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409]mmmm\ d\,\ yyyy;@"/>
  </numFmts>
  <fonts count="17" x14ac:knownFonts="1">
    <font>
      <sz val="10"/>
      <color rgb="FF000000"/>
      <name val="Times New Roman"/>
      <charset val="204"/>
    </font>
    <font>
      <sz val="10"/>
      <color rgb="FF000000"/>
      <name val="Times New Roman"/>
      <family val="1"/>
    </font>
    <font>
      <b/>
      <sz val="12"/>
      <color rgb="FF000000"/>
      <name val="Tahoma"/>
      <family val="2"/>
    </font>
    <font>
      <b/>
      <sz val="12"/>
      <name val="Tahoma"/>
      <family val="2"/>
    </font>
    <font>
      <sz val="12"/>
      <color rgb="FF000000"/>
      <name val="Tahoma"/>
      <family val="2"/>
    </font>
    <font>
      <sz val="12"/>
      <name val="Tahoma"/>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sz val="9"/>
      <color indexed="12"/>
      <name val="Arial Black"/>
      <family val="2"/>
    </font>
    <font>
      <b/>
      <sz val="12"/>
      <name val="Calibri"/>
      <family val="2"/>
      <scheme val="minor"/>
    </font>
    <font>
      <sz val="10"/>
      <name val="Arial"/>
      <family val="2"/>
    </font>
    <font>
      <sz val="14"/>
      <color rgb="FF0000FF"/>
      <name val="Calibri"/>
      <family val="2"/>
      <scheme val="minor"/>
    </font>
    <font>
      <b/>
      <sz val="16"/>
      <name val="Calibri"/>
      <family val="2"/>
      <scheme val="minor"/>
    </font>
    <font>
      <b/>
      <u/>
      <sz val="20"/>
      <name val="Calibri"/>
      <family val="2"/>
      <scheme val="minor"/>
    </font>
    <font>
      <sz val="11"/>
      <color rgb="FF000000"/>
      <name val="Tahoma"/>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medium">
        <color indexed="8"/>
      </right>
      <top/>
      <bottom style="medium">
        <color indexed="8"/>
      </bottom>
      <diagonal/>
    </border>
  </borders>
  <cellStyleXfs count="4">
    <xf numFmtId="0" fontId="0" fillId="0" borderId="0"/>
    <xf numFmtId="43" fontId="1" fillId="0" borderId="0" applyFont="0" applyFill="0" applyBorder="0" applyAlignment="0" applyProtection="0"/>
    <xf numFmtId="0" fontId="10" fillId="0" borderId="0" applyNumberFormat="0">
      <alignment horizontal="center" vertical="center" wrapText="1"/>
    </xf>
    <xf numFmtId="0" fontId="12" fillId="0" borderId="0"/>
  </cellStyleXfs>
  <cellXfs count="83">
    <xf numFmtId="0" fontId="0" fillId="0" borderId="0" xfId="0" applyFill="1" applyBorder="1" applyAlignment="1">
      <alignment horizontal="left" vertical="top"/>
    </xf>
    <xf numFmtId="165" fontId="2" fillId="0" borderId="1" xfId="1" applyNumberFormat="1" applyFont="1" applyFill="1" applyBorder="1" applyAlignment="1">
      <alignment horizontal="right" vertical="center" wrapText="1"/>
    </xf>
    <xf numFmtId="0" fontId="3" fillId="0" borderId="1"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0" xfId="0" applyFont="1" applyFill="1" applyBorder="1" applyAlignment="1">
      <alignment horizontal="left" vertical="center"/>
    </xf>
    <xf numFmtId="1" fontId="4" fillId="0" borderId="1" xfId="0" applyNumberFormat="1" applyFont="1" applyFill="1" applyBorder="1" applyAlignment="1">
      <alignment horizontal="center" vertical="center" shrinkToFit="1"/>
    </xf>
    <xf numFmtId="164" fontId="4" fillId="0" borderId="1" xfId="0" applyNumberFormat="1" applyFont="1" applyFill="1" applyBorder="1" applyAlignment="1">
      <alignment horizontal="center" vertical="center" shrinkToFit="1"/>
    </xf>
    <xf numFmtId="0" fontId="5" fillId="0" borderId="1" xfId="0" applyFont="1" applyFill="1" applyBorder="1" applyAlignment="1">
      <alignment horizontal="center" vertical="center" wrapText="1"/>
    </xf>
    <xf numFmtId="165" fontId="4" fillId="0" borderId="1" xfId="1" applyNumberFormat="1" applyFont="1" applyFill="1" applyBorder="1" applyAlignment="1">
      <alignment vertical="center" wrapText="1"/>
    </xf>
    <xf numFmtId="0" fontId="4" fillId="0" borderId="0" xfId="0" applyFont="1" applyFill="1" applyBorder="1" applyAlignment="1">
      <alignment horizontal="left" vertical="top"/>
    </xf>
    <xf numFmtId="0" fontId="4" fillId="0" borderId="0" xfId="0" applyFont="1" applyFill="1" applyBorder="1" applyAlignment="1">
      <alignment horizontal="center" vertical="top"/>
    </xf>
    <xf numFmtId="165" fontId="4" fillId="0" borderId="0" xfId="0" applyNumberFormat="1" applyFont="1" applyFill="1" applyBorder="1" applyAlignment="1">
      <alignment horizontal="left" vertical="top"/>
    </xf>
    <xf numFmtId="0" fontId="6" fillId="0" borderId="0" xfId="0" applyFont="1" applyBorder="1" applyAlignment="1">
      <alignment vertical="center"/>
    </xf>
    <xf numFmtId="0" fontId="7" fillId="0" borderId="0" xfId="0" applyFont="1" applyBorder="1" applyAlignment="1">
      <alignment vertical="center"/>
    </xf>
    <xf numFmtId="0" fontId="7" fillId="0" borderId="0" xfId="0" applyFont="1" applyAlignment="1">
      <alignment horizontal="right" vertical="center"/>
    </xf>
    <xf numFmtId="0" fontId="7" fillId="0" borderId="0" xfId="0" applyFont="1" applyAlignment="1">
      <alignment vertical="center"/>
    </xf>
    <xf numFmtId="0" fontId="6" fillId="0" borderId="0" xfId="0" applyFont="1" applyFill="1" applyBorder="1" applyAlignment="1">
      <alignment horizontal="left" vertical="center"/>
    </xf>
    <xf numFmtId="0" fontId="7" fillId="0" borderId="0" xfId="0" applyFont="1" applyFill="1" applyBorder="1" applyAlignment="1">
      <alignment vertical="center"/>
    </xf>
    <xf numFmtId="15" fontId="8" fillId="0" borderId="0" xfId="0" applyNumberFormat="1" applyFont="1" applyFill="1" applyAlignment="1">
      <alignment horizontal="right" vertical="center"/>
    </xf>
    <xf numFmtId="0" fontId="7" fillId="0" borderId="0" xfId="0" applyFont="1" applyAlignment="1">
      <alignment horizontal="center" vertical="center"/>
    </xf>
    <xf numFmtId="0" fontId="7" fillId="0" borderId="0" xfId="0" applyFont="1" applyBorder="1" applyAlignment="1">
      <alignment horizontal="center" vertical="center"/>
    </xf>
    <xf numFmtId="0" fontId="13" fillId="0" borderId="0" xfId="3" applyFont="1" applyBorder="1" applyAlignment="1">
      <alignment vertical="center"/>
    </xf>
    <xf numFmtId="38" fontId="7" fillId="0" borderId="1" xfId="0" applyNumberFormat="1" applyFont="1" applyBorder="1" applyAlignment="1">
      <alignment horizontal="center" vertical="center"/>
    </xf>
    <xf numFmtId="0" fontId="7" fillId="0" borderId="1" xfId="0" applyFont="1" applyBorder="1" applyAlignment="1">
      <alignment vertical="center" wrapText="1"/>
    </xf>
    <xf numFmtId="38" fontId="7" fillId="0" borderId="1" xfId="1" applyNumberFormat="1" applyFont="1" applyFill="1" applyBorder="1" applyAlignment="1">
      <alignment horizontal="right" vertical="center"/>
    </xf>
    <xf numFmtId="38" fontId="6" fillId="0" borderId="4" xfId="0" applyNumberFormat="1" applyFont="1" applyBorder="1" applyAlignment="1">
      <alignment horizontal="center" vertical="center"/>
    </xf>
    <xf numFmtId="0" fontId="6" fillId="0" borderId="5" xfId="0" applyFont="1" applyBorder="1" applyAlignment="1">
      <alignment horizontal="right" vertical="center"/>
    </xf>
    <xf numFmtId="38" fontId="6" fillId="0" borderId="6" xfId="0" applyNumberFormat="1" applyFont="1" applyBorder="1" applyAlignment="1">
      <alignment vertical="center"/>
    </xf>
    <xf numFmtId="38" fontId="6" fillId="0" borderId="0" xfId="1" applyNumberFormat="1" applyFont="1" applyAlignment="1">
      <alignment vertical="center"/>
    </xf>
    <xf numFmtId="38" fontId="6" fillId="0" borderId="0" xfId="0" applyNumberFormat="1" applyFont="1" applyAlignment="1">
      <alignment vertical="center"/>
    </xf>
    <xf numFmtId="0" fontId="6"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0" fontId="6" fillId="0" borderId="0" xfId="0" applyFont="1" applyBorder="1" applyAlignment="1">
      <alignment horizontal="right" vertical="center"/>
    </xf>
    <xf numFmtId="0" fontId="4"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1" fontId="4" fillId="2" borderId="1" xfId="0" applyNumberFormat="1" applyFont="1" applyFill="1" applyBorder="1" applyAlignment="1">
      <alignment horizontal="center" vertical="center" shrinkToFit="1"/>
    </xf>
    <xf numFmtId="165" fontId="4" fillId="2" borderId="1" xfId="1" applyNumberFormat="1" applyFont="1" applyFill="1" applyBorder="1" applyAlignment="1">
      <alignment vertical="center" wrapText="1"/>
    </xf>
    <xf numFmtId="165" fontId="4" fillId="0" borderId="0" xfId="0" applyNumberFormat="1" applyFont="1" applyFill="1" applyBorder="1" applyAlignment="1">
      <alignment horizontal="left" vertical="center"/>
    </xf>
    <xf numFmtId="165" fontId="4" fillId="0" borderId="0" xfId="1" applyNumberFormat="1" applyFont="1" applyFill="1" applyBorder="1" applyAlignment="1">
      <alignment horizontal="center" vertical="center"/>
    </xf>
    <xf numFmtId="165" fontId="4" fillId="0" borderId="0" xfId="1" applyNumberFormat="1" applyFont="1" applyFill="1" applyBorder="1" applyAlignment="1">
      <alignment horizontal="left" vertical="center"/>
    </xf>
    <xf numFmtId="165" fontId="4" fillId="0" borderId="0" xfId="1" applyNumberFormat="1" applyFont="1" applyFill="1" applyBorder="1" applyAlignment="1">
      <alignment horizontal="left" vertical="top"/>
    </xf>
    <xf numFmtId="43" fontId="4" fillId="0" borderId="0" xfId="1" applyNumberFormat="1" applyFont="1" applyFill="1" applyBorder="1" applyAlignment="1">
      <alignment horizontal="left" vertical="top"/>
    </xf>
    <xf numFmtId="0" fontId="11" fillId="0" borderId="1" xfId="2" applyFont="1" applyFill="1" applyBorder="1" applyAlignment="1">
      <alignment horizontal="center" vertical="center" wrapText="1"/>
    </xf>
    <xf numFmtId="43" fontId="11" fillId="0" borderId="1" xfId="1" applyFont="1" applyFill="1" applyBorder="1" applyAlignment="1">
      <alignment horizontal="center" vertical="center" wrapText="1"/>
    </xf>
    <xf numFmtId="0" fontId="8" fillId="0" borderId="0" xfId="0" applyFont="1"/>
    <xf numFmtId="166" fontId="8" fillId="0" borderId="0" xfId="0" applyNumberFormat="1" applyFont="1"/>
    <xf numFmtId="0" fontId="11" fillId="0" borderId="0" xfId="0" applyFont="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165" fontId="8" fillId="0" borderId="1" xfId="1" applyNumberFormat="1" applyFont="1" applyBorder="1" applyAlignment="1">
      <alignment horizontal="center" vertical="center" wrapText="1"/>
    </xf>
    <xf numFmtId="165" fontId="6" fillId="0" borderId="1" xfId="1" applyNumberFormat="1" applyFont="1" applyBorder="1" applyAlignment="1">
      <alignment horizontal="right" vertical="center"/>
    </xf>
    <xf numFmtId="0" fontId="7" fillId="0" borderId="0" xfId="0" applyFont="1"/>
    <xf numFmtId="0" fontId="8" fillId="0" borderId="0" xfId="0" applyFont="1" applyBorder="1" applyAlignment="1">
      <alignment horizontal="center"/>
    </xf>
    <xf numFmtId="0" fontId="8" fillId="0" borderId="0" xfId="0" applyFont="1" applyBorder="1"/>
    <xf numFmtId="165" fontId="11" fillId="0" borderId="0" xfId="1" applyNumberFormat="1" applyFont="1" applyBorder="1" applyAlignment="1">
      <alignment horizontal="right" vertical="center"/>
    </xf>
    <xf numFmtId="165" fontId="11" fillId="0" borderId="0" xfId="0" applyNumberFormat="1" applyFont="1" applyBorder="1" applyAlignment="1">
      <alignment horizontal="center"/>
    </xf>
    <xf numFmtId="0" fontId="8" fillId="0" borderId="0" xfId="0" applyFont="1" applyAlignment="1"/>
    <xf numFmtId="0" fontId="8" fillId="0" borderId="0" xfId="0" applyFont="1" applyBorder="1" applyAlignment="1">
      <alignment vertical="center"/>
    </xf>
    <xf numFmtId="0" fontId="8" fillId="0" borderId="0" xfId="0" applyFont="1" applyAlignment="1">
      <alignment horizontal="left"/>
    </xf>
    <xf numFmtId="0" fontId="8" fillId="0" borderId="0" xfId="0" applyFont="1" applyBorder="1" applyAlignment="1">
      <alignment horizontal="center" vertical="center" wrapText="1"/>
    </xf>
    <xf numFmtId="0" fontId="8" fillId="0" borderId="0" xfId="0" applyFont="1" applyAlignment="1">
      <alignment horizontal="center"/>
    </xf>
    <xf numFmtId="165" fontId="11" fillId="0" borderId="0" xfId="1" applyNumberFormat="1" applyFont="1" applyBorder="1" applyAlignment="1">
      <alignment horizontal="center" vertical="center" wrapText="1"/>
    </xf>
    <xf numFmtId="0" fontId="8" fillId="0" borderId="0" xfId="0" applyFont="1" applyBorder="1" applyAlignment="1">
      <alignment horizontal="center" vertical="center"/>
    </xf>
    <xf numFmtId="0" fontId="11" fillId="0" borderId="0" xfId="0" applyFont="1"/>
    <xf numFmtId="0" fontId="9" fillId="0" borderId="0" xfId="0" applyNumberFormat="1" applyFont="1" applyAlignment="1">
      <alignment horizontal="center" vertical="center"/>
    </xf>
    <xf numFmtId="0" fontId="14" fillId="0" borderId="0" xfId="0" applyFont="1" applyAlignment="1">
      <alignment horizontal="left" vertical="center"/>
    </xf>
    <xf numFmtId="0" fontId="8" fillId="0" borderId="0" xfId="0" applyFont="1" applyAlignment="1">
      <alignment horizontal="left"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5" fillId="0" borderId="0" xfId="0" applyFont="1" applyAlignment="1">
      <alignment horizontal="center"/>
    </xf>
    <xf numFmtId="165" fontId="6" fillId="0" borderId="1" xfId="1" applyNumberFormat="1" applyFont="1" applyBorder="1" applyAlignment="1">
      <alignment horizontal="right" vertical="center"/>
    </xf>
    <xf numFmtId="43" fontId="16" fillId="2" borderId="1" xfId="1" applyNumberFormat="1" applyFont="1" applyFill="1" applyBorder="1" applyAlignment="1">
      <alignment vertical="center" wrapText="1"/>
    </xf>
    <xf numFmtId="38" fontId="14" fillId="0" borderId="6" xfId="0" applyNumberFormat="1" applyFont="1" applyBorder="1" applyAlignment="1">
      <alignment vertical="center"/>
    </xf>
  </cellXfs>
  <cellStyles count="4">
    <cellStyle name="Comma" xfId="1" builtinId="3"/>
    <cellStyle name="Normal" xfId="0" builtinId="0"/>
    <cellStyle name="Normal_Sheet1" xfId="3"/>
    <cellStyle name="Section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1</xdr:col>
      <xdr:colOff>1191276</xdr:colOff>
      <xdr:row>2</xdr:row>
      <xdr:rowOff>171712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0"/>
          <a:ext cx="1610376" cy="647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0" workbookViewId="0">
      <selection activeCell="C19" sqref="C19"/>
    </sheetView>
  </sheetViews>
  <sheetFormatPr defaultRowHeight="18.75" x14ac:dyDescent="0.2"/>
  <cols>
    <col min="1" max="1" width="7.5" style="23" customWidth="1"/>
    <col min="2" max="2" width="70.83203125" style="19" customWidth="1"/>
    <col min="3" max="3" width="22.83203125" style="19" customWidth="1"/>
    <col min="4" max="4" width="14" style="19" bestFit="1" customWidth="1"/>
    <col min="5" max="5" width="19.83203125" style="19" bestFit="1" customWidth="1"/>
    <col min="6" max="254" width="9.33203125" style="19"/>
    <col min="255" max="255" width="14.5" style="19" customWidth="1"/>
    <col min="256" max="256" width="117.5" style="19" customWidth="1"/>
    <col min="257" max="259" width="26.5" style="19" customWidth="1"/>
    <col min="260" max="260" width="14" style="19" bestFit="1" customWidth="1"/>
    <col min="261" max="261" width="19.83203125" style="19" bestFit="1" customWidth="1"/>
    <col min="262" max="510" width="9.33203125" style="19"/>
    <col min="511" max="511" width="14.5" style="19" customWidth="1"/>
    <col min="512" max="512" width="117.5" style="19" customWidth="1"/>
    <col min="513" max="515" width="26.5" style="19" customWidth="1"/>
    <col min="516" max="516" width="14" style="19" bestFit="1" customWidth="1"/>
    <col min="517" max="517" width="19.83203125" style="19" bestFit="1" customWidth="1"/>
    <col min="518" max="766" width="9.33203125" style="19"/>
    <col min="767" max="767" width="14.5" style="19" customWidth="1"/>
    <col min="768" max="768" width="117.5" style="19" customWidth="1"/>
    <col min="769" max="771" width="26.5" style="19" customWidth="1"/>
    <col min="772" max="772" width="14" style="19" bestFit="1" customWidth="1"/>
    <col min="773" max="773" width="19.83203125" style="19" bestFit="1" customWidth="1"/>
    <col min="774" max="1022" width="9.33203125" style="19"/>
    <col min="1023" max="1023" width="14.5" style="19" customWidth="1"/>
    <col min="1024" max="1024" width="117.5" style="19" customWidth="1"/>
    <col min="1025" max="1027" width="26.5" style="19" customWidth="1"/>
    <col min="1028" max="1028" width="14" style="19" bestFit="1" customWidth="1"/>
    <col min="1029" max="1029" width="19.83203125" style="19" bestFit="1" customWidth="1"/>
    <col min="1030" max="1278" width="9.33203125" style="19"/>
    <col min="1279" max="1279" width="14.5" style="19" customWidth="1"/>
    <col min="1280" max="1280" width="117.5" style="19" customWidth="1"/>
    <col min="1281" max="1283" width="26.5" style="19" customWidth="1"/>
    <col min="1284" max="1284" width="14" style="19" bestFit="1" customWidth="1"/>
    <col min="1285" max="1285" width="19.83203125" style="19" bestFit="1" customWidth="1"/>
    <col min="1286" max="1534" width="9.33203125" style="19"/>
    <col min="1535" max="1535" width="14.5" style="19" customWidth="1"/>
    <col min="1536" max="1536" width="117.5" style="19" customWidth="1"/>
    <col min="1537" max="1539" width="26.5" style="19" customWidth="1"/>
    <col min="1540" max="1540" width="14" style="19" bestFit="1" customWidth="1"/>
    <col min="1541" max="1541" width="19.83203125" style="19" bestFit="1" customWidth="1"/>
    <col min="1542" max="1790" width="9.33203125" style="19"/>
    <col min="1791" max="1791" width="14.5" style="19" customWidth="1"/>
    <col min="1792" max="1792" width="117.5" style="19" customWidth="1"/>
    <col min="1793" max="1795" width="26.5" style="19" customWidth="1"/>
    <col min="1796" max="1796" width="14" style="19" bestFit="1" customWidth="1"/>
    <col min="1797" max="1797" width="19.83203125" style="19" bestFit="1" customWidth="1"/>
    <col min="1798" max="2046" width="9.33203125" style="19"/>
    <col min="2047" max="2047" width="14.5" style="19" customWidth="1"/>
    <col min="2048" max="2048" width="117.5" style="19" customWidth="1"/>
    <col min="2049" max="2051" width="26.5" style="19" customWidth="1"/>
    <col min="2052" max="2052" width="14" style="19" bestFit="1" customWidth="1"/>
    <col min="2053" max="2053" width="19.83203125" style="19" bestFit="1" customWidth="1"/>
    <col min="2054" max="2302" width="9.33203125" style="19"/>
    <col min="2303" max="2303" width="14.5" style="19" customWidth="1"/>
    <col min="2304" max="2304" width="117.5" style="19" customWidth="1"/>
    <col min="2305" max="2307" width="26.5" style="19" customWidth="1"/>
    <col min="2308" max="2308" width="14" style="19" bestFit="1" customWidth="1"/>
    <col min="2309" max="2309" width="19.83203125" style="19" bestFit="1" customWidth="1"/>
    <col min="2310" max="2558" width="9.33203125" style="19"/>
    <col min="2559" max="2559" width="14.5" style="19" customWidth="1"/>
    <col min="2560" max="2560" width="117.5" style="19" customWidth="1"/>
    <col min="2561" max="2563" width="26.5" style="19" customWidth="1"/>
    <col min="2564" max="2564" width="14" style="19" bestFit="1" customWidth="1"/>
    <col min="2565" max="2565" width="19.83203125" style="19" bestFit="1" customWidth="1"/>
    <col min="2566" max="2814" width="9.33203125" style="19"/>
    <col min="2815" max="2815" width="14.5" style="19" customWidth="1"/>
    <col min="2816" max="2816" width="117.5" style="19" customWidth="1"/>
    <col min="2817" max="2819" width="26.5" style="19" customWidth="1"/>
    <col min="2820" max="2820" width="14" style="19" bestFit="1" customWidth="1"/>
    <col min="2821" max="2821" width="19.83203125" style="19" bestFit="1" customWidth="1"/>
    <col min="2822" max="3070" width="9.33203125" style="19"/>
    <col min="3071" max="3071" width="14.5" style="19" customWidth="1"/>
    <col min="3072" max="3072" width="117.5" style="19" customWidth="1"/>
    <col min="3073" max="3075" width="26.5" style="19" customWidth="1"/>
    <col min="3076" max="3076" width="14" style="19" bestFit="1" customWidth="1"/>
    <col min="3077" max="3077" width="19.83203125" style="19" bestFit="1" customWidth="1"/>
    <col min="3078" max="3326" width="9.33203125" style="19"/>
    <col min="3327" max="3327" width="14.5" style="19" customWidth="1"/>
    <col min="3328" max="3328" width="117.5" style="19" customWidth="1"/>
    <col min="3329" max="3331" width="26.5" style="19" customWidth="1"/>
    <col min="3332" max="3332" width="14" style="19" bestFit="1" customWidth="1"/>
    <col min="3333" max="3333" width="19.83203125" style="19" bestFit="1" customWidth="1"/>
    <col min="3334" max="3582" width="9.33203125" style="19"/>
    <col min="3583" max="3583" width="14.5" style="19" customWidth="1"/>
    <col min="3584" max="3584" width="117.5" style="19" customWidth="1"/>
    <col min="3585" max="3587" width="26.5" style="19" customWidth="1"/>
    <col min="3588" max="3588" width="14" style="19" bestFit="1" customWidth="1"/>
    <col min="3589" max="3589" width="19.83203125" style="19" bestFit="1" customWidth="1"/>
    <col min="3590" max="3838" width="9.33203125" style="19"/>
    <col min="3839" max="3839" width="14.5" style="19" customWidth="1"/>
    <col min="3840" max="3840" width="117.5" style="19" customWidth="1"/>
    <col min="3841" max="3843" width="26.5" style="19" customWidth="1"/>
    <col min="3844" max="3844" width="14" style="19" bestFit="1" customWidth="1"/>
    <col min="3845" max="3845" width="19.83203125" style="19" bestFit="1" customWidth="1"/>
    <col min="3846" max="4094" width="9.33203125" style="19"/>
    <col min="4095" max="4095" width="14.5" style="19" customWidth="1"/>
    <col min="4096" max="4096" width="117.5" style="19" customWidth="1"/>
    <col min="4097" max="4099" width="26.5" style="19" customWidth="1"/>
    <col min="4100" max="4100" width="14" style="19" bestFit="1" customWidth="1"/>
    <col min="4101" max="4101" width="19.83203125" style="19" bestFit="1" customWidth="1"/>
    <col min="4102" max="4350" width="9.33203125" style="19"/>
    <col min="4351" max="4351" width="14.5" style="19" customWidth="1"/>
    <col min="4352" max="4352" width="117.5" style="19" customWidth="1"/>
    <col min="4353" max="4355" width="26.5" style="19" customWidth="1"/>
    <col min="4356" max="4356" width="14" style="19" bestFit="1" customWidth="1"/>
    <col min="4357" max="4357" width="19.83203125" style="19" bestFit="1" customWidth="1"/>
    <col min="4358" max="4606" width="9.33203125" style="19"/>
    <col min="4607" max="4607" width="14.5" style="19" customWidth="1"/>
    <col min="4608" max="4608" width="117.5" style="19" customWidth="1"/>
    <col min="4609" max="4611" width="26.5" style="19" customWidth="1"/>
    <col min="4612" max="4612" width="14" style="19" bestFit="1" customWidth="1"/>
    <col min="4613" max="4613" width="19.83203125" style="19" bestFit="1" customWidth="1"/>
    <col min="4614" max="4862" width="9.33203125" style="19"/>
    <col min="4863" max="4863" width="14.5" style="19" customWidth="1"/>
    <col min="4864" max="4864" width="117.5" style="19" customWidth="1"/>
    <col min="4865" max="4867" width="26.5" style="19" customWidth="1"/>
    <col min="4868" max="4868" width="14" style="19" bestFit="1" customWidth="1"/>
    <col min="4869" max="4869" width="19.83203125" style="19" bestFit="1" customWidth="1"/>
    <col min="4870" max="5118" width="9.33203125" style="19"/>
    <col min="5119" max="5119" width="14.5" style="19" customWidth="1"/>
    <col min="5120" max="5120" width="117.5" style="19" customWidth="1"/>
    <col min="5121" max="5123" width="26.5" style="19" customWidth="1"/>
    <col min="5124" max="5124" width="14" style="19" bestFit="1" customWidth="1"/>
    <col min="5125" max="5125" width="19.83203125" style="19" bestFit="1" customWidth="1"/>
    <col min="5126" max="5374" width="9.33203125" style="19"/>
    <col min="5375" max="5375" width="14.5" style="19" customWidth="1"/>
    <col min="5376" max="5376" width="117.5" style="19" customWidth="1"/>
    <col min="5377" max="5379" width="26.5" style="19" customWidth="1"/>
    <col min="5380" max="5380" width="14" style="19" bestFit="1" customWidth="1"/>
    <col min="5381" max="5381" width="19.83203125" style="19" bestFit="1" customWidth="1"/>
    <col min="5382" max="5630" width="9.33203125" style="19"/>
    <col min="5631" max="5631" width="14.5" style="19" customWidth="1"/>
    <col min="5632" max="5632" width="117.5" style="19" customWidth="1"/>
    <col min="5633" max="5635" width="26.5" style="19" customWidth="1"/>
    <col min="5636" max="5636" width="14" style="19" bestFit="1" customWidth="1"/>
    <col min="5637" max="5637" width="19.83203125" style="19" bestFit="1" customWidth="1"/>
    <col min="5638" max="5886" width="9.33203125" style="19"/>
    <col min="5887" max="5887" width="14.5" style="19" customWidth="1"/>
    <col min="5888" max="5888" width="117.5" style="19" customWidth="1"/>
    <col min="5889" max="5891" width="26.5" style="19" customWidth="1"/>
    <col min="5892" max="5892" width="14" style="19" bestFit="1" customWidth="1"/>
    <col min="5893" max="5893" width="19.83203125" style="19" bestFit="1" customWidth="1"/>
    <col min="5894" max="6142" width="9.33203125" style="19"/>
    <col min="6143" max="6143" width="14.5" style="19" customWidth="1"/>
    <col min="6144" max="6144" width="117.5" style="19" customWidth="1"/>
    <col min="6145" max="6147" width="26.5" style="19" customWidth="1"/>
    <col min="6148" max="6148" width="14" style="19" bestFit="1" customWidth="1"/>
    <col min="6149" max="6149" width="19.83203125" style="19" bestFit="1" customWidth="1"/>
    <col min="6150" max="6398" width="9.33203125" style="19"/>
    <col min="6399" max="6399" width="14.5" style="19" customWidth="1"/>
    <col min="6400" max="6400" width="117.5" style="19" customWidth="1"/>
    <col min="6401" max="6403" width="26.5" style="19" customWidth="1"/>
    <col min="6404" max="6404" width="14" style="19" bestFit="1" customWidth="1"/>
    <col min="6405" max="6405" width="19.83203125" style="19" bestFit="1" customWidth="1"/>
    <col min="6406" max="6654" width="9.33203125" style="19"/>
    <col min="6655" max="6655" width="14.5" style="19" customWidth="1"/>
    <col min="6656" max="6656" width="117.5" style="19" customWidth="1"/>
    <col min="6657" max="6659" width="26.5" style="19" customWidth="1"/>
    <col min="6660" max="6660" width="14" style="19" bestFit="1" customWidth="1"/>
    <col min="6661" max="6661" width="19.83203125" style="19" bestFit="1" customWidth="1"/>
    <col min="6662" max="6910" width="9.33203125" style="19"/>
    <col min="6911" max="6911" width="14.5" style="19" customWidth="1"/>
    <col min="6912" max="6912" width="117.5" style="19" customWidth="1"/>
    <col min="6913" max="6915" width="26.5" style="19" customWidth="1"/>
    <col min="6916" max="6916" width="14" style="19" bestFit="1" customWidth="1"/>
    <col min="6917" max="6917" width="19.83203125" style="19" bestFit="1" customWidth="1"/>
    <col min="6918" max="7166" width="9.33203125" style="19"/>
    <col min="7167" max="7167" width="14.5" style="19" customWidth="1"/>
    <col min="7168" max="7168" width="117.5" style="19" customWidth="1"/>
    <col min="7169" max="7171" width="26.5" style="19" customWidth="1"/>
    <col min="7172" max="7172" width="14" style="19" bestFit="1" customWidth="1"/>
    <col min="7173" max="7173" width="19.83203125" style="19" bestFit="1" customWidth="1"/>
    <col min="7174" max="7422" width="9.33203125" style="19"/>
    <col min="7423" max="7423" width="14.5" style="19" customWidth="1"/>
    <col min="7424" max="7424" width="117.5" style="19" customWidth="1"/>
    <col min="7425" max="7427" width="26.5" style="19" customWidth="1"/>
    <col min="7428" max="7428" width="14" style="19" bestFit="1" customWidth="1"/>
    <col min="7429" max="7429" width="19.83203125" style="19" bestFit="1" customWidth="1"/>
    <col min="7430" max="7678" width="9.33203125" style="19"/>
    <col min="7679" max="7679" width="14.5" style="19" customWidth="1"/>
    <col min="7680" max="7680" width="117.5" style="19" customWidth="1"/>
    <col min="7681" max="7683" width="26.5" style="19" customWidth="1"/>
    <col min="7684" max="7684" width="14" style="19" bestFit="1" customWidth="1"/>
    <col min="7685" max="7685" width="19.83203125" style="19" bestFit="1" customWidth="1"/>
    <col min="7686" max="7934" width="9.33203125" style="19"/>
    <col min="7935" max="7935" width="14.5" style="19" customWidth="1"/>
    <col min="7936" max="7936" width="117.5" style="19" customWidth="1"/>
    <col min="7937" max="7939" width="26.5" style="19" customWidth="1"/>
    <col min="7940" max="7940" width="14" style="19" bestFit="1" customWidth="1"/>
    <col min="7941" max="7941" width="19.83203125" style="19" bestFit="1" customWidth="1"/>
    <col min="7942" max="8190" width="9.33203125" style="19"/>
    <col min="8191" max="8191" width="14.5" style="19" customWidth="1"/>
    <col min="8192" max="8192" width="117.5" style="19" customWidth="1"/>
    <col min="8193" max="8195" width="26.5" style="19" customWidth="1"/>
    <col min="8196" max="8196" width="14" style="19" bestFit="1" customWidth="1"/>
    <col min="8197" max="8197" width="19.83203125" style="19" bestFit="1" customWidth="1"/>
    <col min="8198" max="8446" width="9.33203125" style="19"/>
    <col min="8447" max="8447" width="14.5" style="19" customWidth="1"/>
    <col min="8448" max="8448" width="117.5" style="19" customWidth="1"/>
    <col min="8449" max="8451" width="26.5" style="19" customWidth="1"/>
    <col min="8452" max="8452" width="14" style="19" bestFit="1" customWidth="1"/>
    <col min="8453" max="8453" width="19.83203125" style="19" bestFit="1" customWidth="1"/>
    <col min="8454" max="8702" width="9.33203125" style="19"/>
    <col min="8703" max="8703" width="14.5" style="19" customWidth="1"/>
    <col min="8704" max="8704" width="117.5" style="19" customWidth="1"/>
    <col min="8705" max="8707" width="26.5" style="19" customWidth="1"/>
    <col min="8708" max="8708" width="14" style="19" bestFit="1" customWidth="1"/>
    <col min="8709" max="8709" width="19.83203125" style="19" bestFit="1" customWidth="1"/>
    <col min="8710" max="8958" width="9.33203125" style="19"/>
    <col min="8959" max="8959" width="14.5" style="19" customWidth="1"/>
    <col min="8960" max="8960" width="117.5" style="19" customWidth="1"/>
    <col min="8961" max="8963" width="26.5" style="19" customWidth="1"/>
    <col min="8964" max="8964" width="14" style="19" bestFit="1" customWidth="1"/>
    <col min="8965" max="8965" width="19.83203125" style="19" bestFit="1" customWidth="1"/>
    <col min="8966" max="9214" width="9.33203125" style="19"/>
    <col min="9215" max="9215" width="14.5" style="19" customWidth="1"/>
    <col min="9216" max="9216" width="117.5" style="19" customWidth="1"/>
    <col min="9217" max="9219" width="26.5" style="19" customWidth="1"/>
    <col min="9220" max="9220" width="14" style="19" bestFit="1" customWidth="1"/>
    <col min="9221" max="9221" width="19.83203125" style="19" bestFit="1" customWidth="1"/>
    <col min="9222" max="9470" width="9.33203125" style="19"/>
    <col min="9471" max="9471" width="14.5" style="19" customWidth="1"/>
    <col min="9472" max="9472" width="117.5" style="19" customWidth="1"/>
    <col min="9473" max="9475" width="26.5" style="19" customWidth="1"/>
    <col min="9476" max="9476" width="14" style="19" bestFit="1" customWidth="1"/>
    <col min="9477" max="9477" width="19.83203125" style="19" bestFit="1" customWidth="1"/>
    <col min="9478" max="9726" width="9.33203125" style="19"/>
    <col min="9727" max="9727" width="14.5" style="19" customWidth="1"/>
    <col min="9728" max="9728" width="117.5" style="19" customWidth="1"/>
    <col min="9729" max="9731" width="26.5" style="19" customWidth="1"/>
    <col min="9732" max="9732" width="14" style="19" bestFit="1" customWidth="1"/>
    <col min="9733" max="9733" width="19.83203125" style="19" bestFit="1" customWidth="1"/>
    <col min="9734" max="9982" width="9.33203125" style="19"/>
    <col min="9983" max="9983" width="14.5" style="19" customWidth="1"/>
    <col min="9984" max="9984" width="117.5" style="19" customWidth="1"/>
    <col min="9985" max="9987" width="26.5" style="19" customWidth="1"/>
    <col min="9988" max="9988" width="14" style="19" bestFit="1" customWidth="1"/>
    <col min="9989" max="9989" width="19.83203125" style="19" bestFit="1" customWidth="1"/>
    <col min="9990" max="10238" width="9.33203125" style="19"/>
    <col min="10239" max="10239" width="14.5" style="19" customWidth="1"/>
    <col min="10240" max="10240" width="117.5" style="19" customWidth="1"/>
    <col min="10241" max="10243" width="26.5" style="19" customWidth="1"/>
    <col min="10244" max="10244" width="14" style="19" bestFit="1" customWidth="1"/>
    <col min="10245" max="10245" width="19.83203125" style="19" bestFit="1" customWidth="1"/>
    <col min="10246" max="10494" width="9.33203125" style="19"/>
    <col min="10495" max="10495" width="14.5" style="19" customWidth="1"/>
    <col min="10496" max="10496" width="117.5" style="19" customWidth="1"/>
    <col min="10497" max="10499" width="26.5" style="19" customWidth="1"/>
    <col min="10500" max="10500" width="14" style="19" bestFit="1" customWidth="1"/>
    <col min="10501" max="10501" width="19.83203125" style="19" bestFit="1" customWidth="1"/>
    <col min="10502" max="10750" width="9.33203125" style="19"/>
    <col min="10751" max="10751" width="14.5" style="19" customWidth="1"/>
    <col min="10752" max="10752" width="117.5" style="19" customWidth="1"/>
    <col min="10753" max="10755" width="26.5" style="19" customWidth="1"/>
    <col min="10756" max="10756" width="14" style="19" bestFit="1" customWidth="1"/>
    <col min="10757" max="10757" width="19.83203125" style="19" bestFit="1" customWidth="1"/>
    <col min="10758" max="11006" width="9.33203125" style="19"/>
    <col min="11007" max="11007" width="14.5" style="19" customWidth="1"/>
    <col min="11008" max="11008" width="117.5" style="19" customWidth="1"/>
    <col min="11009" max="11011" width="26.5" style="19" customWidth="1"/>
    <col min="11012" max="11012" width="14" style="19" bestFit="1" customWidth="1"/>
    <col min="11013" max="11013" width="19.83203125" style="19" bestFit="1" customWidth="1"/>
    <col min="11014" max="11262" width="9.33203125" style="19"/>
    <col min="11263" max="11263" width="14.5" style="19" customWidth="1"/>
    <col min="11264" max="11264" width="117.5" style="19" customWidth="1"/>
    <col min="11265" max="11267" width="26.5" style="19" customWidth="1"/>
    <col min="11268" max="11268" width="14" style="19" bestFit="1" customWidth="1"/>
    <col min="11269" max="11269" width="19.83203125" style="19" bestFit="1" customWidth="1"/>
    <col min="11270" max="11518" width="9.33203125" style="19"/>
    <col min="11519" max="11519" width="14.5" style="19" customWidth="1"/>
    <col min="11520" max="11520" width="117.5" style="19" customWidth="1"/>
    <col min="11521" max="11523" width="26.5" style="19" customWidth="1"/>
    <col min="11524" max="11524" width="14" style="19" bestFit="1" customWidth="1"/>
    <col min="11525" max="11525" width="19.83203125" style="19" bestFit="1" customWidth="1"/>
    <col min="11526" max="11774" width="9.33203125" style="19"/>
    <col min="11775" max="11775" width="14.5" style="19" customWidth="1"/>
    <col min="11776" max="11776" width="117.5" style="19" customWidth="1"/>
    <col min="11777" max="11779" width="26.5" style="19" customWidth="1"/>
    <col min="11780" max="11780" width="14" style="19" bestFit="1" customWidth="1"/>
    <col min="11781" max="11781" width="19.83203125" style="19" bestFit="1" customWidth="1"/>
    <col min="11782" max="12030" width="9.33203125" style="19"/>
    <col min="12031" max="12031" width="14.5" style="19" customWidth="1"/>
    <col min="12032" max="12032" width="117.5" style="19" customWidth="1"/>
    <col min="12033" max="12035" width="26.5" style="19" customWidth="1"/>
    <col min="12036" max="12036" width="14" style="19" bestFit="1" customWidth="1"/>
    <col min="12037" max="12037" width="19.83203125" style="19" bestFit="1" customWidth="1"/>
    <col min="12038" max="12286" width="9.33203125" style="19"/>
    <col min="12287" max="12287" width="14.5" style="19" customWidth="1"/>
    <col min="12288" max="12288" width="117.5" style="19" customWidth="1"/>
    <col min="12289" max="12291" width="26.5" style="19" customWidth="1"/>
    <col min="12292" max="12292" width="14" style="19" bestFit="1" customWidth="1"/>
    <col min="12293" max="12293" width="19.83203125" style="19" bestFit="1" customWidth="1"/>
    <col min="12294" max="12542" width="9.33203125" style="19"/>
    <col min="12543" max="12543" width="14.5" style="19" customWidth="1"/>
    <col min="12544" max="12544" width="117.5" style="19" customWidth="1"/>
    <col min="12545" max="12547" width="26.5" style="19" customWidth="1"/>
    <col min="12548" max="12548" width="14" style="19" bestFit="1" customWidth="1"/>
    <col min="12549" max="12549" width="19.83203125" style="19" bestFit="1" customWidth="1"/>
    <col min="12550" max="12798" width="9.33203125" style="19"/>
    <col min="12799" max="12799" width="14.5" style="19" customWidth="1"/>
    <col min="12800" max="12800" width="117.5" style="19" customWidth="1"/>
    <col min="12801" max="12803" width="26.5" style="19" customWidth="1"/>
    <col min="12804" max="12804" width="14" style="19" bestFit="1" customWidth="1"/>
    <col min="12805" max="12805" width="19.83203125" style="19" bestFit="1" customWidth="1"/>
    <col min="12806" max="13054" width="9.33203125" style="19"/>
    <col min="13055" max="13055" width="14.5" style="19" customWidth="1"/>
    <col min="13056" max="13056" width="117.5" style="19" customWidth="1"/>
    <col min="13057" max="13059" width="26.5" style="19" customWidth="1"/>
    <col min="13060" max="13060" width="14" style="19" bestFit="1" customWidth="1"/>
    <col min="13061" max="13061" width="19.83203125" style="19" bestFit="1" customWidth="1"/>
    <col min="13062" max="13310" width="9.33203125" style="19"/>
    <col min="13311" max="13311" width="14.5" style="19" customWidth="1"/>
    <col min="13312" max="13312" width="117.5" style="19" customWidth="1"/>
    <col min="13313" max="13315" width="26.5" style="19" customWidth="1"/>
    <col min="13316" max="13316" width="14" style="19" bestFit="1" customWidth="1"/>
    <col min="13317" max="13317" width="19.83203125" style="19" bestFit="1" customWidth="1"/>
    <col min="13318" max="13566" width="9.33203125" style="19"/>
    <col min="13567" max="13567" width="14.5" style="19" customWidth="1"/>
    <col min="13568" max="13568" width="117.5" style="19" customWidth="1"/>
    <col min="13569" max="13571" width="26.5" style="19" customWidth="1"/>
    <col min="13572" max="13572" width="14" style="19" bestFit="1" customWidth="1"/>
    <col min="13573" max="13573" width="19.83203125" style="19" bestFit="1" customWidth="1"/>
    <col min="13574" max="13822" width="9.33203125" style="19"/>
    <col min="13823" max="13823" width="14.5" style="19" customWidth="1"/>
    <col min="13824" max="13824" width="117.5" style="19" customWidth="1"/>
    <col min="13825" max="13827" width="26.5" style="19" customWidth="1"/>
    <col min="13828" max="13828" width="14" style="19" bestFit="1" customWidth="1"/>
    <col min="13829" max="13829" width="19.83203125" style="19" bestFit="1" customWidth="1"/>
    <col min="13830" max="14078" width="9.33203125" style="19"/>
    <col min="14079" max="14079" width="14.5" style="19" customWidth="1"/>
    <col min="14080" max="14080" width="117.5" style="19" customWidth="1"/>
    <col min="14081" max="14083" width="26.5" style="19" customWidth="1"/>
    <col min="14084" max="14084" width="14" style="19" bestFit="1" customWidth="1"/>
    <col min="14085" max="14085" width="19.83203125" style="19" bestFit="1" customWidth="1"/>
    <col min="14086" max="14334" width="9.33203125" style="19"/>
    <col min="14335" max="14335" width="14.5" style="19" customWidth="1"/>
    <col min="14336" max="14336" width="117.5" style="19" customWidth="1"/>
    <col min="14337" max="14339" width="26.5" style="19" customWidth="1"/>
    <col min="14340" max="14340" width="14" style="19" bestFit="1" customWidth="1"/>
    <col min="14341" max="14341" width="19.83203125" style="19" bestFit="1" customWidth="1"/>
    <col min="14342" max="14590" width="9.33203125" style="19"/>
    <col min="14591" max="14591" width="14.5" style="19" customWidth="1"/>
    <col min="14592" max="14592" width="117.5" style="19" customWidth="1"/>
    <col min="14593" max="14595" width="26.5" style="19" customWidth="1"/>
    <col min="14596" max="14596" width="14" style="19" bestFit="1" customWidth="1"/>
    <col min="14597" max="14597" width="19.83203125" style="19" bestFit="1" customWidth="1"/>
    <col min="14598" max="14846" width="9.33203125" style="19"/>
    <col min="14847" max="14847" width="14.5" style="19" customWidth="1"/>
    <col min="14848" max="14848" width="117.5" style="19" customWidth="1"/>
    <col min="14849" max="14851" width="26.5" style="19" customWidth="1"/>
    <col min="14852" max="14852" width="14" style="19" bestFit="1" customWidth="1"/>
    <col min="14853" max="14853" width="19.83203125" style="19" bestFit="1" customWidth="1"/>
    <col min="14854" max="15102" width="9.33203125" style="19"/>
    <col min="15103" max="15103" width="14.5" style="19" customWidth="1"/>
    <col min="15104" max="15104" width="117.5" style="19" customWidth="1"/>
    <col min="15105" max="15107" width="26.5" style="19" customWidth="1"/>
    <col min="15108" max="15108" width="14" style="19" bestFit="1" customWidth="1"/>
    <col min="15109" max="15109" width="19.83203125" style="19" bestFit="1" customWidth="1"/>
    <col min="15110" max="15358" width="9.33203125" style="19"/>
    <col min="15359" max="15359" width="14.5" style="19" customWidth="1"/>
    <col min="15360" max="15360" width="117.5" style="19" customWidth="1"/>
    <col min="15361" max="15363" width="26.5" style="19" customWidth="1"/>
    <col min="15364" max="15364" width="14" style="19" bestFit="1" customWidth="1"/>
    <col min="15365" max="15365" width="19.83203125" style="19" bestFit="1" customWidth="1"/>
    <col min="15366" max="15614" width="9.33203125" style="19"/>
    <col min="15615" max="15615" width="14.5" style="19" customWidth="1"/>
    <col min="15616" max="15616" width="117.5" style="19" customWidth="1"/>
    <col min="15617" max="15619" width="26.5" style="19" customWidth="1"/>
    <col min="15620" max="15620" width="14" style="19" bestFit="1" customWidth="1"/>
    <col min="15621" max="15621" width="19.83203125" style="19" bestFit="1" customWidth="1"/>
    <col min="15622" max="15870" width="9.33203125" style="19"/>
    <col min="15871" max="15871" width="14.5" style="19" customWidth="1"/>
    <col min="15872" max="15872" width="117.5" style="19" customWidth="1"/>
    <col min="15873" max="15875" width="26.5" style="19" customWidth="1"/>
    <col min="15876" max="15876" width="14" style="19" bestFit="1" customWidth="1"/>
    <col min="15877" max="15877" width="19.83203125" style="19" bestFit="1" customWidth="1"/>
    <col min="15878" max="16126" width="9.33203125" style="19"/>
    <col min="16127" max="16127" width="14.5" style="19" customWidth="1"/>
    <col min="16128" max="16128" width="117.5" style="19" customWidth="1"/>
    <col min="16129" max="16131" width="26.5" style="19" customWidth="1"/>
    <col min="16132" max="16132" width="14" style="19" bestFit="1" customWidth="1"/>
    <col min="16133" max="16133" width="19.83203125" style="19" bestFit="1" customWidth="1"/>
    <col min="16134" max="16384" width="9.33203125" style="19"/>
  </cols>
  <sheetData>
    <row r="1" spans="1:3" x14ac:dyDescent="0.2">
      <c r="B1" s="17"/>
    </row>
    <row r="2" spans="1:3" x14ac:dyDescent="0.2">
      <c r="A2" s="16"/>
      <c r="B2" s="17"/>
      <c r="C2" s="18"/>
    </row>
    <row r="3" spans="1:3" x14ac:dyDescent="0.2">
      <c r="A3" s="16"/>
      <c r="B3" s="17"/>
      <c r="C3" s="18"/>
    </row>
    <row r="4" spans="1:3" x14ac:dyDescent="0.2">
      <c r="A4" s="16"/>
      <c r="B4" s="17"/>
      <c r="C4" s="18"/>
    </row>
    <row r="5" spans="1:3" x14ac:dyDescent="0.2">
      <c r="A5" s="16"/>
      <c r="B5" s="17"/>
      <c r="C5" s="18"/>
    </row>
    <row r="6" spans="1:3" x14ac:dyDescent="0.2">
      <c r="A6" s="16"/>
      <c r="B6" s="17"/>
      <c r="C6" s="18"/>
    </row>
    <row r="7" spans="1:3" x14ac:dyDescent="0.2">
      <c r="A7" s="16"/>
      <c r="B7" s="17"/>
      <c r="C7" s="18"/>
    </row>
    <row r="8" spans="1:3" x14ac:dyDescent="0.2">
      <c r="A8" s="16"/>
      <c r="B8" s="17"/>
      <c r="C8" s="37" t="s">
        <v>73</v>
      </c>
    </row>
    <row r="9" spans="1:3" x14ac:dyDescent="0.2">
      <c r="A9" s="16"/>
      <c r="B9" s="17"/>
      <c r="C9" s="37"/>
    </row>
    <row r="10" spans="1:3" x14ac:dyDescent="0.2">
      <c r="A10" s="16"/>
      <c r="B10" s="17"/>
      <c r="C10" s="37"/>
    </row>
    <row r="11" spans="1:3" x14ac:dyDescent="0.2">
      <c r="A11" s="20" t="s">
        <v>76</v>
      </c>
      <c r="B11" s="21"/>
      <c r="C11" s="22">
        <v>44853</v>
      </c>
    </row>
    <row r="12" spans="1:3" s="17" customFormat="1" x14ac:dyDescent="0.2">
      <c r="A12" s="23"/>
      <c r="C12" s="18"/>
    </row>
    <row r="13" spans="1:3" s="17" customFormat="1" x14ac:dyDescent="0.2">
      <c r="A13" s="23"/>
      <c r="C13" s="18"/>
    </row>
    <row r="14" spans="1:3" s="17" customFormat="1" ht="28.5" x14ac:dyDescent="0.2">
      <c r="A14" s="72" t="s">
        <v>68</v>
      </c>
      <c r="B14" s="72"/>
      <c r="C14" s="72"/>
    </row>
    <row r="15" spans="1:3" s="17" customFormat="1" x14ac:dyDescent="0.2">
      <c r="A15" s="24"/>
      <c r="B15" s="24"/>
      <c r="C15" s="24"/>
    </row>
    <row r="16" spans="1:3" s="25" customFormat="1" ht="31.5" x14ac:dyDescent="0.2">
      <c r="A16" s="47" t="s">
        <v>69</v>
      </c>
      <c r="B16" s="48" t="s">
        <v>5</v>
      </c>
      <c r="C16" s="47" t="s">
        <v>70</v>
      </c>
    </row>
    <row r="17" spans="1:5" ht="101.25" customHeight="1" x14ac:dyDescent="0.2">
      <c r="A17" s="26">
        <v>1</v>
      </c>
      <c r="B17" s="27" t="s">
        <v>74</v>
      </c>
      <c r="C17" s="28">
        <f>hvac!I66</f>
        <v>15305772.324999999</v>
      </c>
    </row>
    <row r="18" spans="1:5" ht="101.25" customHeight="1" x14ac:dyDescent="0.2">
      <c r="A18" s="26">
        <v>2</v>
      </c>
      <c r="B18" s="27" t="s">
        <v>81</v>
      </c>
      <c r="C18" s="28">
        <f>'additional work'!F14</f>
        <v>2048000</v>
      </c>
    </row>
    <row r="19" spans="1:5" s="34" customFormat="1" ht="28.5" customHeight="1" thickBot="1" x14ac:dyDescent="0.25">
      <c r="A19" s="29"/>
      <c r="B19" s="30" t="s">
        <v>71</v>
      </c>
      <c r="C19" s="82">
        <f>SUM(C17:C18)</f>
        <v>17353772.324999999</v>
      </c>
      <c r="D19" s="32"/>
      <c r="E19" s="33"/>
    </row>
    <row r="20" spans="1:5" s="34" customFormat="1" ht="19.5" hidden="1" thickBot="1" x14ac:dyDescent="0.25">
      <c r="A20" s="29"/>
      <c r="B20" s="30" t="s">
        <v>75</v>
      </c>
      <c r="C20" s="31">
        <f>C19*2%</f>
        <v>347075.44650000002</v>
      </c>
      <c r="D20" s="32"/>
      <c r="E20" s="33"/>
    </row>
    <row r="21" spans="1:5" s="34" customFormat="1" ht="19.5" hidden="1" thickBot="1" x14ac:dyDescent="0.25">
      <c r="A21" s="29"/>
      <c r="B21" s="30" t="s">
        <v>72</v>
      </c>
      <c r="C21" s="31">
        <f>C19-C20</f>
        <v>17006696.8785</v>
      </c>
      <c r="D21" s="32"/>
      <c r="E21" s="33"/>
    </row>
    <row r="24" spans="1:5" ht="21" x14ac:dyDescent="0.2">
      <c r="A24" s="73" t="s">
        <v>77</v>
      </c>
      <c r="B24" s="73"/>
      <c r="C24" s="73"/>
    </row>
    <row r="25" spans="1:5" x14ac:dyDescent="0.2">
      <c r="A25" s="74" t="s">
        <v>78</v>
      </c>
      <c r="B25" s="74"/>
      <c r="C25" s="74"/>
    </row>
    <row r="26" spans="1:5" x14ac:dyDescent="0.2">
      <c r="A26" s="35" t="s">
        <v>79</v>
      </c>
      <c r="B26" s="36"/>
      <c r="C26" s="36"/>
    </row>
  </sheetData>
  <mergeCells count="3">
    <mergeCell ref="A14:C14"/>
    <mergeCell ref="A24:C24"/>
    <mergeCell ref="A25:C25"/>
  </mergeCells>
  <pageMargins left="0.7" right="0.7" top="0"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topLeftCell="A16" zoomScaleNormal="100" workbookViewId="0">
      <selection activeCell="M35" sqref="M35"/>
    </sheetView>
  </sheetViews>
  <sheetFormatPr defaultRowHeight="15" x14ac:dyDescent="0.2"/>
  <cols>
    <col min="1" max="1" width="6.6640625" style="14" bestFit="1" customWidth="1"/>
    <col min="2" max="2" width="57.5" style="13" customWidth="1"/>
    <col min="3" max="3" width="7.83203125" style="13" customWidth="1"/>
    <col min="4" max="4" width="10" style="3" customWidth="1"/>
    <col min="5" max="5" width="13" style="13" bestFit="1" customWidth="1"/>
    <col min="6" max="6" width="17.83203125" style="13" customWidth="1"/>
    <col min="7" max="7" width="13" style="13" bestFit="1" customWidth="1"/>
    <col min="8" max="8" width="16.5" style="13" customWidth="1"/>
    <col min="9" max="9" width="18.1640625" style="13" customWidth="1"/>
    <col min="10" max="11" width="9.33203125" style="13"/>
    <col min="12" max="12" width="17.33203125" style="45" bestFit="1" customWidth="1"/>
    <col min="13" max="13" width="10.33203125" style="13" bestFit="1" customWidth="1"/>
    <col min="14" max="14" width="11.83203125" style="13" bestFit="1" customWidth="1"/>
    <col min="15" max="16384" width="9.33203125" style="13"/>
  </cols>
  <sheetData>
    <row r="1" spans="1:14" s="3" customFormat="1" ht="12.75" customHeight="1" x14ac:dyDescent="0.2">
      <c r="A1" s="77" t="s">
        <v>4</v>
      </c>
      <c r="B1" s="77" t="s">
        <v>5</v>
      </c>
      <c r="C1" s="77" t="s">
        <v>50</v>
      </c>
      <c r="D1" s="77" t="s">
        <v>7</v>
      </c>
      <c r="E1" s="75" t="s">
        <v>1</v>
      </c>
      <c r="F1" s="75"/>
      <c r="G1" s="75" t="s">
        <v>2</v>
      </c>
      <c r="H1" s="75"/>
      <c r="I1" s="2" t="s">
        <v>3</v>
      </c>
      <c r="L1" s="43"/>
    </row>
    <row r="2" spans="1:14" s="3" customFormat="1" ht="19.5" customHeight="1" x14ac:dyDescent="0.2">
      <c r="A2" s="78"/>
      <c r="B2" s="78"/>
      <c r="C2" s="78" t="s">
        <v>6</v>
      </c>
      <c r="D2" s="78"/>
      <c r="E2" s="2" t="s">
        <v>8</v>
      </c>
      <c r="F2" s="2" t="s">
        <v>9</v>
      </c>
      <c r="G2" s="2" t="s">
        <v>8</v>
      </c>
      <c r="H2" s="2" t="s">
        <v>9</v>
      </c>
      <c r="I2" s="2" t="s">
        <v>10</v>
      </c>
      <c r="L2" s="43"/>
    </row>
    <row r="3" spans="1:14" s="8" customFormat="1" ht="60" x14ac:dyDescent="0.2">
      <c r="A3" s="4"/>
      <c r="B3" s="5" t="s">
        <v>11</v>
      </c>
      <c r="C3" s="6"/>
      <c r="D3" s="4"/>
      <c r="E3" s="7"/>
      <c r="F3" s="7"/>
      <c r="G3" s="7"/>
      <c r="H3" s="7"/>
      <c r="I3" s="7"/>
      <c r="L3" s="44"/>
    </row>
    <row r="4" spans="1:14" s="8" customFormat="1" ht="210" x14ac:dyDescent="0.2">
      <c r="A4" s="9">
        <v>1</v>
      </c>
      <c r="B4" s="5" t="s">
        <v>12</v>
      </c>
      <c r="C4" s="6"/>
      <c r="D4" s="4"/>
      <c r="E4" s="7"/>
      <c r="F4" s="7"/>
      <c r="G4" s="7"/>
      <c r="H4" s="7"/>
      <c r="I4" s="7"/>
      <c r="L4" s="44"/>
    </row>
    <row r="5" spans="1:14" s="8" customFormat="1" ht="21.6" customHeight="1" x14ac:dyDescent="0.2">
      <c r="A5" s="10">
        <v>1.1000000000000001</v>
      </c>
      <c r="B5" s="5" t="s">
        <v>13</v>
      </c>
      <c r="C5" s="11" t="s">
        <v>14</v>
      </c>
      <c r="D5" s="9">
        <v>6</v>
      </c>
      <c r="E5" s="12">
        <v>35000</v>
      </c>
      <c r="F5" s="12">
        <f>E5*D5</f>
        <v>210000</v>
      </c>
      <c r="G5" s="12">
        <v>25000</v>
      </c>
      <c r="H5" s="12">
        <f>G5*D5</f>
        <v>150000</v>
      </c>
      <c r="I5" s="12">
        <f>H5+F5</f>
        <v>360000</v>
      </c>
      <c r="L5" s="44"/>
      <c r="M5" s="42"/>
      <c r="N5" s="42"/>
    </row>
    <row r="6" spans="1:14" s="8" customFormat="1" ht="90" x14ac:dyDescent="0.2">
      <c r="A6" s="9">
        <v>2</v>
      </c>
      <c r="B6" s="5" t="s">
        <v>15</v>
      </c>
      <c r="C6" s="6"/>
      <c r="D6" s="4"/>
      <c r="E6" s="7"/>
      <c r="F6" s="7"/>
      <c r="G6" s="7"/>
      <c r="H6" s="7"/>
      <c r="I6" s="7"/>
      <c r="L6" s="44"/>
    </row>
    <row r="7" spans="1:14" s="8" customFormat="1" ht="16.7" customHeight="1" x14ac:dyDescent="0.2">
      <c r="A7" s="10">
        <v>2.1</v>
      </c>
      <c r="B7" s="5" t="s">
        <v>16</v>
      </c>
      <c r="C7" s="6"/>
      <c r="D7" s="4"/>
      <c r="E7" s="7"/>
      <c r="F7" s="7"/>
      <c r="G7" s="7"/>
      <c r="H7" s="7"/>
      <c r="I7" s="7"/>
      <c r="L7" s="44"/>
    </row>
    <row r="8" spans="1:14" s="8" customFormat="1" ht="19.7" customHeight="1" x14ac:dyDescent="0.2">
      <c r="A8" s="11" t="s">
        <v>17</v>
      </c>
      <c r="B8" s="5" t="s">
        <v>18</v>
      </c>
      <c r="C8" s="11" t="s">
        <v>14</v>
      </c>
      <c r="D8" s="9">
        <v>24</v>
      </c>
      <c r="E8" s="12">
        <v>12000</v>
      </c>
      <c r="F8" s="12">
        <f>E8*D8</f>
        <v>288000</v>
      </c>
      <c r="G8" s="12">
        <v>3000</v>
      </c>
      <c r="H8" s="12">
        <f>G8*D8</f>
        <v>72000</v>
      </c>
      <c r="I8" s="12">
        <f>H8+F8</f>
        <v>360000</v>
      </c>
      <c r="L8" s="44"/>
    </row>
    <row r="9" spans="1:14" s="8" customFormat="1" ht="19.5" customHeight="1" x14ac:dyDescent="0.2">
      <c r="A9" s="10">
        <v>2.2000000000000002</v>
      </c>
      <c r="B9" s="5" t="s">
        <v>19</v>
      </c>
      <c r="C9" s="6"/>
      <c r="D9" s="4"/>
      <c r="E9" s="7"/>
      <c r="F9" s="7"/>
      <c r="G9" s="7"/>
      <c r="H9" s="7"/>
      <c r="I9" s="7"/>
      <c r="L9" s="44"/>
    </row>
    <row r="10" spans="1:14" s="8" customFormat="1" ht="19.7" customHeight="1" x14ac:dyDescent="0.2">
      <c r="A10" s="11" t="s">
        <v>17</v>
      </c>
      <c r="B10" s="5" t="s">
        <v>18</v>
      </c>
      <c r="C10" s="11" t="s">
        <v>14</v>
      </c>
      <c r="D10" s="9">
        <v>6</v>
      </c>
      <c r="E10" s="12">
        <v>16000</v>
      </c>
      <c r="F10" s="12">
        <f>E10*D10</f>
        <v>96000</v>
      </c>
      <c r="G10" s="12">
        <v>3000</v>
      </c>
      <c r="H10" s="12">
        <f>G10*D10</f>
        <v>18000</v>
      </c>
      <c r="I10" s="12">
        <f>H10+F10</f>
        <v>114000</v>
      </c>
      <c r="L10" s="44"/>
    </row>
    <row r="11" spans="1:14" s="8" customFormat="1" ht="30" x14ac:dyDescent="0.2">
      <c r="A11" s="10">
        <v>2.2999999999999998</v>
      </c>
      <c r="B11" s="5" t="s">
        <v>20</v>
      </c>
      <c r="C11" s="6"/>
      <c r="D11" s="4"/>
      <c r="E11" s="7"/>
      <c r="F11" s="7"/>
      <c r="G11" s="7"/>
      <c r="H11" s="7"/>
      <c r="I11" s="7"/>
      <c r="L11" s="44"/>
    </row>
    <row r="12" spans="1:14" s="8" customFormat="1" x14ac:dyDescent="0.2">
      <c r="A12" s="11" t="s">
        <v>17</v>
      </c>
      <c r="B12" s="5" t="s">
        <v>18</v>
      </c>
      <c r="C12" s="11" t="s">
        <v>14</v>
      </c>
      <c r="D12" s="9">
        <v>6</v>
      </c>
      <c r="E12" s="12">
        <v>37000</v>
      </c>
      <c r="F12" s="12">
        <f>E12*D12</f>
        <v>222000</v>
      </c>
      <c r="G12" s="12">
        <v>3000</v>
      </c>
      <c r="H12" s="12">
        <f>G12*D12</f>
        <v>18000</v>
      </c>
      <c r="I12" s="12">
        <f>H12+F12</f>
        <v>240000</v>
      </c>
      <c r="L12" s="44"/>
    </row>
    <row r="13" spans="1:14" s="8" customFormat="1" ht="45" x14ac:dyDescent="0.2">
      <c r="A13" s="10">
        <v>2.4</v>
      </c>
      <c r="B13" s="6" t="s">
        <v>51</v>
      </c>
      <c r="C13" s="11" t="s">
        <v>14</v>
      </c>
      <c r="D13" s="9">
        <v>12</v>
      </c>
      <c r="E13" s="12">
        <v>7000</v>
      </c>
      <c r="F13" s="12">
        <f>E13*D13</f>
        <v>84000</v>
      </c>
      <c r="G13" s="12">
        <v>1000</v>
      </c>
      <c r="H13" s="12">
        <f>G13*D13</f>
        <v>12000</v>
      </c>
      <c r="I13" s="12">
        <f>H13+F13</f>
        <v>96000</v>
      </c>
      <c r="L13" s="44"/>
    </row>
    <row r="14" spans="1:14" s="8" customFormat="1" ht="45" x14ac:dyDescent="0.2">
      <c r="A14" s="10">
        <v>2.5</v>
      </c>
      <c r="B14" s="5" t="s">
        <v>21</v>
      </c>
      <c r="C14" s="11" t="s">
        <v>14</v>
      </c>
      <c r="D14" s="9">
        <v>12</v>
      </c>
      <c r="E14" s="12">
        <v>7000</v>
      </c>
      <c r="F14" s="12">
        <f>E14*D14</f>
        <v>84000</v>
      </c>
      <c r="G14" s="12">
        <v>1000</v>
      </c>
      <c r="H14" s="12">
        <f>G14*D14</f>
        <v>12000</v>
      </c>
      <c r="I14" s="12">
        <f>H14+F14</f>
        <v>96000</v>
      </c>
      <c r="L14" s="44"/>
    </row>
    <row r="15" spans="1:14" s="8" customFormat="1" ht="30" x14ac:dyDescent="0.2">
      <c r="A15" s="10">
        <v>2.6</v>
      </c>
      <c r="B15" s="5" t="s">
        <v>22</v>
      </c>
      <c r="C15" s="6"/>
      <c r="D15" s="4"/>
      <c r="E15" s="7"/>
      <c r="F15" s="7"/>
      <c r="G15" s="7"/>
      <c r="H15" s="7"/>
      <c r="I15" s="7"/>
      <c r="L15" s="44"/>
    </row>
    <row r="16" spans="1:14" s="8" customFormat="1" x14ac:dyDescent="0.2">
      <c r="A16" s="11" t="s">
        <v>17</v>
      </c>
      <c r="B16" s="5" t="s">
        <v>23</v>
      </c>
      <c r="C16" s="11" t="s">
        <v>14</v>
      </c>
      <c r="D16" s="9">
        <v>6</v>
      </c>
      <c r="E16" s="12">
        <v>90000</v>
      </c>
      <c r="F16" s="12">
        <f>E16*D16</f>
        <v>540000</v>
      </c>
      <c r="G16" s="12">
        <v>10000</v>
      </c>
      <c r="H16" s="12">
        <f>G16*D16</f>
        <v>60000</v>
      </c>
      <c r="I16" s="12">
        <f>H16+F16</f>
        <v>600000</v>
      </c>
      <c r="L16" s="44"/>
    </row>
    <row r="17" spans="1:12" s="8" customFormat="1" ht="30" x14ac:dyDescent="0.2">
      <c r="A17" s="10">
        <v>2.7</v>
      </c>
      <c r="B17" s="5" t="s">
        <v>0</v>
      </c>
      <c r="C17" s="5" t="s">
        <v>14</v>
      </c>
      <c r="D17" s="9">
        <v>6</v>
      </c>
      <c r="E17" s="12">
        <v>15000</v>
      </c>
      <c r="F17" s="12">
        <f>E17*D17</f>
        <v>90000</v>
      </c>
      <c r="G17" s="12">
        <v>2000</v>
      </c>
      <c r="H17" s="12">
        <f>G17*D17</f>
        <v>12000</v>
      </c>
      <c r="I17" s="12">
        <f>H17+F17</f>
        <v>102000</v>
      </c>
      <c r="L17" s="44"/>
    </row>
    <row r="18" spans="1:12" s="8" customFormat="1" ht="45" x14ac:dyDescent="0.2">
      <c r="A18" s="10">
        <v>2.8</v>
      </c>
      <c r="B18" s="6" t="s">
        <v>52</v>
      </c>
      <c r="C18" s="11" t="s">
        <v>14</v>
      </c>
      <c r="D18" s="9">
        <v>6</v>
      </c>
      <c r="E18" s="12">
        <v>90000</v>
      </c>
      <c r="F18" s="12">
        <f>E18*D18</f>
        <v>540000</v>
      </c>
      <c r="G18" s="12">
        <v>8000</v>
      </c>
      <c r="H18" s="12">
        <f>G18*D18</f>
        <v>48000</v>
      </c>
      <c r="I18" s="12">
        <f>H18+F18</f>
        <v>588000</v>
      </c>
      <c r="L18" s="44"/>
    </row>
    <row r="19" spans="1:12" s="8" customFormat="1" ht="45" x14ac:dyDescent="0.2">
      <c r="A19" s="10">
        <v>2.9</v>
      </c>
      <c r="B19" s="5" t="s">
        <v>58</v>
      </c>
      <c r="C19" s="11" t="s">
        <v>24</v>
      </c>
      <c r="D19" s="9">
        <v>6</v>
      </c>
      <c r="E19" s="12">
        <v>12000</v>
      </c>
      <c r="F19" s="12">
        <f>E19*D19</f>
        <v>72000</v>
      </c>
      <c r="G19" s="12">
        <v>2000</v>
      </c>
      <c r="H19" s="12">
        <f>G19*D19</f>
        <v>12000</v>
      </c>
      <c r="I19" s="12">
        <f>H19+F19</f>
        <v>84000</v>
      </c>
      <c r="L19" s="44"/>
    </row>
    <row r="20" spans="1:12" s="8" customFormat="1" ht="195" x14ac:dyDescent="0.2">
      <c r="A20" s="9">
        <v>3</v>
      </c>
      <c r="B20" s="5" t="s">
        <v>59</v>
      </c>
      <c r="C20" s="6"/>
      <c r="D20" s="4"/>
      <c r="E20" s="7"/>
      <c r="F20" s="7"/>
      <c r="G20" s="7"/>
      <c r="H20" s="7"/>
      <c r="I20" s="7"/>
      <c r="L20" s="44"/>
    </row>
    <row r="21" spans="1:12" s="8" customFormat="1" x14ac:dyDescent="0.2">
      <c r="A21" s="10">
        <v>3.1</v>
      </c>
      <c r="B21" s="5" t="s">
        <v>18</v>
      </c>
      <c r="C21" s="11" t="s">
        <v>25</v>
      </c>
      <c r="D21" s="9">
        <v>60</v>
      </c>
      <c r="E21" s="12">
        <v>5650</v>
      </c>
      <c r="F21" s="12">
        <f>E21*D21</f>
        <v>339000</v>
      </c>
      <c r="G21" s="12">
        <v>1200</v>
      </c>
      <c r="H21" s="12">
        <f>G21*D21</f>
        <v>72000</v>
      </c>
      <c r="I21" s="12">
        <f>H21+F21</f>
        <v>411000</v>
      </c>
      <c r="L21" s="44"/>
    </row>
    <row r="22" spans="1:12" s="8" customFormat="1" x14ac:dyDescent="0.2">
      <c r="A22" s="10">
        <v>3.2</v>
      </c>
      <c r="B22" s="5" t="s">
        <v>26</v>
      </c>
      <c r="C22" s="11" t="s">
        <v>25</v>
      </c>
      <c r="D22" s="9">
        <v>5</v>
      </c>
      <c r="E22" s="12">
        <v>7500</v>
      </c>
      <c r="F22" s="12">
        <f>E22*D22</f>
        <v>37500</v>
      </c>
      <c r="G22" s="12">
        <v>1400</v>
      </c>
      <c r="H22" s="12">
        <f>G22*D22</f>
        <v>7000</v>
      </c>
      <c r="I22" s="12">
        <f>H22+F22</f>
        <v>44500</v>
      </c>
      <c r="L22" s="44"/>
    </row>
    <row r="23" spans="1:12" s="8" customFormat="1" x14ac:dyDescent="0.2">
      <c r="A23" s="10">
        <v>3.3</v>
      </c>
      <c r="B23" s="5" t="s">
        <v>27</v>
      </c>
      <c r="C23" s="11" t="s">
        <v>25</v>
      </c>
      <c r="D23" s="9">
        <v>5</v>
      </c>
      <c r="E23" s="12">
        <v>11250</v>
      </c>
      <c r="F23" s="12">
        <f>E23*D23</f>
        <v>56250</v>
      </c>
      <c r="G23" s="12">
        <v>1500</v>
      </c>
      <c r="H23" s="12">
        <f>G23*D23</f>
        <v>7500</v>
      </c>
      <c r="I23" s="12">
        <f>H23+F23</f>
        <v>63750</v>
      </c>
      <c r="L23" s="44"/>
    </row>
    <row r="24" spans="1:12" s="8" customFormat="1" x14ac:dyDescent="0.2">
      <c r="A24" s="10">
        <v>3.4</v>
      </c>
      <c r="B24" s="5" t="s">
        <v>28</v>
      </c>
      <c r="C24" s="11" t="s">
        <v>25</v>
      </c>
      <c r="D24" s="9">
        <v>5</v>
      </c>
      <c r="E24" s="12">
        <v>13750</v>
      </c>
      <c r="F24" s="12">
        <f>E24*D24</f>
        <v>68750</v>
      </c>
      <c r="G24" s="12">
        <v>1700</v>
      </c>
      <c r="H24" s="12">
        <f>G24*D24</f>
        <v>8500</v>
      </c>
      <c r="I24" s="12">
        <f>H24+F24</f>
        <v>77250</v>
      </c>
      <c r="L24" s="44"/>
    </row>
    <row r="25" spans="1:12" s="8" customFormat="1" ht="165" x14ac:dyDescent="0.2">
      <c r="A25" s="9">
        <v>4</v>
      </c>
      <c r="B25" s="5" t="s">
        <v>60</v>
      </c>
      <c r="C25" s="6"/>
      <c r="D25" s="4"/>
      <c r="E25" s="7"/>
      <c r="F25" s="7"/>
      <c r="G25" s="7"/>
      <c r="H25" s="7"/>
      <c r="I25" s="7"/>
      <c r="L25" s="44"/>
    </row>
    <row r="26" spans="1:12" s="8" customFormat="1" x14ac:dyDescent="0.2">
      <c r="A26" s="10">
        <v>4.0999999999999996</v>
      </c>
      <c r="B26" s="5" t="s">
        <v>18</v>
      </c>
      <c r="C26" s="11" t="s">
        <v>25</v>
      </c>
      <c r="D26" s="9">
        <v>60</v>
      </c>
      <c r="E26" s="12">
        <v>2700</v>
      </c>
      <c r="F26" s="12">
        <f>E26*D26</f>
        <v>162000</v>
      </c>
      <c r="G26" s="12">
        <v>400</v>
      </c>
      <c r="H26" s="12">
        <f>G26*D26</f>
        <v>24000</v>
      </c>
      <c r="I26" s="12">
        <f>H26+F26</f>
        <v>186000</v>
      </c>
      <c r="L26" s="44"/>
    </row>
    <row r="27" spans="1:12" s="8" customFormat="1" x14ac:dyDescent="0.2">
      <c r="A27" s="10">
        <v>4.2</v>
      </c>
      <c r="B27" s="5" t="s">
        <v>26</v>
      </c>
      <c r="C27" s="11" t="s">
        <v>25</v>
      </c>
      <c r="D27" s="9">
        <v>5</v>
      </c>
      <c r="E27" s="12">
        <v>2900</v>
      </c>
      <c r="F27" s="12">
        <f>E27*D27</f>
        <v>14500</v>
      </c>
      <c r="G27" s="12">
        <v>500</v>
      </c>
      <c r="H27" s="12">
        <f>G27*D27</f>
        <v>2500</v>
      </c>
      <c r="I27" s="12">
        <f>H27+F27</f>
        <v>17000</v>
      </c>
      <c r="L27" s="44"/>
    </row>
    <row r="28" spans="1:12" s="8" customFormat="1" x14ac:dyDescent="0.2">
      <c r="A28" s="10">
        <v>4.3</v>
      </c>
      <c r="B28" s="5" t="s">
        <v>27</v>
      </c>
      <c r="C28" s="11" t="s">
        <v>25</v>
      </c>
      <c r="D28" s="9">
        <v>5</v>
      </c>
      <c r="E28" s="12">
        <v>3000</v>
      </c>
      <c r="F28" s="12">
        <f>E28*D28</f>
        <v>15000</v>
      </c>
      <c r="G28" s="12">
        <v>550</v>
      </c>
      <c r="H28" s="12">
        <f>G28*D28</f>
        <v>2750</v>
      </c>
      <c r="I28" s="12">
        <f>H28+F28</f>
        <v>17750</v>
      </c>
      <c r="L28" s="44"/>
    </row>
    <row r="29" spans="1:12" s="8" customFormat="1" x14ac:dyDescent="0.2">
      <c r="A29" s="10">
        <v>4.4000000000000004</v>
      </c>
      <c r="B29" s="5" t="s">
        <v>28</v>
      </c>
      <c r="C29" s="11" t="s">
        <v>25</v>
      </c>
      <c r="D29" s="9">
        <v>5</v>
      </c>
      <c r="E29" s="12">
        <v>3200</v>
      </c>
      <c r="F29" s="12">
        <f>E29*D29</f>
        <v>16000</v>
      </c>
      <c r="G29" s="12">
        <v>600</v>
      </c>
      <c r="H29" s="12">
        <v>1950</v>
      </c>
      <c r="I29" s="12">
        <f>H29+F29</f>
        <v>17950</v>
      </c>
      <c r="L29" s="44"/>
    </row>
    <row r="30" spans="1:12" s="8" customFormat="1" ht="105" x14ac:dyDescent="0.2">
      <c r="A30" s="9">
        <v>5</v>
      </c>
      <c r="B30" s="5" t="s">
        <v>61</v>
      </c>
      <c r="C30" s="6"/>
      <c r="D30" s="4"/>
      <c r="E30" s="7"/>
      <c r="F30" s="7"/>
      <c r="G30" s="7"/>
      <c r="H30" s="7"/>
      <c r="I30" s="7"/>
      <c r="L30" s="44"/>
    </row>
    <row r="31" spans="1:12" s="8" customFormat="1" x14ac:dyDescent="0.2">
      <c r="A31" s="10">
        <v>5.0999999999999996</v>
      </c>
      <c r="B31" s="5" t="s">
        <v>18</v>
      </c>
      <c r="C31" s="11" t="s">
        <v>25</v>
      </c>
      <c r="D31" s="9">
        <v>60</v>
      </c>
      <c r="E31" s="12">
        <v>1950</v>
      </c>
      <c r="F31" s="12">
        <f>E31*D31</f>
        <v>117000</v>
      </c>
      <c r="G31" s="12">
        <v>600</v>
      </c>
      <c r="H31" s="12">
        <f>G31*D31</f>
        <v>36000</v>
      </c>
      <c r="I31" s="12">
        <f>H31+F31</f>
        <v>153000</v>
      </c>
      <c r="L31" s="44"/>
    </row>
    <row r="32" spans="1:12" s="8" customFormat="1" x14ac:dyDescent="0.2">
      <c r="A32" s="10">
        <v>5.2</v>
      </c>
      <c r="B32" s="5" t="s">
        <v>26</v>
      </c>
      <c r="C32" s="11" t="s">
        <v>25</v>
      </c>
      <c r="D32" s="9">
        <v>5</v>
      </c>
      <c r="E32" s="12">
        <v>2200</v>
      </c>
      <c r="F32" s="12">
        <f>E32*D32</f>
        <v>11000</v>
      </c>
      <c r="G32" s="12">
        <v>700</v>
      </c>
      <c r="H32" s="12">
        <f>G32*D32</f>
        <v>3500</v>
      </c>
      <c r="I32" s="12">
        <f>H32+F32</f>
        <v>14500</v>
      </c>
      <c r="L32" s="44"/>
    </row>
    <row r="33" spans="1:12" s="8" customFormat="1" x14ac:dyDescent="0.2">
      <c r="A33" s="10">
        <v>5.3</v>
      </c>
      <c r="B33" s="5" t="s">
        <v>27</v>
      </c>
      <c r="C33" s="11" t="s">
        <v>25</v>
      </c>
      <c r="D33" s="9">
        <v>5</v>
      </c>
      <c r="E33" s="12">
        <v>2500</v>
      </c>
      <c r="F33" s="12">
        <f t="shared" ref="F33:F34" si="0">E33*D33</f>
        <v>12500</v>
      </c>
      <c r="G33" s="12">
        <v>800</v>
      </c>
      <c r="H33" s="12">
        <f t="shared" ref="H33:H34" si="1">G33*D33</f>
        <v>4000</v>
      </c>
      <c r="I33" s="12">
        <f t="shared" ref="I33:I34" si="2">H33+F33</f>
        <v>16500</v>
      </c>
      <c r="L33" s="44"/>
    </row>
    <row r="34" spans="1:12" s="8" customFormat="1" x14ac:dyDescent="0.2">
      <c r="A34" s="10">
        <v>5.4</v>
      </c>
      <c r="B34" s="5" t="s">
        <v>28</v>
      </c>
      <c r="C34" s="11" t="s">
        <v>25</v>
      </c>
      <c r="D34" s="9">
        <v>5</v>
      </c>
      <c r="E34" s="12">
        <v>3000</v>
      </c>
      <c r="F34" s="12">
        <f t="shared" si="0"/>
        <v>15000</v>
      </c>
      <c r="G34" s="12">
        <v>1000</v>
      </c>
      <c r="H34" s="12">
        <f t="shared" si="1"/>
        <v>5000</v>
      </c>
      <c r="I34" s="12">
        <f t="shared" si="2"/>
        <v>20000</v>
      </c>
      <c r="L34" s="44"/>
    </row>
    <row r="35" spans="1:12" s="8" customFormat="1" ht="210" x14ac:dyDescent="0.2">
      <c r="A35" s="4">
        <v>6</v>
      </c>
      <c r="B35" s="38" t="s">
        <v>80</v>
      </c>
      <c r="C35" s="39" t="s">
        <v>29</v>
      </c>
      <c r="D35" s="40">
        <v>505</v>
      </c>
      <c r="E35" s="81">
        <v>7067.9650000000001</v>
      </c>
      <c r="F35" s="41">
        <f>E35*D35</f>
        <v>3569322.3250000002</v>
      </c>
      <c r="G35" s="41">
        <v>750</v>
      </c>
      <c r="H35" s="41">
        <f>G35*D35</f>
        <v>378750</v>
      </c>
      <c r="I35" s="41">
        <f>H35+F35</f>
        <v>3948072.3250000002</v>
      </c>
      <c r="L35" s="44"/>
    </row>
    <row r="36" spans="1:12" s="8" customFormat="1" ht="180" x14ac:dyDescent="0.2">
      <c r="A36" s="4"/>
      <c r="B36" s="6" t="s">
        <v>62</v>
      </c>
      <c r="C36" s="11" t="s">
        <v>29</v>
      </c>
      <c r="D36" s="9">
        <v>275</v>
      </c>
      <c r="E36" s="12">
        <v>4000</v>
      </c>
      <c r="F36" s="12">
        <f>E36*D36</f>
        <v>1100000</v>
      </c>
      <c r="G36" s="12">
        <v>700</v>
      </c>
      <c r="H36" s="12">
        <f>G36*D36</f>
        <v>192500</v>
      </c>
      <c r="I36" s="12">
        <f>H36+F36</f>
        <v>1292500</v>
      </c>
      <c r="L36" s="44"/>
    </row>
    <row r="37" spans="1:12" s="8" customFormat="1" ht="120" x14ac:dyDescent="0.2">
      <c r="A37" s="4"/>
      <c r="B37" s="6" t="s">
        <v>63</v>
      </c>
      <c r="C37" s="11" t="s">
        <v>29</v>
      </c>
      <c r="D37" s="9">
        <v>300</v>
      </c>
      <c r="E37" s="12">
        <v>7350</v>
      </c>
      <c r="F37" s="12">
        <f>E37*D37</f>
        <v>2205000</v>
      </c>
      <c r="G37" s="12">
        <v>900</v>
      </c>
      <c r="H37" s="12">
        <f>G37*D37</f>
        <v>270000</v>
      </c>
      <c r="I37" s="12">
        <f>H37+F37</f>
        <v>2475000</v>
      </c>
      <c r="L37" s="44"/>
    </row>
    <row r="38" spans="1:12" s="8" customFormat="1" ht="105" x14ac:dyDescent="0.2">
      <c r="A38" s="4"/>
      <c r="B38" s="6" t="s">
        <v>64</v>
      </c>
      <c r="C38" s="11" t="s">
        <v>29</v>
      </c>
      <c r="D38" s="9">
        <v>300</v>
      </c>
      <c r="E38" s="12">
        <v>3500</v>
      </c>
      <c r="F38" s="12">
        <f>E38*D38</f>
        <v>1050000</v>
      </c>
      <c r="G38" s="12">
        <v>750</v>
      </c>
      <c r="H38" s="12">
        <f>G38*D38</f>
        <v>225000</v>
      </c>
      <c r="I38" s="12">
        <f>H38+F38</f>
        <v>1275000</v>
      </c>
      <c r="L38" s="44"/>
    </row>
    <row r="39" spans="1:12" s="8" customFormat="1" ht="90" x14ac:dyDescent="0.2">
      <c r="A39" s="9">
        <v>10</v>
      </c>
      <c r="B39" s="5" t="s">
        <v>65</v>
      </c>
      <c r="C39" s="11" t="s">
        <v>29</v>
      </c>
      <c r="D39" s="9">
        <v>40</v>
      </c>
      <c r="E39" s="12">
        <v>4900</v>
      </c>
      <c r="F39" s="12">
        <f>E39*D39</f>
        <v>196000</v>
      </c>
      <c r="G39" s="12">
        <v>600</v>
      </c>
      <c r="H39" s="12">
        <f>G39*D39</f>
        <v>24000</v>
      </c>
      <c r="I39" s="12">
        <f>H39+F39</f>
        <v>220000</v>
      </c>
      <c r="L39" s="44"/>
    </row>
    <row r="40" spans="1:12" s="8" customFormat="1" ht="135" x14ac:dyDescent="0.2">
      <c r="A40" s="9">
        <v>11</v>
      </c>
      <c r="B40" s="5" t="s">
        <v>30</v>
      </c>
      <c r="C40" s="6"/>
      <c r="D40" s="4"/>
      <c r="E40" s="7"/>
      <c r="F40" s="7"/>
      <c r="G40" s="7"/>
      <c r="H40" s="7"/>
      <c r="I40" s="7"/>
      <c r="L40" s="44"/>
    </row>
    <row r="41" spans="1:12" s="8" customFormat="1" x14ac:dyDescent="0.2">
      <c r="A41" s="10">
        <v>11.1</v>
      </c>
      <c r="B41" s="5" t="s">
        <v>31</v>
      </c>
      <c r="C41" s="6"/>
      <c r="D41" s="4"/>
      <c r="E41" s="7"/>
      <c r="F41" s="7"/>
      <c r="G41" s="7"/>
      <c r="H41" s="7"/>
      <c r="I41" s="7"/>
      <c r="L41" s="44"/>
    </row>
    <row r="42" spans="1:12" s="8" customFormat="1" x14ac:dyDescent="0.2">
      <c r="A42" s="11" t="s">
        <v>17</v>
      </c>
      <c r="B42" s="5" t="s">
        <v>32</v>
      </c>
      <c r="C42" s="11" t="s">
        <v>14</v>
      </c>
      <c r="D42" s="9">
        <v>18</v>
      </c>
      <c r="E42" s="12">
        <v>3500</v>
      </c>
      <c r="F42" s="12">
        <f>E42*D42</f>
        <v>63000</v>
      </c>
      <c r="G42" s="12">
        <v>500</v>
      </c>
      <c r="H42" s="12">
        <f>G42*D42</f>
        <v>9000</v>
      </c>
      <c r="I42" s="12">
        <f>H42+F42</f>
        <v>72000</v>
      </c>
      <c r="L42" s="44"/>
    </row>
    <row r="43" spans="1:12" s="8" customFormat="1" ht="150" x14ac:dyDescent="0.2">
      <c r="A43" s="9">
        <v>12</v>
      </c>
      <c r="B43" s="5" t="s">
        <v>33</v>
      </c>
      <c r="C43" s="6"/>
      <c r="D43" s="4"/>
      <c r="E43" s="7"/>
      <c r="F43" s="7"/>
      <c r="G43" s="7"/>
      <c r="H43" s="7"/>
      <c r="I43" s="7"/>
      <c r="L43" s="44"/>
    </row>
    <row r="44" spans="1:12" s="8" customFormat="1" x14ac:dyDescent="0.2">
      <c r="A44" s="10">
        <v>12.1</v>
      </c>
      <c r="B44" s="5" t="s">
        <v>34</v>
      </c>
      <c r="C44" s="11" t="s">
        <v>14</v>
      </c>
      <c r="D44" s="9">
        <v>24</v>
      </c>
      <c r="E44" s="12">
        <v>9000</v>
      </c>
      <c r="F44" s="12">
        <f>E44*D44</f>
        <v>216000</v>
      </c>
      <c r="G44" s="12">
        <v>1000</v>
      </c>
      <c r="H44" s="12">
        <f>G44*D44</f>
        <v>24000</v>
      </c>
      <c r="I44" s="12">
        <f>H44+F44</f>
        <v>240000</v>
      </c>
      <c r="L44" s="44"/>
    </row>
    <row r="45" spans="1:12" s="8" customFormat="1" ht="210" x14ac:dyDescent="0.2">
      <c r="A45" s="9">
        <v>13</v>
      </c>
      <c r="B45" s="6" t="s">
        <v>53</v>
      </c>
      <c r="C45" s="11" t="s">
        <v>35</v>
      </c>
      <c r="D45" s="9">
        <v>1</v>
      </c>
      <c r="E45" s="12">
        <v>750000</v>
      </c>
      <c r="F45" s="12">
        <f>E45*D45</f>
        <v>750000</v>
      </c>
      <c r="G45" s="12">
        <v>35000</v>
      </c>
      <c r="H45" s="12">
        <f>G45*D45</f>
        <v>35000</v>
      </c>
      <c r="I45" s="12">
        <f>H45+F45</f>
        <v>785000</v>
      </c>
      <c r="L45" s="44"/>
    </row>
    <row r="46" spans="1:12" s="8" customFormat="1" ht="124.5" customHeight="1" x14ac:dyDescent="0.2">
      <c r="A46" s="9">
        <v>14</v>
      </c>
      <c r="B46" s="5" t="s">
        <v>36</v>
      </c>
      <c r="C46" s="11" t="s">
        <v>24</v>
      </c>
      <c r="D46" s="9">
        <v>1</v>
      </c>
      <c r="E46" s="12">
        <v>550000</v>
      </c>
      <c r="F46" s="12">
        <f>E46*D46</f>
        <v>550000</v>
      </c>
      <c r="G46" s="12">
        <v>100000</v>
      </c>
      <c r="H46" s="12">
        <f>G46*D46</f>
        <v>100000</v>
      </c>
      <c r="I46" s="12">
        <f>H46+F46</f>
        <v>650000</v>
      </c>
      <c r="L46" s="44"/>
    </row>
    <row r="47" spans="1:12" s="8" customFormat="1" ht="135" x14ac:dyDescent="0.2">
      <c r="A47" s="4"/>
      <c r="B47" s="6" t="s">
        <v>66</v>
      </c>
      <c r="C47" s="11" t="s">
        <v>24</v>
      </c>
      <c r="D47" s="9">
        <v>1</v>
      </c>
      <c r="E47" s="12">
        <v>260000</v>
      </c>
      <c r="F47" s="12">
        <f>E47*D47</f>
        <v>260000</v>
      </c>
      <c r="G47" s="12">
        <v>40000</v>
      </c>
      <c r="H47" s="12">
        <f>G47*D47</f>
        <v>40000</v>
      </c>
      <c r="I47" s="12">
        <f>H47+F47</f>
        <v>300000</v>
      </c>
      <c r="L47" s="44"/>
    </row>
    <row r="48" spans="1:12" s="8" customFormat="1" ht="150" x14ac:dyDescent="0.2">
      <c r="A48" s="4"/>
      <c r="B48" s="5" t="s">
        <v>67</v>
      </c>
      <c r="C48" s="6"/>
      <c r="D48" s="4"/>
      <c r="E48" s="7"/>
      <c r="F48" s="7"/>
      <c r="G48" s="7"/>
      <c r="H48" s="7"/>
      <c r="I48" s="7"/>
      <c r="L48" s="44"/>
    </row>
    <row r="49" spans="1:12" s="8" customFormat="1" x14ac:dyDescent="0.2">
      <c r="A49" s="10">
        <v>16.100000000000001</v>
      </c>
      <c r="B49" s="5" t="s">
        <v>37</v>
      </c>
      <c r="C49" s="11" t="s">
        <v>25</v>
      </c>
      <c r="D49" s="9">
        <v>50</v>
      </c>
      <c r="E49" s="12">
        <v>780</v>
      </c>
      <c r="F49" s="12">
        <f t="shared" ref="F49:F51" si="3">E49*D49</f>
        <v>39000</v>
      </c>
      <c r="G49" s="12">
        <v>100</v>
      </c>
      <c r="H49" s="12">
        <f t="shared" ref="H49:H51" si="4">G49*D49</f>
        <v>5000</v>
      </c>
      <c r="I49" s="12">
        <f t="shared" ref="I49:I51" si="5">H49+F49</f>
        <v>44000</v>
      </c>
      <c r="L49" s="44"/>
    </row>
    <row r="50" spans="1:12" s="8" customFormat="1" x14ac:dyDescent="0.2">
      <c r="A50" s="10">
        <v>16.2</v>
      </c>
      <c r="B50" s="5" t="s">
        <v>38</v>
      </c>
      <c r="C50" s="11" t="s">
        <v>25</v>
      </c>
      <c r="D50" s="9">
        <v>20</v>
      </c>
      <c r="E50" s="12">
        <v>950</v>
      </c>
      <c r="F50" s="12">
        <f t="shared" si="3"/>
        <v>19000</v>
      </c>
      <c r="G50" s="12">
        <v>125</v>
      </c>
      <c r="H50" s="12">
        <f t="shared" si="4"/>
        <v>2500</v>
      </c>
      <c r="I50" s="12">
        <f t="shared" si="5"/>
        <v>21500</v>
      </c>
      <c r="L50" s="44"/>
    </row>
    <row r="51" spans="1:12" s="8" customFormat="1" x14ac:dyDescent="0.2">
      <c r="A51" s="10">
        <v>16.3</v>
      </c>
      <c r="B51" s="5" t="s">
        <v>23</v>
      </c>
      <c r="C51" s="11" t="s">
        <v>25</v>
      </c>
      <c r="D51" s="9">
        <v>10</v>
      </c>
      <c r="E51" s="12">
        <v>1200</v>
      </c>
      <c r="F51" s="12">
        <f t="shared" si="3"/>
        <v>12000</v>
      </c>
      <c r="G51" s="12">
        <v>150</v>
      </c>
      <c r="H51" s="12">
        <f t="shared" si="4"/>
        <v>1500</v>
      </c>
      <c r="I51" s="12">
        <f t="shared" si="5"/>
        <v>13500</v>
      </c>
      <c r="L51" s="44"/>
    </row>
    <row r="52" spans="1:12" s="8" customFormat="1" ht="30" x14ac:dyDescent="0.2">
      <c r="A52" s="9">
        <v>17</v>
      </c>
      <c r="B52" s="5" t="s">
        <v>39</v>
      </c>
      <c r="C52" s="6"/>
      <c r="D52" s="4"/>
      <c r="E52" s="7"/>
      <c r="F52" s="7"/>
      <c r="G52" s="7"/>
      <c r="H52" s="7"/>
      <c r="I52" s="7"/>
      <c r="L52" s="44"/>
    </row>
    <row r="53" spans="1:12" s="8" customFormat="1" ht="30" x14ac:dyDescent="0.2">
      <c r="A53" s="4"/>
      <c r="B53" s="5" t="s">
        <v>40</v>
      </c>
      <c r="C53" s="6"/>
      <c r="D53" s="4"/>
      <c r="E53" s="7"/>
      <c r="F53" s="7"/>
      <c r="G53" s="7"/>
      <c r="H53" s="7"/>
      <c r="I53" s="7"/>
      <c r="L53" s="44"/>
    </row>
    <row r="54" spans="1:12" s="8" customFormat="1" ht="45" x14ac:dyDescent="0.2">
      <c r="A54" s="4"/>
      <c r="B54" s="6" t="s">
        <v>54</v>
      </c>
      <c r="C54" s="11" t="s">
        <v>35</v>
      </c>
      <c r="D54" s="9">
        <v>1</v>
      </c>
      <c r="E54" s="12">
        <v>40000</v>
      </c>
      <c r="F54" s="12">
        <f>E54*D54</f>
        <v>40000</v>
      </c>
      <c r="G54" s="12">
        <v>60000</v>
      </c>
      <c r="H54" s="12">
        <f>G54*D54</f>
        <v>60000</v>
      </c>
      <c r="I54" s="12">
        <f>H54+F54</f>
        <v>100000</v>
      </c>
      <c r="L54" s="44"/>
    </row>
    <row r="55" spans="1:12" s="8" customFormat="1" ht="30" x14ac:dyDescent="0.2">
      <c r="A55" s="9">
        <v>18</v>
      </c>
      <c r="B55" s="5" t="s">
        <v>41</v>
      </c>
      <c r="C55" s="6"/>
      <c r="D55" s="4"/>
      <c r="E55" s="7"/>
      <c r="F55" s="7"/>
      <c r="G55" s="7"/>
      <c r="H55" s="7"/>
      <c r="I55" s="7"/>
      <c r="L55" s="44"/>
    </row>
    <row r="56" spans="1:12" s="8" customFormat="1" ht="30" x14ac:dyDescent="0.2">
      <c r="A56" s="4"/>
      <c r="B56" s="5" t="s">
        <v>42</v>
      </c>
      <c r="C56" s="6"/>
      <c r="D56" s="4"/>
      <c r="E56" s="7"/>
      <c r="F56" s="7"/>
      <c r="G56" s="7"/>
      <c r="H56" s="7"/>
      <c r="I56" s="7"/>
      <c r="L56" s="44"/>
    </row>
    <row r="57" spans="1:12" s="8" customFormat="1" ht="30" x14ac:dyDescent="0.2">
      <c r="A57" s="4"/>
      <c r="B57" s="5" t="s">
        <v>43</v>
      </c>
      <c r="C57" s="6"/>
      <c r="D57" s="4"/>
      <c r="E57" s="7"/>
      <c r="F57" s="7"/>
      <c r="G57" s="7"/>
      <c r="H57" s="7"/>
      <c r="I57" s="7"/>
      <c r="L57" s="44"/>
    </row>
    <row r="58" spans="1:12" s="8" customFormat="1" ht="45" x14ac:dyDescent="0.2">
      <c r="A58" s="4"/>
      <c r="B58" s="6" t="s">
        <v>55</v>
      </c>
      <c r="C58" s="11" t="s">
        <v>35</v>
      </c>
      <c r="D58" s="9">
        <v>1</v>
      </c>
      <c r="E58" s="12">
        <v>0</v>
      </c>
      <c r="F58" s="12">
        <f>E58*D58</f>
        <v>0</v>
      </c>
      <c r="G58" s="12">
        <v>60000</v>
      </c>
      <c r="H58" s="12">
        <f>G58*D58</f>
        <v>60000</v>
      </c>
      <c r="I58" s="12">
        <f>H58+F58</f>
        <v>60000</v>
      </c>
      <c r="L58" s="44"/>
    </row>
    <row r="59" spans="1:12" s="8" customFormat="1" ht="30" x14ac:dyDescent="0.2">
      <c r="A59" s="9">
        <v>19</v>
      </c>
      <c r="B59" s="5" t="s">
        <v>44</v>
      </c>
      <c r="C59" s="6"/>
      <c r="D59" s="4"/>
      <c r="E59" s="7"/>
      <c r="F59" s="7"/>
      <c r="G59" s="7"/>
      <c r="H59" s="7"/>
      <c r="I59" s="7"/>
      <c r="L59" s="44"/>
    </row>
    <row r="60" spans="1:12" s="8" customFormat="1" ht="30" x14ac:dyDescent="0.2">
      <c r="A60" s="4"/>
      <c r="B60" s="5" t="s">
        <v>45</v>
      </c>
      <c r="C60" s="6"/>
      <c r="D60" s="4"/>
      <c r="E60" s="7"/>
      <c r="F60" s="7"/>
      <c r="G60" s="7"/>
      <c r="H60" s="7"/>
      <c r="I60" s="7"/>
      <c r="L60" s="44"/>
    </row>
    <row r="61" spans="1:12" s="8" customFormat="1" ht="30" x14ac:dyDescent="0.2">
      <c r="A61" s="4"/>
      <c r="B61" s="5" t="s">
        <v>46</v>
      </c>
      <c r="C61" s="6"/>
      <c r="D61" s="4"/>
      <c r="E61" s="7"/>
      <c r="F61" s="7"/>
      <c r="G61" s="7"/>
      <c r="H61" s="7"/>
      <c r="I61" s="7"/>
      <c r="L61" s="44"/>
    </row>
    <row r="62" spans="1:12" s="8" customFormat="1" ht="45" x14ac:dyDescent="0.2">
      <c r="A62" s="4"/>
      <c r="B62" s="6" t="s">
        <v>56</v>
      </c>
      <c r="C62" s="11" t="s">
        <v>35</v>
      </c>
      <c r="D62" s="9">
        <v>1</v>
      </c>
      <c r="E62" s="12">
        <v>0</v>
      </c>
      <c r="F62" s="12">
        <f>E62*D62</f>
        <v>0</v>
      </c>
      <c r="G62" s="12">
        <v>80000</v>
      </c>
      <c r="H62" s="12">
        <f>G62*D62</f>
        <v>80000</v>
      </c>
      <c r="I62" s="12">
        <f>H62+F62</f>
        <v>80000</v>
      </c>
      <c r="L62" s="44"/>
    </row>
    <row r="63" spans="1:12" s="8" customFormat="1" ht="30" x14ac:dyDescent="0.2">
      <c r="A63" s="9">
        <v>20</v>
      </c>
      <c r="B63" s="5" t="s">
        <v>47</v>
      </c>
      <c r="C63" s="6"/>
      <c r="D63" s="4"/>
      <c r="E63" s="7"/>
      <c r="F63" s="7"/>
      <c r="G63" s="7"/>
      <c r="H63" s="7"/>
      <c r="I63" s="7"/>
      <c r="L63" s="44"/>
    </row>
    <row r="64" spans="1:12" s="8" customFormat="1" ht="30" x14ac:dyDescent="0.2">
      <c r="A64" s="4"/>
      <c r="B64" s="5" t="s">
        <v>48</v>
      </c>
      <c r="C64" s="6"/>
      <c r="D64" s="4"/>
      <c r="E64" s="7"/>
      <c r="F64" s="7"/>
      <c r="G64" s="7"/>
      <c r="H64" s="7"/>
      <c r="I64" s="7"/>
      <c r="L64" s="44"/>
    </row>
    <row r="65" spans="1:12" s="8" customFormat="1" ht="60" x14ac:dyDescent="0.2">
      <c r="A65" s="4"/>
      <c r="B65" s="6" t="s">
        <v>57</v>
      </c>
      <c r="C65" s="11" t="s">
        <v>35</v>
      </c>
      <c r="D65" s="9">
        <v>1</v>
      </c>
      <c r="E65" s="12">
        <v>0</v>
      </c>
      <c r="F65" s="12">
        <f>E65*D65</f>
        <v>0</v>
      </c>
      <c r="G65" s="12">
        <v>50000</v>
      </c>
      <c r="H65" s="12">
        <f>G65*D65</f>
        <v>50000</v>
      </c>
      <c r="I65" s="12">
        <f>H65+F65</f>
        <v>50000</v>
      </c>
      <c r="L65" s="44"/>
    </row>
    <row r="66" spans="1:12" ht="22.7" customHeight="1" x14ac:dyDescent="0.2">
      <c r="A66" s="4"/>
      <c r="B66" s="76" t="s">
        <v>49</v>
      </c>
      <c r="C66" s="76"/>
      <c r="D66" s="76"/>
      <c r="E66" s="6"/>
      <c r="F66" s="1">
        <f>SUM(F3:F65)</f>
        <v>13159822.324999999</v>
      </c>
      <c r="G66" s="1"/>
      <c r="H66" s="1">
        <f>SUM(H3:H65)</f>
        <v>2145950</v>
      </c>
      <c r="I66" s="1">
        <f>SUM(I3:I65)</f>
        <v>15305772.324999999</v>
      </c>
    </row>
    <row r="67" spans="1:12" x14ac:dyDescent="0.2">
      <c r="I67" s="15"/>
    </row>
    <row r="72" spans="1:12" x14ac:dyDescent="0.2">
      <c r="L72" s="46"/>
    </row>
  </sheetData>
  <mergeCells count="7">
    <mergeCell ref="E1:F1"/>
    <mergeCell ref="G1:H1"/>
    <mergeCell ref="B66:D66"/>
    <mergeCell ref="A1:A2"/>
    <mergeCell ref="B1:B2"/>
    <mergeCell ref="C1:C2"/>
    <mergeCell ref="D1:D2"/>
  </mergeCells>
  <printOptions horizontalCentered="1"/>
  <pageMargins left="0" right="0" top="0.75" bottom="0.5" header="0.3" footer="0.3"/>
  <pageSetup paperSize="9" orientation="landscape" r:id="rId1"/>
  <headerFooter>
    <oddHeader>&amp;L&amp;"Tahoma,Bold"&amp;12HVAC WORK 7th Floor, The Kidney Centre &amp;R&amp;D</oddHead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36"/>
  <sheetViews>
    <sheetView workbookViewId="0">
      <selection activeCell="B11" sqref="B11"/>
    </sheetView>
  </sheetViews>
  <sheetFormatPr defaultRowHeight="15.75" x14ac:dyDescent="0.25"/>
  <cols>
    <col min="1" max="1" width="5.5" style="49" bestFit="1" customWidth="1"/>
    <col min="2" max="2" width="54.1640625" style="49" customWidth="1"/>
    <col min="3" max="3" width="7.83203125" style="49" customWidth="1"/>
    <col min="4" max="4" width="6.1640625" style="49" bestFit="1" customWidth="1"/>
    <col min="5" max="5" width="10.1640625" style="49" bestFit="1" customWidth="1"/>
    <col min="6" max="6" width="17" style="49" bestFit="1" customWidth="1"/>
    <col min="7" max="7" width="14" style="49" bestFit="1" customWidth="1"/>
    <col min="8" max="8" width="9.33203125" style="49"/>
    <col min="9" max="9" width="13.6640625" style="49" customWidth="1"/>
    <col min="10" max="10" width="15" style="49" bestFit="1" customWidth="1"/>
    <col min="11" max="256" width="9.33203125" style="49"/>
    <col min="257" max="257" width="5.5" style="49" bestFit="1" customWidth="1"/>
    <col min="258" max="258" width="54.1640625" style="49" customWidth="1"/>
    <col min="259" max="259" width="7.83203125" style="49" customWidth="1"/>
    <col min="260" max="260" width="6.1640625" style="49" bestFit="1" customWidth="1"/>
    <col min="261" max="261" width="10.1640625" style="49" bestFit="1" customWidth="1"/>
    <col min="262" max="262" width="17" style="49" bestFit="1" customWidth="1"/>
    <col min="263" max="263" width="14" style="49" bestFit="1" customWidth="1"/>
    <col min="264" max="264" width="9.33203125" style="49"/>
    <col min="265" max="265" width="13.6640625" style="49" customWidth="1"/>
    <col min="266" max="266" width="15" style="49" bestFit="1" customWidth="1"/>
    <col min="267" max="512" width="9.33203125" style="49"/>
    <col min="513" max="513" width="5.5" style="49" bestFit="1" customWidth="1"/>
    <col min="514" max="514" width="54.1640625" style="49" customWidth="1"/>
    <col min="515" max="515" width="7.83203125" style="49" customWidth="1"/>
    <col min="516" max="516" width="6.1640625" style="49" bestFit="1" customWidth="1"/>
    <col min="517" max="517" width="10.1640625" style="49" bestFit="1" customWidth="1"/>
    <col min="518" max="518" width="17" style="49" bestFit="1" customWidth="1"/>
    <col min="519" max="519" width="14" style="49" bestFit="1" customWidth="1"/>
    <col min="520" max="520" width="9.33203125" style="49"/>
    <col min="521" max="521" width="13.6640625" style="49" customWidth="1"/>
    <col min="522" max="522" width="15" style="49" bestFit="1" customWidth="1"/>
    <col min="523" max="768" width="9.33203125" style="49"/>
    <col min="769" max="769" width="5.5" style="49" bestFit="1" customWidth="1"/>
    <col min="770" max="770" width="54.1640625" style="49" customWidth="1"/>
    <col min="771" max="771" width="7.83203125" style="49" customWidth="1"/>
    <col min="772" max="772" width="6.1640625" style="49" bestFit="1" customWidth="1"/>
    <col min="773" max="773" width="10.1640625" style="49" bestFit="1" customWidth="1"/>
    <col min="774" max="774" width="17" style="49" bestFit="1" customWidth="1"/>
    <col min="775" max="775" width="14" style="49" bestFit="1" customWidth="1"/>
    <col min="776" max="776" width="9.33203125" style="49"/>
    <col min="777" max="777" width="13.6640625" style="49" customWidth="1"/>
    <col min="778" max="778" width="15" style="49" bestFit="1" customWidth="1"/>
    <col min="779" max="1024" width="9.33203125" style="49"/>
    <col min="1025" max="1025" width="5.5" style="49" bestFit="1" customWidth="1"/>
    <col min="1026" max="1026" width="54.1640625" style="49" customWidth="1"/>
    <col min="1027" max="1027" width="7.83203125" style="49" customWidth="1"/>
    <col min="1028" max="1028" width="6.1640625" style="49" bestFit="1" customWidth="1"/>
    <col min="1029" max="1029" width="10.1640625" style="49" bestFit="1" customWidth="1"/>
    <col min="1030" max="1030" width="17" style="49" bestFit="1" customWidth="1"/>
    <col min="1031" max="1031" width="14" style="49" bestFit="1" customWidth="1"/>
    <col min="1032" max="1032" width="9.33203125" style="49"/>
    <col min="1033" max="1033" width="13.6640625" style="49" customWidth="1"/>
    <col min="1034" max="1034" width="15" style="49" bestFit="1" customWidth="1"/>
    <col min="1035" max="1280" width="9.33203125" style="49"/>
    <col min="1281" max="1281" width="5.5" style="49" bestFit="1" customWidth="1"/>
    <col min="1282" max="1282" width="54.1640625" style="49" customWidth="1"/>
    <col min="1283" max="1283" width="7.83203125" style="49" customWidth="1"/>
    <col min="1284" max="1284" width="6.1640625" style="49" bestFit="1" customWidth="1"/>
    <col min="1285" max="1285" width="10.1640625" style="49" bestFit="1" customWidth="1"/>
    <col min="1286" max="1286" width="17" style="49" bestFit="1" customWidth="1"/>
    <col min="1287" max="1287" width="14" style="49" bestFit="1" customWidth="1"/>
    <col min="1288" max="1288" width="9.33203125" style="49"/>
    <col min="1289" max="1289" width="13.6640625" style="49" customWidth="1"/>
    <col min="1290" max="1290" width="15" style="49" bestFit="1" customWidth="1"/>
    <col min="1291" max="1536" width="9.33203125" style="49"/>
    <col min="1537" max="1537" width="5.5" style="49" bestFit="1" customWidth="1"/>
    <col min="1538" max="1538" width="54.1640625" style="49" customWidth="1"/>
    <col min="1539" max="1539" width="7.83203125" style="49" customWidth="1"/>
    <col min="1540" max="1540" width="6.1640625" style="49" bestFit="1" customWidth="1"/>
    <col min="1541" max="1541" width="10.1640625" style="49" bestFit="1" customWidth="1"/>
    <col min="1542" max="1542" width="17" style="49" bestFit="1" customWidth="1"/>
    <col min="1543" max="1543" width="14" style="49" bestFit="1" customWidth="1"/>
    <col min="1544" max="1544" width="9.33203125" style="49"/>
    <col min="1545" max="1545" width="13.6640625" style="49" customWidth="1"/>
    <col min="1546" max="1546" width="15" style="49" bestFit="1" customWidth="1"/>
    <col min="1547" max="1792" width="9.33203125" style="49"/>
    <col min="1793" max="1793" width="5.5" style="49" bestFit="1" customWidth="1"/>
    <col min="1794" max="1794" width="54.1640625" style="49" customWidth="1"/>
    <col min="1795" max="1795" width="7.83203125" style="49" customWidth="1"/>
    <col min="1796" max="1796" width="6.1640625" style="49" bestFit="1" customWidth="1"/>
    <col min="1797" max="1797" width="10.1640625" style="49" bestFit="1" customWidth="1"/>
    <col min="1798" max="1798" width="17" style="49" bestFit="1" customWidth="1"/>
    <col min="1799" max="1799" width="14" style="49" bestFit="1" customWidth="1"/>
    <col min="1800" max="1800" width="9.33203125" style="49"/>
    <col min="1801" max="1801" width="13.6640625" style="49" customWidth="1"/>
    <col min="1802" max="1802" width="15" style="49" bestFit="1" customWidth="1"/>
    <col min="1803" max="2048" width="9.33203125" style="49"/>
    <col min="2049" max="2049" width="5.5" style="49" bestFit="1" customWidth="1"/>
    <col min="2050" max="2050" width="54.1640625" style="49" customWidth="1"/>
    <col min="2051" max="2051" width="7.83203125" style="49" customWidth="1"/>
    <col min="2052" max="2052" width="6.1640625" style="49" bestFit="1" customWidth="1"/>
    <col min="2053" max="2053" width="10.1640625" style="49" bestFit="1" customWidth="1"/>
    <col min="2054" max="2054" width="17" style="49" bestFit="1" customWidth="1"/>
    <col min="2055" max="2055" width="14" style="49" bestFit="1" customWidth="1"/>
    <col min="2056" max="2056" width="9.33203125" style="49"/>
    <col min="2057" max="2057" width="13.6640625" style="49" customWidth="1"/>
    <col min="2058" max="2058" width="15" style="49" bestFit="1" customWidth="1"/>
    <col min="2059" max="2304" width="9.33203125" style="49"/>
    <col min="2305" max="2305" width="5.5" style="49" bestFit="1" customWidth="1"/>
    <col min="2306" max="2306" width="54.1640625" style="49" customWidth="1"/>
    <col min="2307" max="2307" width="7.83203125" style="49" customWidth="1"/>
    <col min="2308" max="2308" width="6.1640625" style="49" bestFit="1" customWidth="1"/>
    <col min="2309" max="2309" width="10.1640625" style="49" bestFit="1" customWidth="1"/>
    <col min="2310" max="2310" width="17" style="49" bestFit="1" customWidth="1"/>
    <col min="2311" max="2311" width="14" style="49" bestFit="1" customWidth="1"/>
    <col min="2312" max="2312" width="9.33203125" style="49"/>
    <col min="2313" max="2313" width="13.6640625" style="49" customWidth="1"/>
    <col min="2314" max="2314" width="15" style="49" bestFit="1" customWidth="1"/>
    <col min="2315" max="2560" width="9.33203125" style="49"/>
    <col min="2561" max="2561" width="5.5" style="49" bestFit="1" customWidth="1"/>
    <col min="2562" max="2562" width="54.1640625" style="49" customWidth="1"/>
    <col min="2563" max="2563" width="7.83203125" style="49" customWidth="1"/>
    <col min="2564" max="2564" width="6.1640625" style="49" bestFit="1" customWidth="1"/>
    <col min="2565" max="2565" width="10.1640625" style="49" bestFit="1" customWidth="1"/>
    <col min="2566" max="2566" width="17" style="49" bestFit="1" customWidth="1"/>
    <col min="2567" max="2567" width="14" style="49" bestFit="1" customWidth="1"/>
    <col min="2568" max="2568" width="9.33203125" style="49"/>
    <col min="2569" max="2569" width="13.6640625" style="49" customWidth="1"/>
    <col min="2570" max="2570" width="15" style="49" bestFit="1" customWidth="1"/>
    <col min="2571" max="2816" width="9.33203125" style="49"/>
    <col min="2817" max="2817" width="5.5" style="49" bestFit="1" customWidth="1"/>
    <col min="2818" max="2818" width="54.1640625" style="49" customWidth="1"/>
    <col min="2819" max="2819" width="7.83203125" style="49" customWidth="1"/>
    <col min="2820" max="2820" width="6.1640625" style="49" bestFit="1" customWidth="1"/>
    <col min="2821" max="2821" width="10.1640625" style="49" bestFit="1" customWidth="1"/>
    <col min="2822" max="2822" width="17" style="49" bestFit="1" customWidth="1"/>
    <col min="2823" max="2823" width="14" style="49" bestFit="1" customWidth="1"/>
    <col min="2824" max="2824" width="9.33203125" style="49"/>
    <col min="2825" max="2825" width="13.6640625" style="49" customWidth="1"/>
    <col min="2826" max="2826" width="15" style="49" bestFit="1" customWidth="1"/>
    <col min="2827" max="3072" width="9.33203125" style="49"/>
    <col min="3073" max="3073" width="5.5" style="49" bestFit="1" customWidth="1"/>
    <col min="3074" max="3074" width="54.1640625" style="49" customWidth="1"/>
    <col min="3075" max="3075" width="7.83203125" style="49" customWidth="1"/>
    <col min="3076" max="3076" width="6.1640625" style="49" bestFit="1" customWidth="1"/>
    <col min="3077" max="3077" width="10.1640625" style="49" bestFit="1" customWidth="1"/>
    <col min="3078" max="3078" width="17" style="49" bestFit="1" customWidth="1"/>
    <col min="3079" max="3079" width="14" style="49" bestFit="1" customWidth="1"/>
    <col min="3080" max="3080" width="9.33203125" style="49"/>
    <col min="3081" max="3081" width="13.6640625" style="49" customWidth="1"/>
    <col min="3082" max="3082" width="15" style="49" bestFit="1" customWidth="1"/>
    <col min="3083" max="3328" width="9.33203125" style="49"/>
    <col min="3329" max="3329" width="5.5" style="49" bestFit="1" customWidth="1"/>
    <col min="3330" max="3330" width="54.1640625" style="49" customWidth="1"/>
    <col min="3331" max="3331" width="7.83203125" style="49" customWidth="1"/>
    <col min="3332" max="3332" width="6.1640625" style="49" bestFit="1" customWidth="1"/>
    <col min="3333" max="3333" width="10.1640625" style="49" bestFit="1" customWidth="1"/>
    <col min="3334" max="3334" width="17" style="49" bestFit="1" customWidth="1"/>
    <col min="3335" max="3335" width="14" style="49" bestFit="1" customWidth="1"/>
    <col min="3336" max="3336" width="9.33203125" style="49"/>
    <col min="3337" max="3337" width="13.6640625" style="49" customWidth="1"/>
    <col min="3338" max="3338" width="15" style="49" bestFit="1" customWidth="1"/>
    <col min="3339" max="3584" width="9.33203125" style="49"/>
    <col min="3585" max="3585" width="5.5" style="49" bestFit="1" customWidth="1"/>
    <col min="3586" max="3586" width="54.1640625" style="49" customWidth="1"/>
    <col min="3587" max="3587" width="7.83203125" style="49" customWidth="1"/>
    <col min="3588" max="3588" width="6.1640625" style="49" bestFit="1" customWidth="1"/>
    <col min="3589" max="3589" width="10.1640625" style="49" bestFit="1" customWidth="1"/>
    <col min="3590" max="3590" width="17" style="49" bestFit="1" customWidth="1"/>
    <col min="3591" max="3591" width="14" style="49" bestFit="1" customWidth="1"/>
    <col min="3592" max="3592" width="9.33203125" style="49"/>
    <col min="3593" max="3593" width="13.6640625" style="49" customWidth="1"/>
    <col min="3594" max="3594" width="15" style="49" bestFit="1" customWidth="1"/>
    <col min="3595" max="3840" width="9.33203125" style="49"/>
    <col min="3841" max="3841" width="5.5" style="49" bestFit="1" customWidth="1"/>
    <col min="3842" max="3842" width="54.1640625" style="49" customWidth="1"/>
    <col min="3843" max="3843" width="7.83203125" style="49" customWidth="1"/>
    <col min="3844" max="3844" width="6.1640625" style="49" bestFit="1" customWidth="1"/>
    <col min="3845" max="3845" width="10.1640625" style="49" bestFit="1" customWidth="1"/>
    <col min="3846" max="3846" width="17" style="49" bestFit="1" customWidth="1"/>
    <col min="3847" max="3847" width="14" style="49" bestFit="1" customWidth="1"/>
    <col min="3848" max="3848" width="9.33203125" style="49"/>
    <col min="3849" max="3849" width="13.6640625" style="49" customWidth="1"/>
    <col min="3850" max="3850" width="15" style="49" bestFit="1" customWidth="1"/>
    <col min="3851" max="4096" width="9.33203125" style="49"/>
    <col min="4097" max="4097" width="5.5" style="49" bestFit="1" customWidth="1"/>
    <col min="4098" max="4098" width="54.1640625" style="49" customWidth="1"/>
    <col min="4099" max="4099" width="7.83203125" style="49" customWidth="1"/>
    <col min="4100" max="4100" width="6.1640625" style="49" bestFit="1" customWidth="1"/>
    <col min="4101" max="4101" width="10.1640625" style="49" bestFit="1" customWidth="1"/>
    <col min="4102" max="4102" width="17" style="49" bestFit="1" customWidth="1"/>
    <col min="4103" max="4103" width="14" style="49" bestFit="1" customWidth="1"/>
    <col min="4104" max="4104" width="9.33203125" style="49"/>
    <col min="4105" max="4105" width="13.6640625" style="49" customWidth="1"/>
    <col min="4106" max="4106" width="15" style="49" bestFit="1" customWidth="1"/>
    <col min="4107" max="4352" width="9.33203125" style="49"/>
    <col min="4353" max="4353" width="5.5" style="49" bestFit="1" customWidth="1"/>
    <col min="4354" max="4354" width="54.1640625" style="49" customWidth="1"/>
    <col min="4355" max="4355" width="7.83203125" style="49" customWidth="1"/>
    <col min="4356" max="4356" width="6.1640625" style="49" bestFit="1" customWidth="1"/>
    <col min="4357" max="4357" width="10.1640625" style="49" bestFit="1" customWidth="1"/>
    <col min="4358" max="4358" width="17" style="49" bestFit="1" customWidth="1"/>
    <col min="4359" max="4359" width="14" style="49" bestFit="1" customWidth="1"/>
    <col min="4360" max="4360" width="9.33203125" style="49"/>
    <col min="4361" max="4361" width="13.6640625" style="49" customWidth="1"/>
    <col min="4362" max="4362" width="15" style="49" bestFit="1" customWidth="1"/>
    <col min="4363" max="4608" width="9.33203125" style="49"/>
    <col min="4609" max="4609" width="5.5" style="49" bestFit="1" customWidth="1"/>
    <col min="4610" max="4610" width="54.1640625" style="49" customWidth="1"/>
    <col min="4611" max="4611" width="7.83203125" style="49" customWidth="1"/>
    <col min="4612" max="4612" width="6.1640625" style="49" bestFit="1" customWidth="1"/>
    <col min="4613" max="4613" width="10.1640625" style="49" bestFit="1" customWidth="1"/>
    <col min="4614" max="4614" width="17" style="49" bestFit="1" customWidth="1"/>
    <col min="4615" max="4615" width="14" style="49" bestFit="1" customWidth="1"/>
    <col min="4616" max="4616" width="9.33203125" style="49"/>
    <col min="4617" max="4617" width="13.6640625" style="49" customWidth="1"/>
    <col min="4618" max="4618" width="15" style="49" bestFit="1" customWidth="1"/>
    <col min="4619" max="4864" width="9.33203125" style="49"/>
    <col min="4865" max="4865" width="5.5" style="49" bestFit="1" customWidth="1"/>
    <col min="4866" max="4866" width="54.1640625" style="49" customWidth="1"/>
    <col min="4867" max="4867" width="7.83203125" style="49" customWidth="1"/>
    <col min="4868" max="4868" width="6.1640625" style="49" bestFit="1" customWidth="1"/>
    <col min="4869" max="4869" width="10.1640625" style="49" bestFit="1" customWidth="1"/>
    <col min="4870" max="4870" width="17" style="49" bestFit="1" customWidth="1"/>
    <col min="4871" max="4871" width="14" style="49" bestFit="1" customWidth="1"/>
    <col min="4872" max="4872" width="9.33203125" style="49"/>
    <col min="4873" max="4873" width="13.6640625" style="49" customWidth="1"/>
    <col min="4874" max="4874" width="15" style="49" bestFit="1" customWidth="1"/>
    <col min="4875" max="5120" width="9.33203125" style="49"/>
    <col min="5121" max="5121" width="5.5" style="49" bestFit="1" customWidth="1"/>
    <col min="5122" max="5122" width="54.1640625" style="49" customWidth="1"/>
    <col min="5123" max="5123" width="7.83203125" style="49" customWidth="1"/>
    <col min="5124" max="5124" width="6.1640625" style="49" bestFit="1" customWidth="1"/>
    <col min="5125" max="5125" width="10.1640625" style="49" bestFit="1" customWidth="1"/>
    <col min="5126" max="5126" width="17" style="49" bestFit="1" customWidth="1"/>
    <col min="5127" max="5127" width="14" style="49" bestFit="1" customWidth="1"/>
    <col min="5128" max="5128" width="9.33203125" style="49"/>
    <col min="5129" max="5129" width="13.6640625" style="49" customWidth="1"/>
    <col min="5130" max="5130" width="15" style="49" bestFit="1" customWidth="1"/>
    <col min="5131" max="5376" width="9.33203125" style="49"/>
    <col min="5377" max="5377" width="5.5" style="49" bestFit="1" customWidth="1"/>
    <col min="5378" max="5378" width="54.1640625" style="49" customWidth="1"/>
    <col min="5379" max="5379" width="7.83203125" style="49" customWidth="1"/>
    <col min="5380" max="5380" width="6.1640625" style="49" bestFit="1" customWidth="1"/>
    <col min="5381" max="5381" width="10.1640625" style="49" bestFit="1" customWidth="1"/>
    <col min="5382" max="5382" width="17" style="49" bestFit="1" customWidth="1"/>
    <col min="5383" max="5383" width="14" style="49" bestFit="1" customWidth="1"/>
    <col min="5384" max="5384" width="9.33203125" style="49"/>
    <col min="5385" max="5385" width="13.6640625" style="49" customWidth="1"/>
    <col min="5386" max="5386" width="15" style="49" bestFit="1" customWidth="1"/>
    <col min="5387" max="5632" width="9.33203125" style="49"/>
    <col min="5633" max="5633" width="5.5" style="49" bestFit="1" customWidth="1"/>
    <col min="5634" max="5634" width="54.1640625" style="49" customWidth="1"/>
    <col min="5635" max="5635" width="7.83203125" style="49" customWidth="1"/>
    <col min="5636" max="5636" width="6.1640625" style="49" bestFit="1" customWidth="1"/>
    <col min="5637" max="5637" width="10.1640625" style="49" bestFit="1" customWidth="1"/>
    <col min="5638" max="5638" width="17" style="49" bestFit="1" customWidth="1"/>
    <col min="5639" max="5639" width="14" style="49" bestFit="1" customWidth="1"/>
    <col min="5640" max="5640" width="9.33203125" style="49"/>
    <col min="5641" max="5641" width="13.6640625" style="49" customWidth="1"/>
    <col min="5642" max="5642" width="15" style="49" bestFit="1" customWidth="1"/>
    <col min="5643" max="5888" width="9.33203125" style="49"/>
    <col min="5889" max="5889" width="5.5" style="49" bestFit="1" customWidth="1"/>
    <col min="5890" max="5890" width="54.1640625" style="49" customWidth="1"/>
    <col min="5891" max="5891" width="7.83203125" style="49" customWidth="1"/>
    <col min="5892" max="5892" width="6.1640625" style="49" bestFit="1" customWidth="1"/>
    <col min="5893" max="5893" width="10.1640625" style="49" bestFit="1" customWidth="1"/>
    <col min="5894" max="5894" width="17" style="49" bestFit="1" customWidth="1"/>
    <col min="5895" max="5895" width="14" style="49" bestFit="1" customWidth="1"/>
    <col min="5896" max="5896" width="9.33203125" style="49"/>
    <col min="5897" max="5897" width="13.6640625" style="49" customWidth="1"/>
    <col min="5898" max="5898" width="15" style="49" bestFit="1" customWidth="1"/>
    <col min="5899" max="6144" width="9.33203125" style="49"/>
    <col min="6145" max="6145" width="5.5" style="49" bestFit="1" customWidth="1"/>
    <col min="6146" max="6146" width="54.1640625" style="49" customWidth="1"/>
    <col min="6147" max="6147" width="7.83203125" style="49" customWidth="1"/>
    <col min="6148" max="6148" width="6.1640625" style="49" bestFit="1" customWidth="1"/>
    <col min="6149" max="6149" width="10.1640625" style="49" bestFit="1" customWidth="1"/>
    <col min="6150" max="6150" width="17" style="49" bestFit="1" customWidth="1"/>
    <col min="6151" max="6151" width="14" style="49" bestFit="1" customWidth="1"/>
    <col min="6152" max="6152" width="9.33203125" style="49"/>
    <col min="6153" max="6153" width="13.6640625" style="49" customWidth="1"/>
    <col min="6154" max="6154" width="15" style="49" bestFit="1" customWidth="1"/>
    <col min="6155" max="6400" width="9.33203125" style="49"/>
    <col min="6401" max="6401" width="5.5" style="49" bestFit="1" customWidth="1"/>
    <col min="6402" max="6402" width="54.1640625" style="49" customWidth="1"/>
    <col min="6403" max="6403" width="7.83203125" style="49" customWidth="1"/>
    <col min="6404" max="6404" width="6.1640625" style="49" bestFit="1" customWidth="1"/>
    <col min="6405" max="6405" width="10.1640625" style="49" bestFit="1" customWidth="1"/>
    <col min="6406" max="6406" width="17" style="49" bestFit="1" customWidth="1"/>
    <col min="6407" max="6407" width="14" style="49" bestFit="1" customWidth="1"/>
    <col min="6408" max="6408" width="9.33203125" style="49"/>
    <col min="6409" max="6409" width="13.6640625" style="49" customWidth="1"/>
    <col min="6410" max="6410" width="15" style="49" bestFit="1" customWidth="1"/>
    <col min="6411" max="6656" width="9.33203125" style="49"/>
    <col min="6657" max="6657" width="5.5" style="49" bestFit="1" customWidth="1"/>
    <col min="6658" max="6658" width="54.1640625" style="49" customWidth="1"/>
    <col min="6659" max="6659" width="7.83203125" style="49" customWidth="1"/>
    <col min="6660" max="6660" width="6.1640625" style="49" bestFit="1" customWidth="1"/>
    <col min="6661" max="6661" width="10.1640625" style="49" bestFit="1" customWidth="1"/>
    <col min="6662" max="6662" width="17" style="49" bestFit="1" customWidth="1"/>
    <col min="6663" max="6663" width="14" style="49" bestFit="1" customWidth="1"/>
    <col min="6664" max="6664" width="9.33203125" style="49"/>
    <col min="6665" max="6665" width="13.6640625" style="49" customWidth="1"/>
    <col min="6666" max="6666" width="15" style="49" bestFit="1" customWidth="1"/>
    <col min="6667" max="6912" width="9.33203125" style="49"/>
    <col min="6913" max="6913" width="5.5" style="49" bestFit="1" customWidth="1"/>
    <col min="6914" max="6914" width="54.1640625" style="49" customWidth="1"/>
    <col min="6915" max="6915" width="7.83203125" style="49" customWidth="1"/>
    <col min="6916" max="6916" width="6.1640625" style="49" bestFit="1" customWidth="1"/>
    <col min="6917" max="6917" width="10.1640625" style="49" bestFit="1" customWidth="1"/>
    <col min="6918" max="6918" width="17" style="49" bestFit="1" customWidth="1"/>
    <col min="6919" max="6919" width="14" style="49" bestFit="1" customWidth="1"/>
    <col min="6920" max="6920" width="9.33203125" style="49"/>
    <col min="6921" max="6921" width="13.6640625" style="49" customWidth="1"/>
    <col min="6922" max="6922" width="15" style="49" bestFit="1" customWidth="1"/>
    <col min="6923" max="7168" width="9.33203125" style="49"/>
    <col min="7169" max="7169" width="5.5" style="49" bestFit="1" customWidth="1"/>
    <col min="7170" max="7170" width="54.1640625" style="49" customWidth="1"/>
    <col min="7171" max="7171" width="7.83203125" style="49" customWidth="1"/>
    <col min="7172" max="7172" width="6.1640625" style="49" bestFit="1" customWidth="1"/>
    <col min="7173" max="7173" width="10.1640625" style="49" bestFit="1" customWidth="1"/>
    <col min="7174" max="7174" width="17" style="49" bestFit="1" customWidth="1"/>
    <col min="7175" max="7175" width="14" style="49" bestFit="1" customWidth="1"/>
    <col min="7176" max="7176" width="9.33203125" style="49"/>
    <col min="7177" max="7177" width="13.6640625" style="49" customWidth="1"/>
    <col min="7178" max="7178" width="15" style="49" bestFit="1" customWidth="1"/>
    <col min="7179" max="7424" width="9.33203125" style="49"/>
    <col min="7425" max="7425" width="5.5" style="49" bestFit="1" customWidth="1"/>
    <col min="7426" max="7426" width="54.1640625" style="49" customWidth="1"/>
    <col min="7427" max="7427" width="7.83203125" style="49" customWidth="1"/>
    <col min="7428" max="7428" width="6.1640625" style="49" bestFit="1" customWidth="1"/>
    <col min="7429" max="7429" width="10.1640625" style="49" bestFit="1" customWidth="1"/>
    <col min="7430" max="7430" width="17" style="49" bestFit="1" customWidth="1"/>
    <col min="7431" max="7431" width="14" style="49" bestFit="1" customWidth="1"/>
    <col min="7432" max="7432" width="9.33203125" style="49"/>
    <col min="7433" max="7433" width="13.6640625" style="49" customWidth="1"/>
    <col min="7434" max="7434" width="15" style="49" bestFit="1" customWidth="1"/>
    <col min="7435" max="7680" width="9.33203125" style="49"/>
    <col min="7681" max="7681" width="5.5" style="49" bestFit="1" customWidth="1"/>
    <col min="7682" max="7682" width="54.1640625" style="49" customWidth="1"/>
    <col min="7683" max="7683" width="7.83203125" style="49" customWidth="1"/>
    <col min="7684" max="7684" width="6.1640625" style="49" bestFit="1" customWidth="1"/>
    <col min="7685" max="7685" width="10.1640625" style="49" bestFit="1" customWidth="1"/>
    <col min="7686" max="7686" width="17" style="49" bestFit="1" customWidth="1"/>
    <col min="7687" max="7687" width="14" style="49" bestFit="1" customWidth="1"/>
    <col min="7688" max="7688" width="9.33203125" style="49"/>
    <col min="7689" max="7689" width="13.6640625" style="49" customWidth="1"/>
    <col min="7690" max="7690" width="15" style="49" bestFit="1" customWidth="1"/>
    <col min="7691" max="7936" width="9.33203125" style="49"/>
    <col min="7937" max="7937" width="5.5" style="49" bestFit="1" customWidth="1"/>
    <col min="7938" max="7938" width="54.1640625" style="49" customWidth="1"/>
    <col min="7939" max="7939" width="7.83203125" style="49" customWidth="1"/>
    <col min="7940" max="7940" width="6.1640625" style="49" bestFit="1" customWidth="1"/>
    <col min="7941" max="7941" width="10.1640625" style="49" bestFit="1" customWidth="1"/>
    <col min="7942" max="7942" width="17" style="49" bestFit="1" customWidth="1"/>
    <col min="7943" max="7943" width="14" style="49" bestFit="1" customWidth="1"/>
    <col min="7944" max="7944" width="9.33203125" style="49"/>
    <col min="7945" max="7945" width="13.6640625" style="49" customWidth="1"/>
    <col min="7946" max="7946" width="15" style="49" bestFit="1" customWidth="1"/>
    <col min="7947" max="8192" width="9.33203125" style="49"/>
    <col min="8193" max="8193" width="5.5" style="49" bestFit="1" customWidth="1"/>
    <col min="8194" max="8194" width="54.1640625" style="49" customWidth="1"/>
    <col min="8195" max="8195" width="7.83203125" style="49" customWidth="1"/>
    <col min="8196" max="8196" width="6.1640625" style="49" bestFit="1" customWidth="1"/>
    <col min="8197" max="8197" width="10.1640625" style="49" bestFit="1" customWidth="1"/>
    <col min="8198" max="8198" width="17" style="49" bestFit="1" customWidth="1"/>
    <col min="8199" max="8199" width="14" style="49" bestFit="1" customWidth="1"/>
    <col min="8200" max="8200" width="9.33203125" style="49"/>
    <col min="8201" max="8201" width="13.6640625" style="49" customWidth="1"/>
    <col min="8202" max="8202" width="15" style="49" bestFit="1" customWidth="1"/>
    <col min="8203" max="8448" width="9.33203125" style="49"/>
    <col min="8449" max="8449" width="5.5" style="49" bestFit="1" customWidth="1"/>
    <col min="8450" max="8450" width="54.1640625" style="49" customWidth="1"/>
    <col min="8451" max="8451" width="7.83203125" style="49" customWidth="1"/>
    <col min="8452" max="8452" width="6.1640625" style="49" bestFit="1" customWidth="1"/>
    <col min="8453" max="8453" width="10.1640625" style="49" bestFit="1" customWidth="1"/>
    <col min="8454" max="8454" width="17" style="49" bestFit="1" customWidth="1"/>
    <col min="8455" max="8455" width="14" style="49" bestFit="1" customWidth="1"/>
    <col min="8456" max="8456" width="9.33203125" style="49"/>
    <col min="8457" max="8457" width="13.6640625" style="49" customWidth="1"/>
    <col min="8458" max="8458" width="15" style="49" bestFit="1" customWidth="1"/>
    <col min="8459" max="8704" width="9.33203125" style="49"/>
    <col min="8705" max="8705" width="5.5" style="49" bestFit="1" customWidth="1"/>
    <col min="8706" max="8706" width="54.1640625" style="49" customWidth="1"/>
    <col min="8707" max="8707" width="7.83203125" style="49" customWidth="1"/>
    <col min="8708" max="8708" width="6.1640625" style="49" bestFit="1" customWidth="1"/>
    <col min="8709" max="8709" width="10.1640625" style="49" bestFit="1" customWidth="1"/>
    <col min="8710" max="8710" width="17" style="49" bestFit="1" customWidth="1"/>
    <col min="8711" max="8711" width="14" style="49" bestFit="1" customWidth="1"/>
    <col min="8712" max="8712" width="9.33203125" style="49"/>
    <col min="8713" max="8713" width="13.6640625" style="49" customWidth="1"/>
    <col min="8714" max="8714" width="15" style="49" bestFit="1" customWidth="1"/>
    <col min="8715" max="8960" width="9.33203125" style="49"/>
    <col min="8961" max="8961" width="5.5" style="49" bestFit="1" customWidth="1"/>
    <col min="8962" max="8962" width="54.1640625" style="49" customWidth="1"/>
    <col min="8963" max="8963" width="7.83203125" style="49" customWidth="1"/>
    <col min="8964" max="8964" width="6.1640625" style="49" bestFit="1" customWidth="1"/>
    <col min="8965" max="8965" width="10.1640625" style="49" bestFit="1" customWidth="1"/>
    <col min="8966" max="8966" width="17" style="49" bestFit="1" customWidth="1"/>
    <col min="8967" max="8967" width="14" style="49" bestFit="1" customWidth="1"/>
    <col min="8968" max="8968" width="9.33203125" style="49"/>
    <col min="8969" max="8969" width="13.6640625" style="49" customWidth="1"/>
    <col min="8970" max="8970" width="15" style="49" bestFit="1" customWidth="1"/>
    <col min="8971" max="9216" width="9.33203125" style="49"/>
    <col min="9217" max="9217" width="5.5" style="49" bestFit="1" customWidth="1"/>
    <col min="9218" max="9218" width="54.1640625" style="49" customWidth="1"/>
    <col min="9219" max="9219" width="7.83203125" style="49" customWidth="1"/>
    <col min="9220" max="9220" width="6.1640625" style="49" bestFit="1" customWidth="1"/>
    <col min="9221" max="9221" width="10.1640625" style="49" bestFit="1" customWidth="1"/>
    <col min="9222" max="9222" width="17" style="49" bestFit="1" customWidth="1"/>
    <col min="9223" max="9223" width="14" style="49" bestFit="1" customWidth="1"/>
    <col min="9224" max="9224" width="9.33203125" style="49"/>
    <col min="9225" max="9225" width="13.6640625" style="49" customWidth="1"/>
    <col min="9226" max="9226" width="15" style="49" bestFit="1" customWidth="1"/>
    <col min="9227" max="9472" width="9.33203125" style="49"/>
    <col min="9473" max="9473" width="5.5" style="49" bestFit="1" customWidth="1"/>
    <col min="9474" max="9474" width="54.1640625" style="49" customWidth="1"/>
    <col min="9475" max="9475" width="7.83203125" style="49" customWidth="1"/>
    <col min="9476" max="9476" width="6.1640625" style="49" bestFit="1" customWidth="1"/>
    <col min="9477" max="9477" width="10.1640625" style="49" bestFit="1" customWidth="1"/>
    <col min="9478" max="9478" width="17" style="49" bestFit="1" customWidth="1"/>
    <col min="9479" max="9479" width="14" style="49" bestFit="1" customWidth="1"/>
    <col min="9480" max="9480" width="9.33203125" style="49"/>
    <col min="9481" max="9481" width="13.6640625" style="49" customWidth="1"/>
    <col min="9482" max="9482" width="15" style="49" bestFit="1" customWidth="1"/>
    <col min="9483" max="9728" width="9.33203125" style="49"/>
    <col min="9729" max="9729" width="5.5" style="49" bestFit="1" customWidth="1"/>
    <col min="9730" max="9730" width="54.1640625" style="49" customWidth="1"/>
    <col min="9731" max="9731" width="7.83203125" style="49" customWidth="1"/>
    <col min="9732" max="9732" width="6.1640625" style="49" bestFit="1" customWidth="1"/>
    <col min="9733" max="9733" width="10.1640625" style="49" bestFit="1" customWidth="1"/>
    <col min="9734" max="9734" width="17" style="49" bestFit="1" customWidth="1"/>
    <col min="9735" max="9735" width="14" style="49" bestFit="1" customWidth="1"/>
    <col min="9736" max="9736" width="9.33203125" style="49"/>
    <col min="9737" max="9737" width="13.6640625" style="49" customWidth="1"/>
    <col min="9738" max="9738" width="15" style="49" bestFit="1" customWidth="1"/>
    <col min="9739" max="9984" width="9.33203125" style="49"/>
    <col min="9985" max="9985" width="5.5" style="49" bestFit="1" customWidth="1"/>
    <col min="9986" max="9986" width="54.1640625" style="49" customWidth="1"/>
    <col min="9987" max="9987" width="7.83203125" style="49" customWidth="1"/>
    <col min="9988" max="9988" width="6.1640625" style="49" bestFit="1" customWidth="1"/>
    <col min="9989" max="9989" width="10.1640625" style="49" bestFit="1" customWidth="1"/>
    <col min="9990" max="9990" width="17" style="49" bestFit="1" customWidth="1"/>
    <col min="9991" max="9991" width="14" style="49" bestFit="1" customWidth="1"/>
    <col min="9992" max="9992" width="9.33203125" style="49"/>
    <col min="9993" max="9993" width="13.6640625" style="49" customWidth="1"/>
    <col min="9994" max="9994" width="15" style="49" bestFit="1" customWidth="1"/>
    <col min="9995" max="10240" width="9.33203125" style="49"/>
    <col min="10241" max="10241" width="5.5" style="49" bestFit="1" customWidth="1"/>
    <col min="10242" max="10242" width="54.1640625" style="49" customWidth="1"/>
    <col min="10243" max="10243" width="7.83203125" style="49" customWidth="1"/>
    <col min="10244" max="10244" width="6.1640625" style="49" bestFit="1" customWidth="1"/>
    <col min="10245" max="10245" width="10.1640625" style="49" bestFit="1" customWidth="1"/>
    <col min="10246" max="10246" width="17" style="49" bestFit="1" customWidth="1"/>
    <col min="10247" max="10247" width="14" style="49" bestFit="1" customWidth="1"/>
    <col min="10248" max="10248" width="9.33203125" style="49"/>
    <col min="10249" max="10249" width="13.6640625" style="49" customWidth="1"/>
    <col min="10250" max="10250" width="15" style="49" bestFit="1" customWidth="1"/>
    <col min="10251" max="10496" width="9.33203125" style="49"/>
    <col min="10497" max="10497" width="5.5" style="49" bestFit="1" customWidth="1"/>
    <col min="10498" max="10498" width="54.1640625" style="49" customWidth="1"/>
    <col min="10499" max="10499" width="7.83203125" style="49" customWidth="1"/>
    <col min="10500" max="10500" width="6.1640625" style="49" bestFit="1" customWidth="1"/>
    <col min="10501" max="10501" width="10.1640625" style="49" bestFit="1" customWidth="1"/>
    <col min="10502" max="10502" width="17" style="49" bestFit="1" customWidth="1"/>
    <col min="10503" max="10503" width="14" style="49" bestFit="1" customWidth="1"/>
    <col min="10504" max="10504" width="9.33203125" style="49"/>
    <col min="10505" max="10505" width="13.6640625" style="49" customWidth="1"/>
    <col min="10506" max="10506" width="15" style="49" bestFit="1" customWidth="1"/>
    <col min="10507" max="10752" width="9.33203125" style="49"/>
    <col min="10753" max="10753" width="5.5" style="49" bestFit="1" customWidth="1"/>
    <col min="10754" max="10754" width="54.1640625" style="49" customWidth="1"/>
    <col min="10755" max="10755" width="7.83203125" style="49" customWidth="1"/>
    <col min="10756" max="10756" width="6.1640625" style="49" bestFit="1" customWidth="1"/>
    <col min="10757" max="10757" width="10.1640625" style="49" bestFit="1" customWidth="1"/>
    <col min="10758" max="10758" width="17" style="49" bestFit="1" customWidth="1"/>
    <col min="10759" max="10759" width="14" style="49" bestFit="1" customWidth="1"/>
    <col min="10760" max="10760" width="9.33203125" style="49"/>
    <col min="10761" max="10761" width="13.6640625" style="49" customWidth="1"/>
    <col min="10762" max="10762" width="15" style="49" bestFit="1" customWidth="1"/>
    <col min="10763" max="11008" width="9.33203125" style="49"/>
    <col min="11009" max="11009" width="5.5" style="49" bestFit="1" customWidth="1"/>
    <col min="11010" max="11010" width="54.1640625" style="49" customWidth="1"/>
    <col min="11011" max="11011" width="7.83203125" style="49" customWidth="1"/>
    <col min="11012" max="11012" width="6.1640625" style="49" bestFit="1" customWidth="1"/>
    <col min="11013" max="11013" width="10.1640625" style="49" bestFit="1" customWidth="1"/>
    <col min="11014" max="11014" width="17" style="49" bestFit="1" customWidth="1"/>
    <col min="11015" max="11015" width="14" style="49" bestFit="1" customWidth="1"/>
    <col min="11016" max="11016" width="9.33203125" style="49"/>
    <col min="11017" max="11017" width="13.6640625" style="49" customWidth="1"/>
    <col min="11018" max="11018" width="15" style="49" bestFit="1" customWidth="1"/>
    <col min="11019" max="11264" width="9.33203125" style="49"/>
    <col min="11265" max="11265" width="5.5" style="49" bestFit="1" customWidth="1"/>
    <col min="11266" max="11266" width="54.1640625" style="49" customWidth="1"/>
    <col min="11267" max="11267" width="7.83203125" style="49" customWidth="1"/>
    <col min="11268" max="11268" width="6.1640625" style="49" bestFit="1" customWidth="1"/>
    <col min="11269" max="11269" width="10.1640625" style="49" bestFit="1" customWidth="1"/>
    <col min="11270" max="11270" width="17" style="49" bestFit="1" customWidth="1"/>
    <col min="11271" max="11271" width="14" style="49" bestFit="1" customWidth="1"/>
    <col min="11272" max="11272" width="9.33203125" style="49"/>
    <col min="11273" max="11273" width="13.6640625" style="49" customWidth="1"/>
    <col min="11274" max="11274" width="15" style="49" bestFit="1" customWidth="1"/>
    <col min="11275" max="11520" width="9.33203125" style="49"/>
    <col min="11521" max="11521" width="5.5" style="49" bestFit="1" customWidth="1"/>
    <col min="11522" max="11522" width="54.1640625" style="49" customWidth="1"/>
    <col min="11523" max="11523" width="7.83203125" style="49" customWidth="1"/>
    <col min="11524" max="11524" width="6.1640625" style="49" bestFit="1" customWidth="1"/>
    <col min="11525" max="11525" width="10.1640625" style="49" bestFit="1" customWidth="1"/>
    <col min="11526" max="11526" width="17" style="49" bestFit="1" customWidth="1"/>
    <col min="11527" max="11527" width="14" style="49" bestFit="1" customWidth="1"/>
    <col min="11528" max="11528" width="9.33203125" style="49"/>
    <col min="11529" max="11529" width="13.6640625" style="49" customWidth="1"/>
    <col min="11530" max="11530" width="15" style="49" bestFit="1" customWidth="1"/>
    <col min="11531" max="11776" width="9.33203125" style="49"/>
    <col min="11777" max="11777" width="5.5" style="49" bestFit="1" customWidth="1"/>
    <col min="11778" max="11778" width="54.1640625" style="49" customWidth="1"/>
    <col min="11779" max="11779" width="7.83203125" style="49" customWidth="1"/>
    <col min="11780" max="11780" width="6.1640625" style="49" bestFit="1" customWidth="1"/>
    <col min="11781" max="11781" width="10.1640625" style="49" bestFit="1" customWidth="1"/>
    <col min="11782" max="11782" width="17" style="49" bestFit="1" customWidth="1"/>
    <col min="11783" max="11783" width="14" style="49" bestFit="1" customWidth="1"/>
    <col min="11784" max="11784" width="9.33203125" style="49"/>
    <col min="11785" max="11785" width="13.6640625" style="49" customWidth="1"/>
    <col min="11786" max="11786" width="15" style="49" bestFit="1" customWidth="1"/>
    <col min="11787" max="12032" width="9.33203125" style="49"/>
    <col min="12033" max="12033" width="5.5" style="49" bestFit="1" customWidth="1"/>
    <col min="12034" max="12034" width="54.1640625" style="49" customWidth="1"/>
    <col min="12035" max="12035" width="7.83203125" style="49" customWidth="1"/>
    <col min="12036" max="12036" width="6.1640625" style="49" bestFit="1" customWidth="1"/>
    <col min="12037" max="12037" width="10.1640625" style="49" bestFit="1" customWidth="1"/>
    <col min="12038" max="12038" width="17" style="49" bestFit="1" customWidth="1"/>
    <col min="12039" max="12039" width="14" style="49" bestFit="1" customWidth="1"/>
    <col min="12040" max="12040" width="9.33203125" style="49"/>
    <col min="12041" max="12041" width="13.6640625" style="49" customWidth="1"/>
    <col min="12042" max="12042" width="15" style="49" bestFit="1" customWidth="1"/>
    <col min="12043" max="12288" width="9.33203125" style="49"/>
    <col min="12289" max="12289" width="5.5" style="49" bestFit="1" customWidth="1"/>
    <col min="12290" max="12290" width="54.1640625" style="49" customWidth="1"/>
    <col min="12291" max="12291" width="7.83203125" style="49" customWidth="1"/>
    <col min="12292" max="12292" width="6.1640625" style="49" bestFit="1" customWidth="1"/>
    <col min="12293" max="12293" width="10.1640625" style="49" bestFit="1" customWidth="1"/>
    <col min="12294" max="12294" width="17" style="49" bestFit="1" customWidth="1"/>
    <col min="12295" max="12295" width="14" style="49" bestFit="1" customWidth="1"/>
    <col min="12296" max="12296" width="9.33203125" style="49"/>
    <col min="12297" max="12297" width="13.6640625" style="49" customWidth="1"/>
    <col min="12298" max="12298" width="15" style="49" bestFit="1" customWidth="1"/>
    <col min="12299" max="12544" width="9.33203125" style="49"/>
    <col min="12545" max="12545" width="5.5" style="49" bestFit="1" customWidth="1"/>
    <col min="12546" max="12546" width="54.1640625" style="49" customWidth="1"/>
    <col min="12547" max="12547" width="7.83203125" style="49" customWidth="1"/>
    <col min="12548" max="12548" width="6.1640625" style="49" bestFit="1" customWidth="1"/>
    <col min="12549" max="12549" width="10.1640625" style="49" bestFit="1" customWidth="1"/>
    <col min="12550" max="12550" width="17" style="49" bestFit="1" customWidth="1"/>
    <col min="12551" max="12551" width="14" style="49" bestFit="1" customWidth="1"/>
    <col min="12552" max="12552" width="9.33203125" style="49"/>
    <col min="12553" max="12553" width="13.6640625" style="49" customWidth="1"/>
    <col min="12554" max="12554" width="15" style="49" bestFit="1" customWidth="1"/>
    <col min="12555" max="12800" width="9.33203125" style="49"/>
    <col min="12801" max="12801" width="5.5" style="49" bestFit="1" customWidth="1"/>
    <col min="12802" max="12802" width="54.1640625" style="49" customWidth="1"/>
    <col min="12803" max="12803" width="7.83203125" style="49" customWidth="1"/>
    <col min="12804" max="12804" width="6.1640625" style="49" bestFit="1" customWidth="1"/>
    <col min="12805" max="12805" width="10.1640625" style="49" bestFit="1" customWidth="1"/>
    <col min="12806" max="12806" width="17" style="49" bestFit="1" customWidth="1"/>
    <col min="12807" max="12807" width="14" style="49" bestFit="1" customWidth="1"/>
    <col min="12808" max="12808" width="9.33203125" style="49"/>
    <col min="12809" max="12809" width="13.6640625" style="49" customWidth="1"/>
    <col min="12810" max="12810" width="15" style="49" bestFit="1" customWidth="1"/>
    <col min="12811" max="13056" width="9.33203125" style="49"/>
    <col min="13057" max="13057" width="5.5" style="49" bestFit="1" customWidth="1"/>
    <col min="13058" max="13058" width="54.1640625" style="49" customWidth="1"/>
    <col min="13059" max="13059" width="7.83203125" style="49" customWidth="1"/>
    <col min="13060" max="13060" width="6.1640625" style="49" bestFit="1" customWidth="1"/>
    <col min="13061" max="13061" width="10.1640625" style="49" bestFit="1" customWidth="1"/>
    <col min="13062" max="13062" width="17" style="49" bestFit="1" customWidth="1"/>
    <col min="13063" max="13063" width="14" style="49" bestFit="1" customWidth="1"/>
    <col min="13064" max="13064" width="9.33203125" style="49"/>
    <col min="13065" max="13065" width="13.6640625" style="49" customWidth="1"/>
    <col min="13066" max="13066" width="15" style="49" bestFit="1" customWidth="1"/>
    <col min="13067" max="13312" width="9.33203125" style="49"/>
    <col min="13313" max="13313" width="5.5" style="49" bestFit="1" customWidth="1"/>
    <col min="13314" max="13314" width="54.1640625" style="49" customWidth="1"/>
    <col min="13315" max="13315" width="7.83203125" style="49" customWidth="1"/>
    <col min="13316" max="13316" width="6.1640625" style="49" bestFit="1" customWidth="1"/>
    <col min="13317" max="13317" width="10.1640625" style="49" bestFit="1" customWidth="1"/>
    <col min="13318" max="13318" width="17" style="49" bestFit="1" customWidth="1"/>
    <col min="13319" max="13319" width="14" style="49" bestFit="1" customWidth="1"/>
    <col min="13320" max="13320" width="9.33203125" style="49"/>
    <col min="13321" max="13321" width="13.6640625" style="49" customWidth="1"/>
    <col min="13322" max="13322" width="15" style="49" bestFit="1" customWidth="1"/>
    <col min="13323" max="13568" width="9.33203125" style="49"/>
    <col min="13569" max="13569" width="5.5" style="49" bestFit="1" customWidth="1"/>
    <col min="13570" max="13570" width="54.1640625" style="49" customWidth="1"/>
    <col min="13571" max="13571" width="7.83203125" style="49" customWidth="1"/>
    <col min="13572" max="13572" width="6.1640625" style="49" bestFit="1" customWidth="1"/>
    <col min="13573" max="13573" width="10.1640625" style="49" bestFit="1" customWidth="1"/>
    <col min="13574" max="13574" width="17" style="49" bestFit="1" customWidth="1"/>
    <col min="13575" max="13575" width="14" style="49" bestFit="1" customWidth="1"/>
    <col min="13576" max="13576" width="9.33203125" style="49"/>
    <col min="13577" max="13577" width="13.6640625" style="49" customWidth="1"/>
    <col min="13578" max="13578" width="15" style="49" bestFit="1" customWidth="1"/>
    <col min="13579" max="13824" width="9.33203125" style="49"/>
    <col min="13825" max="13825" width="5.5" style="49" bestFit="1" customWidth="1"/>
    <col min="13826" max="13826" width="54.1640625" style="49" customWidth="1"/>
    <col min="13827" max="13827" width="7.83203125" style="49" customWidth="1"/>
    <col min="13828" max="13828" width="6.1640625" style="49" bestFit="1" customWidth="1"/>
    <col min="13829" max="13829" width="10.1640625" style="49" bestFit="1" customWidth="1"/>
    <col min="13830" max="13830" width="17" style="49" bestFit="1" customWidth="1"/>
    <col min="13831" max="13831" width="14" style="49" bestFit="1" customWidth="1"/>
    <col min="13832" max="13832" width="9.33203125" style="49"/>
    <col min="13833" max="13833" width="13.6640625" style="49" customWidth="1"/>
    <col min="13834" max="13834" width="15" style="49" bestFit="1" customWidth="1"/>
    <col min="13835" max="14080" width="9.33203125" style="49"/>
    <col min="14081" max="14081" width="5.5" style="49" bestFit="1" customWidth="1"/>
    <col min="14082" max="14082" width="54.1640625" style="49" customWidth="1"/>
    <col min="14083" max="14083" width="7.83203125" style="49" customWidth="1"/>
    <col min="14084" max="14084" width="6.1640625" style="49" bestFit="1" customWidth="1"/>
    <col min="14085" max="14085" width="10.1640625" style="49" bestFit="1" customWidth="1"/>
    <col min="14086" max="14086" width="17" style="49" bestFit="1" customWidth="1"/>
    <col min="14087" max="14087" width="14" style="49" bestFit="1" customWidth="1"/>
    <col min="14088" max="14088" width="9.33203125" style="49"/>
    <col min="14089" max="14089" width="13.6640625" style="49" customWidth="1"/>
    <col min="14090" max="14090" width="15" style="49" bestFit="1" customWidth="1"/>
    <col min="14091" max="14336" width="9.33203125" style="49"/>
    <col min="14337" max="14337" width="5.5" style="49" bestFit="1" customWidth="1"/>
    <col min="14338" max="14338" width="54.1640625" style="49" customWidth="1"/>
    <col min="14339" max="14339" width="7.83203125" style="49" customWidth="1"/>
    <col min="14340" max="14340" width="6.1640625" style="49" bestFit="1" customWidth="1"/>
    <col min="14341" max="14341" width="10.1640625" style="49" bestFit="1" customWidth="1"/>
    <col min="14342" max="14342" width="17" style="49" bestFit="1" customWidth="1"/>
    <col min="14343" max="14343" width="14" style="49" bestFit="1" customWidth="1"/>
    <col min="14344" max="14344" width="9.33203125" style="49"/>
    <col min="14345" max="14345" width="13.6640625" style="49" customWidth="1"/>
    <col min="14346" max="14346" width="15" style="49" bestFit="1" customWidth="1"/>
    <col min="14347" max="14592" width="9.33203125" style="49"/>
    <col min="14593" max="14593" width="5.5" style="49" bestFit="1" customWidth="1"/>
    <col min="14594" max="14594" width="54.1640625" style="49" customWidth="1"/>
    <col min="14595" max="14595" width="7.83203125" style="49" customWidth="1"/>
    <col min="14596" max="14596" width="6.1640625" style="49" bestFit="1" customWidth="1"/>
    <col min="14597" max="14597" width="10.1640625" style="49" bestFit="1" customWidth="1"/>
    <col min="14598" max="14598" width="17" style="49" bestFit="1" customWidth="1"/>
    <col min="14599" max="14599" width="14" style="49" bestFit="1" customWidth="1"/>
    <col min="14600" max="14600" width="9.33203125" style="49"/>
    <col min="14601" max="14601" width="13.6640625" style="49" customWidth="1"/>
    <col min="14602" max="14602" width="15" style="49" bestFit="1" customWidth="1"/>
    <col min="14603" max="14848" width="9.33203125" style="49"/>
    <col min="14849" max="14849" width="5.5" style="49" bestFit="1" customWidth="1"/>
    <col min="14850" max="14850" width="54.1640625" style="49" customWidth="1"/>
    <col min="14851" max="14851" width="7.83203125" style="49" customWidth="1"/>
    <col min="14852" max="14852" width="6.1640625" style="49" bestFit="1" customWidth="1"/>
    <col min="14853" max="14853" width="10.1640625" style="49" bestFit="1" customWidth="1"/>
    <col min="14854" max="14854" width="17" style="49" bestFit="1" customWidth="1"/>
    <col min="14855" max="14855" width="14" style="49" bestFit="1" customWidth="1"/>
    <col min="14856" max="14856" width="9.33203125" style="49"/>
    <col min="14857" max="14857" width="13.6640625" style="49" customWidth="1"/>
    <col min="14858" max="14858" width="15" style="49" bestFit="1" customWidth="1"/>
    <col min="14859" max="15104" width="9.33203125" style="49"/>
    <col min="15105" max="15105" width="5.5" style="49" bestFit="1" customWidth="1"/>
    <col min="15106" max="15106" width="54.1640625" style="49" customWidth="1"/>
    <col min="15107" max="15107" width="7.83203125" style="49" customWidth="1"/>
    <col min="15108" max="15108" width="6.1640625" style="49" bestFit="1" customWidth="1"/>
    <col min="15109" max="15109" width="10.1640625" style="49" bestFit="1" customWidth="1"/>
    <col min="15110" max="15110" width="17" style="49" bestFit="1" customWidth="1"/>
    <col min="15111" max="15111" width="14" style="49" bestFit="1" customWidth="1"/>
    <col min="15112" max="15112" width="9.33203125" style="49"/>
    <col min="15113" max="15113" width="13.6640625" style="49" customWidth="1"/>
    <col min="15114" max="15114" width="15" style="49" bestFit="1" customWidth="1"/>
    <col min="15115" max="15360" width="9.33203125" style="49"/>
    <col min="15361" max="15361" width="5.5" style="49" bestFit="1" customWidth="1"/>
    <col min="15362" max="15362" width="54.1640625" style="49" customWidth="1"/>
    <col min="15363" max="15363" width="7.83203125" style="49" customWidth="1"/>
    <col min="15364" max="15364" width="6.1640625" style="49" bestFit="1" customWidth="1"/>
    <col min="15365" max="15365" width="10.1640625" style="49" bestFit="1" customWidth="1"/>
    <col min="15366" max="15366" width="17" style="49" bestFit="1" customWidth="1"/>
    <col min="15367" max="15367" width="14" style="49" bestFit="1" customWidth="1"/>
    <col min="15368" max="15368" width="9.33203125" style="49"/>
    <col min="15369" max="15369" width="13.6640625" style="49" customWidth="1"/>
    <col min="15370" max="15370" width="15" style="49" bestFit="1" customWidth="1"/>
    <col min="15371" max="15616" width="9.33203125" style="49"/>
    <col min="15617" max="15617" width="5.5" style="49" bestFit="1" customWidth="1"/>
    <col min="15618" max="15618" width="54.1640625" style="49" customWidth="1"/>
    <col min="15619" max="15619" width="7.83203125" style="49" customWidth="1"/>
    <col min="15620" max="15620" width="6.1640625" style="49" bestFit="1" customWidth="1"/>
    <col min="15621" max="15621" width="10.1640625" style="49" bestFit="1" customWidth="1"/>
    <col min="15622" max="15622" width="17" style="49" bestFit="1" customWidth="1"/>
    <col min="15623" max="15623" width="14" style="49" bestFit="1" customWidth="1"/>
    <col min="15624" max="15624" width="9.33203125" style="49"/>
    <col min="15625" max="15625" width="13.6640625" style="49" customWidth="1"/>
    <col min="15626" max="15626" width="15" style="49" bestFit="1" customWidth="1"/>
    <col min="15627" max="15872" width="9.33203125" style="49"/>
    <col min="15873" max="15873" width="5.5" style="49" bestFit="1" customWidth="1"/>
    <col min="15874" max="15874" width="54.1640625" style="49" customWidth="1"/>
    <col min="15875" max="15875" width="7.83203125" style="49" customWidth="1"/>
    <col min="15876" max="15876" width="6.1640625" style="49" bestFit="1" customWidth="1"/>
    <col min="15877" max="15877" width="10.1640625" style="49" bestFit="1" customWidth="1"/>
    <col min="15878" max="15878" width="17" style="49" bestFit="1" customWidth="1"/>
    <col min="15879" max="15879" width="14" style="49" bestFit="1" customWidth="1"/>
    <col min="15880" max="15880" width="9.33203125" style="49"/>
    <col min="15881" max="15881" width="13.6640625" style="49" customWidth="1"/>
    <col min="15882" max="15882" width="15" style="49" bestFit="1" customWidth="1"/>
    <col min="15883" max="16128" width="9.33203125" style="49"/>
    <col min="16129" max="16129" width="5.5" style="49" bestFit="1" customWidth="1"/>
    <col min="16130" max="16130" width="54.1640625" style="49" customWidth="1"/>
    <col min="16131" max="16131" width="7.83203125" style="49" customWidth="1"/>
    <col min="16132" max="16132" width="6.1640625" style="49" bestFit="1" customWidth="1"/>
    <col min="16133" max="16133" width="10.1640625" style="49" bestFit="1" customWidth="1"/>
    <col min="16134" max="16134" width="17" style="49" bestFit="1" customWidth="1"/>
    <col min="16135" max="16135" width="14" style="49" bestFit="1" customWidth="1"/>
    <col min="16136" max="16136" width="9.33203125" style="49"/>
    <col min="16137" max="16137" width="13.6640625" style="49" customWidth="1"/>
    <col min="16138" max="16138" width="15" style="49" bestFit="1" customWidth="1"/>
    <col min="16139" max="16384" width="9.33203125" style="49"/>
  </cols>
  <sheetData>
    <row r="4" spans="1:6" x14ac:dyDescent="0.25">
      <c r="F4" s="50"/>
    </row>
    <row r="5" spans="1:6" x14ac:dyDescent="0.25">
      <c r="A5" s="51"/>
      <c r="B5" s="51"/>
      <c r="C5" s="51"/>
      <c r="D5" s="51"/>
      <c r="E5" s="51"/>
      <c r="F5" s="51"/>
    </row>
    <row r="6" spans="1:6" ht="26.25" x14ac:dyDescent="0.4">
      <c r="A6" s="79" t="s">
        <v>92</v>
      </c>
      <c r="B6" s="79"/>
      <c r="C6" s="79"/>
      <c r="D6" s="79"/>
      <c r="E6" s="79"/>
      <c r="F6" s="79"/>
    </row>
    <row r="9" spans="1:6" s="36" customFormat="1" x14ac:dyDescent="0.2">
      <c r="A9" s="52" t="s">
        <v>82</v>
      </c>
      <c r="B9" s="52" t="s">
        <v>83</v>
      </c>
      <c r="C9" s="53" t="s">
        <v>84</v>
      </c>
      <c r="D9" s="53" t="s">
        <v>50</v>
      </c>
      <c r="E9" s="52" t="s">
        <v>85</v>
      </c>
      <c r="F9" s="52" t="s">
        <v>86</v>
      </c>
    </row>
    <row r="10" spans="1:6" ht="63.75" customHeight="1" x14ac:dyDescent="0.25">
      <c r="A10" s="54">
        <v>1</v>
      </c>
      <c r="B10" s="55" t="s">
        <v>94</v>
      </c>
      <c r="C10" s="56">
        <v>24</v>
      </c>
      <c r="D10" s="56" t="s">
        <v>87</v>
      </c>
      <c r="E10" s="57">
        <v>12000</v>
      </c>
      <c r="F10" s="57">
        <f>E10*C10</f>
        <v>288000</v>
      </c>
    </row>
    <row r="11" spans="1:6" ht="63.75" customHeight="1" x14ac:dyDescent="0.25">
      <c r="A11" s="54">
        <v>2</v>
      </c>
      <c r="B11" s="55" t="s">
        <v>88</v>
      </c>
      <c r="C11" s="56">
        <v>24</v>
      </c>
      <c r="D11" s="56" t="s">
        <v>87</v>
      </c>
      <c r="E11" s="57">
        <v>40000</v>
      </c>
      <c r="F11" s="57">
        <f>E11*C11</f>
        <v>960000</v>
      </c>
    </row>
    <row r="12" spans="1:6" ht="63.75" customHeight="1" x14ac:dyDescent="0.25">
      <c r="A12" s="54">
        <v>3</v>
      </c>
      <c r="B12" s="55" t="s">
        <v>89</v>
      </c>
      <c r="C12" s="56">
        <v>520</v>
      </c>
      <c r="D12" s="56" t="s">
        <v>90</v>
      </c>
      <c r="E12" s="57">
        <v>1000</v>
      </c>
      <c r="F12" s="57">
        <f>E12*C12</f>
        <v>520000</v>
      </c>
    </row>
    <row r="13" spans="1:6" ht="63.75" customHeight="1" x14ac:dyDescent="0.25">
      <c r="A13" s="54">
        <v>4</v>
      </c>
      <c r="B13" s="55" t="s">
        <v>93</v>
      </c>
      <c r="C13" s="56">
        <v>700</v>
      </c>
      <c r="D13" s="56" t="s">
        <v>90</v>
      </c>
      <c r="E13" s="57">
        <v>400</v>
      </c>
      <c r="F13" s="57">
        <f>E13*C13</f>
        <v>280000</v>
      </c>
    </row>
    <row r="14" spans="1:6" s="59" customFormat="1" ht="24.75" customHeight="1" x14ac:dyDescent="0.3">
      <c r="A14" s="80" t="s">
        <v>91</v>
      </c>
      <c r="B14" s="80"/>
      <c r="C14" s="80"/>
      <c r="D14" s="80"/>
      <c r="E14" s="80"/>
      <c r="F14" s="58">
        <f>SUM(F10:F13)</f>
        <v>2048000</v>
      </c>
    </row>
    <row r="15" spans="1:6" x14ac:dyDescent="0.25">
      <c r="A15" s="60"/>
      <c r="B15" s="61"/>
      <c r="C15" s="61"/>
      <c r="D15" s="61"/>
      <c r="E15" s="62"/>
      <c r="F15" s="63"/>
    </row>
    <row r="16" spans="1:6" x14ac:dyDescent="0.25">
      <c r="A16" s="68"/>
      <c r="C16" s="61"/>
      <c r="D16" s="61"/>
      <c r="E16" s="62"/>
      <c r="F16" s="63"/>
    </row>
    <row r="17" spans="1:6" x14ac:dyDescent="0.25">
      <c r="A17" s="68"/>
      <c r="C17" s="61"/>
      <c r="D17" s="61"/>
      <c r="E17" s="62"/>
      <c r="F17" s="63"/>
    </row>
    <row r="18" spans="1:6" x14ac:dyDescent="0.25">
      <c r="A18" s="68"/>
      <c r="C18" s="61"/>
      <c r="D18" s="61"/>
      <c r="E18" s="62"/>
      <c r="F18" s="63"/>
    </row>
    <row r="19" spans="1:6" x14ac:dyDescent="0.25">
      <c r="A19" s="68"/>
      <c r="C19" s="61"/>
      <c r="D19" s="61"/>
      <c r="E19" s="62"/>
      <c r="F19" s="63"/>
    </row>
    <row r="20" spans="1:6" x14ac:dyDescent="0.25">
      <c r="A20" s="68"/>
      <c r="C20" s="61"/>
      <c r="D20" s="61"/>
      <c r="E20" s="62"/>
      <c r="F20" s="63"/>
    </row>
    <row r="21" spans="1:6" x14ac:dyDescent="0.25">
      <c r="A21" s="68"/>
      <c r="C21" s="61"/>
      <c r="D21" s="61"/>
      <c r="E21" s="62"/>
      <c r="F21" s="63"/>
    </row>
    <row r="22" spans="1:6" x14ac:dyDescent="0.25">
      <c r="A22" s="68"/>
      <c r="C22" s="61"/>
      <c r="D22" s="61"/>
      <c r="E22" s="62"/>
      <c r="F22" s="63"/>
    </row>
    <row r="23" spans="1:6" x14ac:dyDescent="0.25">
      <c r="A23" s="68"/>
      <c r="C23" s="61"/>
      <c r="D23" s="61"/>
      <c r="E23" s="62"/>
      <c r="F23" s="63"/>
    </row>
    <row r="24" spans="1:6" x14ac:dyDescent="0.25">
      <c r="A24" s="64"/>
      <c r="E24" s="69"/>
      <c r="F24" s="51"/>
    </row>
    <row r="25" spans="1:6" x14ac:dyDescent="0.25">
      <c r="A25" s="64"/>
      <c r="E25" s="69"/>
      <c r="F25" s="51"/>
    </row>
    <row r="26" spans="1:6" x14ac:dyDescent="0.25">
      <c r="A26" s="65"/>
      <c r="B26" s="66"/>
      <c r="E26" s="68"/>
      <c r="F26" s="68"/>
    </row>
    <row r="27" spans="1:6" x14ac:dyDescent="0.25">
      <c r="A27" s="64"/>
      <c r="B27" s="66"/>
      <c r="C27" s="68"/>
      <c r="D27" s="68"/>
      <c r="E27" s="68"/>
      <c r="F27" s="68"/>
    </row>
    <row r="28" spans="1:6" x14ac:dyDescent="0.25">
      <c r="C28" s="68"/>
      <c r="D28" s="68"/>
      <c r="E28" s="68"/>
      <c r="F28" s="68"/>
    </row>
    <row r="29" spans="1:6" x14ac:dyDescent="0.25">
      <c r="C29" s="68"/>
      <c r="D29" s="68"/>
      <c r="E29" s="68"/>
      <c r="F29" s="68"/>
    </row>
    <row r="30" spans="1:6" x14ac:dyDescent="0.25">
      <c r="C30" s="70"/>
      <c r="D30" s="68"/>
    </row>
    <row r="32" spans="1:6" x14ac:dyDescent="0.25">
      <c r="A32" s="64"/>
    </row>
    <row r="33" spans="1:4" x14ac:dyDescent="0.25">
      <c r="A33" s="64"/>
      <c r="C33" s="67"/>
      <c r="D33" s="68"/>
    </row>
    <row r="34" spans="1:4" x14ac:dyDescent="0.25">
      <c r="A34" s="71"/>
      <c r="C34" s="67"/>
      <c r="D34" s="68"/>
    </row>
    <row r="35" spans="1:4" x14ac:dyDescent="0.25">
      <c r="C35" s="67"/>
      <c r="D35" s="68"/>
    </row>
    <row r="36" spans="1:4" x14ac:dyDescent="0.25">
      <c r="C36" s="67"/>
      <c r="D36" s="68"/>
    </row>
  </sheetData>
  <mergeCells count="2">
    <mergeCell ref="A6:F6"/>
    <mergeCell ref="A14:E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2</vt:lpstr>
      <vt:lpstr>hvac</vt:lpstr>
      <vt:lpstr>additional work</vt:lpstr>
      <vt:lpstr>hvac!Print_Area</vt:lpstr>
      <vt:lpstr>hvac!Print_Titles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2022-09-26T10:08:23Z</cp:lastPrinted>
  <dcterms:created xsi:type="dcterms:W3CDTF">2022-06-28T10:28:46Z</dcterms:created>
  <dcterms:modified xsi:type="dcterms:W3CDTF">2022-10-19T06:01:40Z</dcterms:modified>
</cp:coreProperties>
</file>