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Xls\Old projects\Burhani Mehal Swimming pool Work\"/>
    </mc:Choice>
  </mc:AlternateContent>
  <bookViews>
    <workbookView xWindow="0" yWindow="315" windowWidth="15300" windowHeight="8550"/>
  </bookViews>
  <sheets>
    <sheet name="Sheet1" sheetId="1" r:id="rId1"/>
  </sheets>
  <definedNames>
    <definedName name="_xlnm.Print_Area" localSheetId="0">Sheet1!$A$1:$H$39</definedName>
  </definedNames>
  <calcPr calcId="152511"/>
</workbook>
</file>

<file path=xl/calcChain.xml><?xml version="1.0" encoding="utf-8"?>
<calcChain xmlns="http://schemas.openxmlformats.org/spreadsheetml/2006/main">
  <c r="H28" i="1" l="1"/>
  <c r="G28" i="1"/>
  <c r="H27" i="1"/>
  <c r="G27" i="1"/>
  <c r="H29" i="1" l="1"/>
  <c r="G29" i="1"/>
  <c r="G19" i="1" l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30" i="1"/>
  <c r="H30" i="1"/>
  <c r="H18" i="1"/>
  <c r="G18" i="1"/>
  <c r="G31" i="1" l="1"/>
  <c r="G33" i="1" s="1"/>
  <c r="H31" i="1"/>
  <c r="H32" i="1" s="1"/>
  <c r="H33" i="1" s="1"/>
  <c r="J22" i="1"/>
  <c r="J23" i="1" s="1"/>
  <c r="G34" i="1" l="1"/>
</calcChain>
</file>

<file path=xl/sharedStrings.xml><?xml version="1.0" encoding="utf-8"?>
<sst xmlns="http://schemas.openxmlformats.org/spreadsheetml/2006/main" count="45" uniqueCount="36">
  <si>
    <t>S. #</t>
  </si>
  <si>
    <t>Description</t>
  </si>
  <si>
    <t>Qty</t>
  </si>
  <si>
    <t>Unit</t>
  </si>
  <si>
    <t>Total Amount Rs.</t>
  </si>
  <si>
    <t>M/S Dawat-e-Hadiyah,</t>
  </si>
  <si>
    <r>
      <t xml:space="preserve">For </t>
    </r>
    <r>
      <rPr>
        <b/>
        <sz val="14"/>
        <rFont val="Calibri"/>
        <family val="2"/>
        <scheme val="minor"/>
      </rPr>
      <t>PIONEER SERVICES.</t>
    </r>
  </si>
  <si>
    <t>Nos</t>
  </si>
  <si>
    <t>SST 13%</t>
  </si>
  <si>
    <t>PS/BM/012/03/22</t>
  </si>
  <si>
    <t>24 Mar 2022</t>
  </si>
  <si>
    <t>Supply and installation of 3" dia Gate Valve.</t>
  </si>
  <si>
    <t>Testing and commissioning of fire system.</t>
  </si>
  <si>
    <t>Material Rate</t>
  </si>
  <si>
    <t>Labour Rate</t>
  </si>
  <si>
    <t>Material Amount</t>
  </si>
  <si>
    <t>Labour Amount</t>
  </si>
  <si>
    <t>Job</t>
  </si>
  <si>
    <t>Pressure switches to be service and re-fix.</t>
  </si>
  <si>
    <t>Sub - total Amount Rs.</t>
  </si>
  <si>
    <t>Total after SST</t>
  </si>
  <si>
    <t>Removal of fire pumps, service and re-installation with 30 HP motor complete in all respect.</t>
  </si>
  <si>
    <t>No</t>
  </si>
  <si>
    <t>Existing Skid vibration isolator to be replace with new and fix properly (for fire pumps)</t>
  </si>
  <si>
    <t>Supply and installation of M.S Pipe 03" dia with related fittings complete in all respect.</t>
  </si>
  <si>
    <t>Rft</t>
  </si>
  <si>
    <t>Making of Provision for fire engine pump in-let outlet connection (for future)</t>
  </si>
  <si>
    <t>Air vent to be replace with new at roof top.</t>
  </si>
  <si>
    <t>Supply and installation of oil filled pressure guage with stop cock.</t>
  </si>
  <si>
    <t xml:space="preserve">Removal and repairing of Leaking fire hose from difference floors. </t>
  </si>
  <si>
    <t>System to be drain for replacement of Leaking / Corrosive elbow, flung, nut bolt, gasket etc from Fire's pump header  / discharge line.</t>
  </si>
  <si>
    <t>Supply and installation of pressure release valve 03" dia with related fittings complete in all respect for smooth operation.</t>
  </si>
  <si>
    <t>Existing electric panels to be replace with new including controls with new logic.
(for 30HP 02 Pumps &amp; 5HP 01 Pump)</t>
  </si>
  <si>
    <t>Quotation for rehabilitation of Fire Fighting System at Syedna Tahir Saifuddin Memorial Foundation, Karachi</t>
  </si>
  <si>
    <t>Attn: Mr. Mustafa Ali Safri</t>
  </si>
  <si>
    <t>Burhani Mahal, McIver Rd, Civil Lines, Karachi.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</si>
</sst>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_(* #,##0.000_);_(* \(#,##0.000\);_(* &quot;-&quot;??_);_(@_)"/>
  </numFmts>
  <fonts count="1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14" fontId="0" fillId="0" borderId="0" xfId="0" applyNumberFormat="1" applyFont="1"/>
    <xf numFmtId="164" fontId="4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164" fontId="4" fillId="0" borderId="1" xfId="0" applyNumberFormat="1" applyFont="1" applyBorder="1" applyAlignment="1">
      <alignment horizontal="center" vertical="center"/>
    </xf>
    <xf numFmtId="164" fontId="0" fillId="0" borderId="0" xfId="1" applyNumberFormat="1" applyFont="1"/>
    <xf numFmtId="165" fontId="0" fillId="0" borderId="0" xfId="0" quotePrefix="1" applyNumberFormat="1" applyFont="1" applyAlignment="1">
      <alignment horizontal="right"/>
    </xf>
    <xf numFmtId="0" fontId="6" fillId="0" borderId="0" xfId="0" applyFont="1"/>
    <xf numFmtId="0" fontId="7" fillId="0" borderId="0" xfId="0" applyFont="1"/>
    <xf numFmtId="164" fontId="6" fillId="0" borderId="0" xfId="1" applyNumberFormat="1" applyFont="1"/>
    <xf numFmtId="164" fontId="4" fillId="0" borderId="0" xfId="1" applyNumberFormat="1" applyFont="1"/>
    <xf numFmtId="164" fontId="4" fillId="0" borderId="0" xfId="0" applyNumberFormat="1" applyFont="1"/>
    <xf numFmtId="0" fontId="0" fillId="0" borderId="0" xfId="0" applyFont="1" applyAlignment="1">
      <alignment vertical="center"/>
    </xf>
    <xf numFmtId="164" fontId="0" fillId="0" borderId="0" xfId="1" applyNumberFormat="1" applyFont="1" applyAlignment="1">
      <alignment vertical="center"/>
    </xf>
    <xf numFmtId="0" fontId="8" fillId="0" borderId="0" xfId="0" applyFont="1" applyAlignment="1">
      <alignment horizontal="left" vertical="center"/>
    </xf>
    <xf numFmtId="166" fontId="4" fillId="0" borderId="0" xfId="1" applyNumberFormat="1" applyFont="1"/>
    <xf numFmtId="164" fontId="10" fillId="0" borderId="3" xfId="0" applyNumberFormat="1" applyFont="1" applyBorder="1" applyAlignment="1">
      <alignment horizontal="right" vertical="center"/>
    </xf>
    <xf numFmtId="164" fontId="10" fillId="0" borderId="1" xfId="1" applyNumberFormat="1" applyFont="1" applyBorder="1" applyAlignment="1">
      <alignment horizontal="right" vertical="center"/>
    </xf>
    <xf numFmtId="164" fontId="10" fillId="0" borderId="1" xfId="0" applyNumberFormat="1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10" fillId="0" borderId="2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177247</xdr:colOff>
      <xdr:row>36</xdr:row>
      <xdr:rowOff>46383</xdr:rowOff>
    </xdr:from>
    <xdr:to>
      <xdr:col>1</xdr:col>
      <xdr:colOff>530086</xdr:colOff>
      <xdr:row>38</xdr:row>
      <xdr:rowOff>175249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247" y="10076622"/>
          <a:ext cx="626165" cy="509866"/>
        </a:xfrm>
        <a:prstGeom prst="rect">
          <a:avLst/>
        </a:prstGeom>
      </xdr:spPr>
    </xdr:pic>
    <xdr:clientData/>
  </xdr:twoCellAnchor>
  <xdr:twoCellAnchor>
    <xdr:from>
      <xdr:col>1</xdr:col>
      <xdr:colOff>1406661</xdr:colOff>
      <xdr:row>1</xdr:row>
      <xdr:rowOff>15507</xdr:rowOff>
    </xdr:from>
    <xdr:to>
      <xdr:col>7</xdr:col>
      <xdr:colOff>397566</xdr:colOff>
      <xdr:row>3</xdr:row>
      <xdr:rowOff>148856</xdr:rowOff>
    </xdr:to>
    <xdr:sp macro="" textlink="">
      <xdr:nvSpPr>
        <xdr:cNvPr id="5" name="Text Box 69"/>
        <xdr:cNvSpPr txBox="1">
          <a:spLocks noChangeArrowheads="1"/>
        </xdr:cNvSpPr>
      </xdr:nvSpPr>
      <xdr:spPr bwMode="auto">
        <a:xfrm>
          <a:off x="1679987" y="206007"/>
          <a:ext cx="4573383" cy="51434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36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2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36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2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1</xdr:col>
      <xdr:colOff>463823</xdr:colOff>
      <xdr:row>0</xdr:row>
      <xdr:rowOff>16565</xdr:rowOff>
    </xdr:from>
    <xdr:to>
      <xdr:col>1</xdr:col>
      <xdr:colOff>1412970</xdr:colOff>
      <xdr:row>4</xdr:row>
      <xdr:rowOff>35615</xdr:rowOff>
    </xdr:to>
    <xdr:pic>
      <xdr:nvPicPr>
        <xdr:cNvPr id="6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7149" y="16565"/>
          <a:ext cx="949147" cy="781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919369</xdr:colOff>
      <xdr:row>13</xdr:row>
      <xdr:rowOff>256762</xdr:rowOff>
    </xdr:from>
    <xdr:to>
      <xdr:col>13</xdr:col>
      <xdr:colOff>531809</xdr:colOff>
      <xdr:row>19</xdr:row>
      <xdr:rowOff>186666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37173" y="3205371"/>
          <a:ext cx="3439005" cy="21910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39"/>
  <sheetViews>
    <sheetView tabSelected="1" zoomScale="115" zoomScaleNormal="115" workbookViewId="0">
      <selection activeCell="B7" sqref="B7"/>
    </sheetView>
  </sheetViews>
  <sheetFormatPr defaultColWidth="9.140625" defaultRowHeight="15" x14ac:dyDescent="0.25"/>
  <cols>
    <col min="1" max="1" width="4.140625" style="1" customWidth="1"/>
    <col min="2" max="2" width="42" style="1" customWidth="1"/>
    <col min="3" max="3" width="5" style="1" bestFit="1" customWidth="1"/>
    <col min="4" max="4" width="5.85546875" style="1" customWidth="1"/>
    <col min="5" max="5" width="10" style="1" customWidth="1"/>
    <col min="6" max="6" width="8.5703125" style="1" customWidth="1"/>
    <col min="7" max="7" width="12.28515625" style="1" customWidth="1"/>
    <col min="8" max="8" width="12.42578125" style="1" bestFit="1" customWidth="1"/>
    <col min="9" max="9" width="14.85546875" style="1" customWidth="1"/>
    <col min="10" max="10" width="14.85546875" style="11" customWidth="1"/>
    <col min="11" max="16384" width="9.140625" style="1"/>
  </cols>
  <sheetData>
    <row r="6" spans="1:10" ht="9" customHeight="1" x14ac:dyDescent="0.25"/>
    <row r="7" spans="1:10" x14ac:dyDescent="0.25">
      <c r="A7" s="1" t="s">
        <v>9</v>
      </c>
      <c r="H7" s="12" t="s">
        <v>10</v>
      </c>
    </row>
    <row r="8" spans="1:10" ht="8.25" customHeight="1" x14ac:dyDescent="0.25">
      <c r="H8" s="5"/>
    </row>
    <row r="9" spans="1:10" s="13" customFormat="1" ht="15.75" x14ac:dyDescent="0.25">
      <c r="A9" s="13" t="s">
        <v>5</v>
      </c>
      <c r="B9" s="14"/>
      <c r="C9" s="14"/>
      <c r="J9" s="15"/>
    </row>
    <row r="10" spans="1:10" s="13" customFormat="1" ht="15.75" x14ac:dyDescent="0.25">
      <c r="A10" s="13" t="s">
        <v>35</v>
      </c>
      <c r="B10" s="14"/>
      <c r="C10" s="14"/>
      <c r="J10" s="15"/>
    </row>
    <row r="11" spans="1:10" s="13" customFormat="1" ht="12.75" customHeight="1" x14ac:dyDescent="0.25">
      <c r="B11" s="14"/>
      <c r="C11" s="14"/>
      <c r="J11" s="15"/>
    </row>
    <row r="12" spans="1:10" ht="21" x14ac:dyDescent="0.35">
      <c r="A12" s="27" t="s">
        <v>34</v>
      </c>
      <c r="B12" s="27"/>
      <c r="C12" s="27"/>
      <c r="D12" s="27"/>
      <c r="E12" s="27"/>
      <c r="F12" s="27"/>
      <c r="G12" s="27"/>
      <c r="H12" s="27"/>
    </row>
    <row r="13" spans="1:10" ht="5.25" customHeight="1" x14ac:dyDescent="0.25"/>
    <row r="14" spans="1:10" ht="46.5" customHeight="1" x14ac:dyDescent="0.25">
      <c r="A14" s="28" t="s">
        <v>33</v>
      </c>
      <c r="B14" s="28"/>
      <c r="C14" s="28"/>
      <c r="D14" s="28"/>
      <c r="E14" s="28"/>
      <c r="F14" s="28"/>
      <c r="G14" s="28"/>
      <c r="H14" s="28"/>
    </row>
    <row r="15" spans="1:10" ht="15" hidden="1" customHeight="1" x14ac:dyDescent="0.25">
      <c r="A15" s="28"/>
      <c r="B15" s="28"/>
      <c r="C15" s="28"/>
      <c r="D15" s="28"/>
      <c r="E15" s="28"/>
      <c r="F15" s="28"/>
      <c r="G15" s="28"/>
      <c r="H15" s="28"/>
    </row>
    <row r="16" spans="1:10" ht="6" customHeight="1" x14ac:dyDescent="0.25"/>
    <row r="17" spans="1:10" s="9" customFormat="1" ht="31.5" x14ac:dyDescent="0.25">
      <c r="A17" s="25" t="s">
        <v>0</v>
      </c>
      <c r="B17" s="25" t="s">
        <v>1</v>
      </c>
      <c r="C17" s="25" t="s">
        <v>2</v>
      </c>
      <c r="D17" s="25" t="s">
        <v>3</v>
      </c>
      <c r="E17" s="26" t="s">
        <v>13</v>
      </c>
      <c r="F17" s="26" t="s">
        <v>14</v>
      </c>
      <c r="G17" s="26" t="s">
        <v>15</v>
      </c>
      <c r="H17" s="26" t="s">
        <v>16</v>
      </c>
      <c r="J17" s="16"/>
    </row>
    <row r="18" spans="1:10" s="9" customFormat="1" ht="63" x14ac:dyDescent="0.25">
      <c r="A18" s="8">
        <v>1</v>
      </c>
      <c r="B18" s="7" t="s">
        <v>30</v>
      </c>
      <c r="C18" s="8">
        <v>1</v>
      </c>
      <c r="D18" s="8" t="s">
        <v>17</v>
      </c>
      <c r="E18" s="6">
        <v>15000</v>
      </c>
      <c r="F18" s="6">
        <v>18000</v>
      </c>
      <c r="G18" s="6">
        <f>E18*C18</f>
        <v>15000</v>
      </c>
      <c r="H18" s="10">
        <f>F18*C18</f>
        <v>18000</v>
      </c>
      <c r="J18" s="16"/>
    </row>
    <row r="19" spans="1:10" s="9" customFormat="1" ht="31.5" x14ac:dyDescent="0.25">
      <c r="A19" s="8">
        <v>2</v>
      </c>
      <c r="B19" s="7" t="s">
        <v>29</v>
      </c>
      <c r="C19" s="8">
        <v>2</v>
      </c>
      <c r="D19" s="8" t="s">
        <v>7</v>
      </c>
      <c r="E19" s="6">
        <v>0</v>
      </c>
      <c r="F19" s="6">
        <v>8000</v>
      </c>
      <c r="G19" s="6">
        <f t="shared" ref="G19:G29" si="0">E19*C19</f>
        <v>0</v>
      </c>
      <c r="H19" s="10">
        <f t="shared" ref="H19:H29" si="1">F19*C19</f>
        <v>16000</v>
      </c>
      <c r="J19" s="16"/>
    </row>
    <row r="20" spans="1:10" s="9" customFormat="1" ht="47.25" x14ac:dyDescent="0.25">
      <c r="A20" s="8">
        <v>3</v>
      </c>
      <c r="B20" s="7" t="s">
        <v>21</v>
      </c>
      <c r="C20" s="8">
        <v>2</v>
      </c>
      <c r="D20" s="8" t="s">
        <v>7</v>
      </c>
      <c r="E20" s="6">
        <v>95000</v>
      </c>
      <c r="F20" s="6">
        <v>35000</v>
      </c>
      <c r="G20" s="6">
        <f t="shared" si="0"/>
        <v>190000</v>
      </c>
      <c r="H20" s="10">
        <f t="shared" si="1"/>
        <v>70000</v>
      </c>
      <c r="J20" s="16"/>
    </row>
    <row r="21" spans="1:10" s="9" customFormat="1" ht="47.25" customHeight="1" x14ac:dyDescent="0.25">
      <c r="A21" s="8">
        <v>4</v>
      </c>
      <c r="B21" s="7" t="s">
        <v>31</v>
      </c>
      <c r="C21" s="8">
        <v>1</v>
      </c>
      <c r="D21" s="8" t="s">
        <v>22</v>
      </c>
      <c r="E21" s="6">
        <v>295000</v>
      </c>
      <c r="F21" s="6">
        <v>10000</v>
      </c>
      <c r="G21" s="6">
        <f t="shared" si="0"/>
        <v>295000</v>
      </c>
      <c r="H21" s="10">
        <f t="shared" si="1"/>
        <v>10000</v>
      </c>
      <c r="J21" s="16"/>
    </row>
    <row r="22" spans="1:10" s="9" customFormat="1" ht="46.5" customHeight="1" x14ac:dyDescent="0.25">
      <c r="A22" s="8">
        <v>5</v>
      </c>
      <c r="B22" s="7" t="s">
        <v>32</v>
      </c>
      <c r="C22" s="8">
        <v>1</v>
      </c>
      <c r="D22" s="8" t="s">
        <v>17</v>
      </c>
      <c r="E22" s="6">
        <v>315000</v>
      </c>
      <c r="F22" s="6">
        <v>25000</v>
      </c>
      <c r="G22" s="6">
        <f t="shared" si="0"/>
        <v>315000</v>
      </c>
      <c r="H22" s="10">
        <f t="shared" si="1"/>
        <v>25000</v>
      </c>
      <c r="J22" s="16">
        <f>260*200</f>
        <v>52000</v>
      </c>
    </row>
    <row r="23" spans="1:10" s="9" customFormat="1" ht="30.75" customHeight="1" x14ac:dyDescent="0.25">
      <c r="A23" s="8">
        <v>6</v>
      </c>
      <c r="B23" s="7" t="s">
        <v>23</v>
      </c>
      <c r="C23" s="8">
        <v>1</v>
      </c>
      <c r="D23" s="8" t="s">
        <v>17</v>
      </c>
      <c r="E23" s="6">
        <v>60000</v>
      </c>
      <c r="F23" s="6">
        <v>40000</v>
      </c>
      <c r="G23" s="6">
        <f t="shared" si="0"/>
        <v>60000</v>
      </c>
      <c r="H23" s="10">
        <f t="shared" si="1"/>
        <v>40000</v>
      </c>
      <c r="J23" s="21">
        <f>J22/15000</f>
        <v>3.4666666666666668</v>
      </c>
    </row>
    <row r="24" spans="1:10" s="9" customFormat="1" ht="15.75" x14ac:dyDescent="0.25">
      <c r="A24" s="8">
        <v>7</v>
      </c>
      <c r="B24" s="7" t="s">
        <v>18</v>
      </c>
      <c r="C24" s="8">
        <v>3</v>
      </c>
      <c r="D24" s="8" t="s">
        <v>7</v>
      </c>
      <c r="E24" s="6">
        <v>0</v>
      </c>
      <c r="F24" s="6">
        <v>2000</v>
      </c>
      <c r="G24" s="6">
        <f t="shared" si="0"/>
        <v>0</v>
      </c>
      <c r="H24" s="10">
        <f t="shared" si="1"/>
        <v>6000</v>
      </c>
      <c r="J24" s="16"/>
    </row>
    <row r="25" spans="1:10" s="9" customFormat="1" ht="31.5" customHeight="1" x14ac:dyDescent="0.25">
      <c r="A25" s="8">
        <v>8</v>
      </c>
      <c r="B25" s="7" t="s">
        <v>24</v>
      </c>
      <c r="C25" s="8">
        <v>20</v>
      </c>
      <c r="D25" s="8" t="s">
        <v>25</v>
      </c>
      <c r="E25" s="6">
        <v>2500</v>
      </c>
      <c r="F25" s="6">
        <v>600</v>
      </c>
      <c r="G25" s="6">
        <f t="shared" si="0"/>
        <v>50000</v>
      </c>
      <c r="H25" s="10">
        <f t="shared" si="1"/>
        <v>12000</v>
      </c>
      <c r="I25" s="17"/>
      <c r="J25" s="16"/>
    </row>
    <row r="26" spans="1:10" s="9" customFormat="1" ht="18" customHeight="1" x14ac:dyDescent="0.25">
      <c r="A26" s="8">
        <v>9</v>
      </c>
      <c r="B26" s="7" t="s">
        <v>11</v>
      </c>
      <c r="C26" s="8">
        <v>3</v>
      </c>
      <c r="D26" s="8" t="s">
        <v>7</v>
      </c>
      <c r="E26" s="6">
        <v>32000</v>
      </c>
      <c r="F26" s="6">
        <v>5000</v>
      </c>
      <c r="G26" s="6">
        <f t="shared" si="0"/>
        <v>96000</v>
      </c>
      <c r="H26" s="10">
        <f t="shared" si="1"/>
        <v>15000</v>
      </c>
      <c r="J26" s="16"/>
    </row>
    <row r="27" spans="1:10" s="9" customFormat="1" ht="15.75" customHeight="1" x14ac:dyDescent="0.25">
      <c r="A27" s="8">
        <v>10</v>
      </c>
      <c r="B27" s="7" t="s">
        <v>27</v>
      </c>
      <c r="C27" s="8">
        <v>2</v>
      </c>
      <c r="D27" s="8" t="s">
        <v>7</v>
      </c>
      <c r="E27" s="6">
        <v>5000</v>
      </c>
      <c r="F27" s="6">
        <v>1000</v>
      </c>
      <c r="G27" s="6">
        <f t="shared" si="0"/>
        <v>10000</v>
      </c>
      <c r="H27" s="10">
        <f t="shared" si="1"/>
        <v>2000</v>
      </c>
      <c r="J27" s="16"/>
    </row>
    <row r="28" spans="1:10" s="9" customFormat="1" ht="31.5" customHeight="1" x14ac:dyDescent="0.25">
      <c r="A28" s="8">
        <v>11</v>
      </c>
      <c r="B28" s="7" t="s">
        <v>26</v>
      </c>
      <c r="C28" s="8">
        <v>1</v>
      </c>
      <c r="D28" s="8" t="s">
        <v>17</v>
      </c>
      <c r="E28" s="6">
        <v>15000</v>
      </c>
      <c r="F28" s="6">
        <v>10000</v>
      </c>
      <c r="G28" s="6">
        <f t="shared" ref="G28" si="2">E28*C28</f>
        <v>15000</v>
      </c>
      <c r="H28" s="10">
        <f t="shared" ref="H28" si="3">F28*C28</f>
        <v>10000</v>
      </c>
      <c r="J28" s="16"/>
    </row>
    <row r="29" spans="1:10" s="9" customFormat="1" ht="31.5" x14ac:dyDescent="0.25">
      <c r="A29" s="8">
        <v>12</v>
      </c>
      <c r="B29" s="7" t="s">
        <v>28</v>
      </c>
      <c r="C29" s="8">
        <v>7</v>
      </c>
      <c r="D29" s="8" t="s">
        <v>7</v>
      </c>
      <c r="E29" s="6">
        <v>9000</v>
      </c>
      <c r="F29" s="6">
        <v>2000</v>
      </c>
      <c r="G29" s="6">
        <f t="shared" si="0"/>
        <v>63000</v>
      </c>
      <c r="H29" s="10">
        <f t="shared" si="1"/>
        <v>14000</v>
      </c>
      <c r="J29" s="16"/>
    </row>
    <row r="30" spans="1:10" s="9" customFormat="1" ht="15.75" x14ac:dyDescent="0.25">
      <c r="A30" s="8">
        <v>13</v>
      </c>
      <c r="B30" s="7" t="s">
        <v>12</v>
      </c>
      <c r="C30" s="8">
        <v>1</v>
      </c>
      <c r="D30" s="8" t="s">
        <v>17</v>
      </c>
      <c r="E30" s="6">
        <v>0</v>
      </c>
      <c r="F30" s="6">
        <v>25000</v>
      </c>
      <c r="G30" s="6">
        <f>E30*C30</f>
        <v>0</v>
      </c>
      <c r="H30" s="10">
        <f>F30*C30</f>
        <v>25000</v>
      </c>
      <c r="J30" s="16"/>
    </row>
    <row r="31" spans="1:10" s="18" customFormat="1" ht="18.75" x14ac:dyDescent="0.25">
      <c r="A31" s="29" t="s">
        <v>19</v>
      </c>
      <c r="B31" s="29"/>
      <c r="C31" s="29"/>
      <c r="D31" s="29"/>
      <c r="E31" s="29"/>
      <c r="F31" s="29"/>
      <c r="G31" s="22">
        <f>SUM(G18:G30)</f>
        <v>1109000</v>
      </c>
      <c r="H31" s="22">
        <f>SUM(H18:H30)</f>
        <v>263000</v>
      </c>
      <c r="J31" s="19"/>
    </row>
    <row r="32" spans="1:10" s="18" customFormat="1" ht="18.75" x14ac:dyDescent="0.25">
      <c r="A32" s="29" t="s">
        <v>8</v>
      </c>
      <c r="B32" s="29"/>
      <c r="C32" s="29"/>
      <c r="D32" s="29"/>
      <c r="E32" s="29"/>
      <c r="F32" s="29"/>
      <c r="G32" s="23">
        <v>0</v>
      </c>
      <c r="H32" s="24">
        <f>H31*13%</f>
        <v>34190</v>
      </c>
      <c r="J32" s="19"/>
    </row>
    <row r="33" spans="1:10" s="18" customFormat="1" ht="18.75" x14ac:dyDescent="0.25">
      <c r="A33" s="29" t="s">
        <v>20</v>
      </c>
      <c r="B33" s="29"/>
      <c r="C33" s="29"/>
      <c r="D33" s="29"/>
      <c r="E33" s="29"/>
      <c r="F33" s="29"/>
      <c r="G33" s="23">
        <f>G32+G31</f>
        <v>1109000</v>
      </c>
      <c r="H33" s="23">
        <f>H32+H31</f>
        <v>297190</v>
      </c>
      <c r="J33" s="19"/>
    </row>
    <row r="34" spans="1:10" s="18" customFormat="1" ht="19.5" thickBot="1" x14ac:dyDescent="0.3">
      <c r="A34" s="29" t="s">
        <v>4</v>
      </c>
      <c r="B34" s="29"/>
      <c r="C34" s="29"/>
      <c r="D34" s="29"/>
      <c r="E34" s="29"/>
      <c r="F34" s="29"/>
      <c r="G34" s="30">
        <f>H33+G33</f>
        <v>1406190</v>
      </c>
      <c r="H34" s="30"/>
      <c r="J34" s="19"/>
    </row>
    <row r="35" spans="1:10" ht="8.25" customHeight="1" thickTop="1" x14ac:dyDescent="0.25">
      <c r="A35" s="2"/>
      <c r="B35" s="3"/>
      <c r="C35" s="3"/>
      <c r="D35" s="3"/>
      <c r="E35" s="3"/>
      <c r="F35" s="3"/>
      <c r="G35" s="3"/>
    </row>
    <row r="36" spans="1:10" ht="18.75" x14ac:dyDescent="0.25">
      <c r="A36" s="20" t="s">
        <v>6</v>
      </c>
      <c r="B36" s="3"/>
      <c r="C36" s="3"/>
      <c r="D36" s="3"/>
      <c r="E36" s="3"/>
      <c r="F36" s="3"/>
      <c r="G36" s="3"/>
      <c r="I36" s="11"/>
    </row>
    <row r="37" spans="1:10" x14ac:dyDescent="0.25">
      <c r="A37" s="2"/>
      <c r="B37" s="2"/>
      <c r="C37" s="2"/>
      <c r="D37" s="2"/>
      <c r="E37" s="2"/>
      <c r="F37" s="2"/>
      <c r="G37" s="2"/>
    </row>
    <row r="38" spans="1:10" x14ac:dyDescent="0.25">
      <c r="A38" s="2"/>
      <c r="B38" s="2"/>
      <c r="C38" s="2"/>
      <c r="D38" s="2"/>
      <c r="E38" s="2"/>
      <c r="F38" s="2"/>
      <c r="G38" s="2"/>
    </row>
    <row r="39" spans="1:10" x14ac:dyDescent="0.25">
      <c r="A39" s="4"/>
      <c r="B39" s="4"/>
      <c r="C39" s="4"/>
      <c r="D39" s="4"/>
      <c r="E39" s="4"/>
      <c r="F39" s="4"/>
      <c r="G39" s="4"/>
    </row>
  </sheetData>
  <mergeCells count="7">
    <mergeCell ref="A12:H12"/>
    <mergeCell ref="A14:H15"/>
    <mergeCell ref="A31:F31"/>
    <mergeCell ref="A32:F32"/>
    <mergeCell ref="A34:F34"/>
    <mergeCell ref="G34:H34"/>
    <mergeCell ref="A33:F33"/>
  </mergeCells>
  <printOptions horizontalCentered="1"/>
  <pageMargins left="0" right="0" top="0" bottom="0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Pioneer Engineeering</cp:lastModifiedBy>
  <cp:lastPrinted>2022-03-29T05:17:10Z</cp:lastPrinted>
  <dcterms:created xsi:type="dcterms:W3CDTF">2016-01-20T08:33:14Z</dcterms:created>
  <dcterms:modified xsi:type="dcterms:W3CDTF">2022-03-29T07:18:22Z</dcterms:modified>
</cp:coreProperties>
</file>