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Projects 2021\The Forum Building Karachi rec from YH associates\"/>
    </mc:Choice>
  </mc:AlternateContent>
  <bookViews>
    <workbookView xWindow="0" yWindow="0" windowWidth="5880" windowHeight="7005"/>
  </bookViews>
  <sheets>
    <sheet name="Sheet1" sheetId="1" r:id="rId1"/>
  </sheets>
  <definedNames>
    <definedName name="_xlnm.Print_Area" localSheetId="0">Sheet1!$A$1:$H$54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7" i="1" l="1"/>
  <c r="H46" i="1"/>
  <c r="H43" i="1" l="1"/>
  <c r="H42" i="1"/>
  <c r="H39" i="1"/>
  <c r="H38" i="1"/>
  <c r="H37" i="1"/>
  <c r="H36" i="1"/>
  <c r="H33" i="1"/>
  <c r="H34" i="1" s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40" i="1" l="1"/>
  <c r="H44" i="1"/>
  <c r="H31" i="1"/>
  <c r="H45" i="1" l="1"/>
</calcChain>
</file>

<file path=xl/sharedStrings.xml><?xml version="1.0" encoding="utf-8"?>
<sst xmlns="http://schemas.openxmlformats.org/spreadsheetml/2006/main" count="86" uniqueCount="59">
  <si>
    <t>S No.</t>
  </si>
  <si>
    <t>I.C#</t>
  </si>
  <si>
    <t>D e s c r i p t i o n</t>
  </si>
  <si>
    <t>Qty</t>
  </si>
  <si>
    <t>Rate</t>
  </si>
  <si>
    <t>Amount</t>
  </si>
  <si>
    <t>For Pioneer Engineering Services</t>
  </si>
  <si>
    <t>LONTRIN CHINA</t>
  </si>
  <si>
    <t>M.S. SEAMLESS PIPE SCH-40 SIZE 1"Ø</t>
  </si>
  <si>
    <t>M.S. SEAMLESS PIPE SCH-40 SIZE 6"Ø</t>
  </si>
  <si>
    <t>M.S. SEAMLESS PIPE SCH-40 SIZE 8"Ø</t>
  </si>
  <si>
    <t>M.S. SEAMLESS PIPE SCH-40 SIZE 10"Ø</t>
  </si>
  <si>
    <t>Unit</t>
  </si>
  <si>
    <t>Rft</t>
  </si>
  <si>
    <t>GALA USA</t>
  </si>
  <si>
    <t>Nos</t>
  </si>
  <si>
    <t>Honeywell</t>
  </si>
  <si>
    <t>Total</t>
  </si>
  <si>
    <t>WEISS USA</t>
  </si>
  <si>
    <t>GRAND TOTAL AMONT RS</t>
  </si>
  <si>
    <t>GATE VALVE C.I 6" FLANGED</t>
  </si>
  <si>
    <t>FIG # 3511</t>
  </si>
  <si>
    <t>CHECK VALVE CI 6" SWING TYPE</t>
  </si>
  <si>
    <t>FIG # 5101</t>
  </si>
  <si>
    <t>STRAINER CI 6" FLANGED</t>
  </si>
  <si>
    <t>FIG # 7101</t>
  </si>
  <si>
    <t>FLEXIBLE CONNECTOR SIZE 6"Ø</t>
  </si>
  <si>
    <t>FIG # GFLEX-F1</t>
  </si>
  <si>
    <t>GATE VALVE BRONZE 1" THR PN-16</t>
  </si>
  <si>
    <t>FIG # 3152</t>
  </si>
  <si>
    <t>BALANCING VALVE BRONZE 1" THD</t>
  </si>
  <si>
    <t>FIG # 1209-BT</t>
  </si>
  <si>
    <t>STRAINER BRONZE     1" THREADED</t>
  </si>
  <si>
    <t>FIG # 7654</t>
  </si>
  <si>
    <t>GATE VALVE C.I 4" FLANGED</t>
  </si>
  <si>
    <t>GATE VALVE BRONZE 2" THR PN-16</t>
  </si>
  <si>
    <t>STRAINER BRONZE     3/4" THREADED</t>
  </si>
  <si>
    <t>BALL VALVE BRONZE 3/4" THREADED</t>
  </si>
  <si>
    <t>FIG # 1251</t>
  </si>
  <si>
    <t>BRASS AIR VENT 1" AUTOMATIC</t>
  </si>
  <si>
    <t>FIG # 9801</t>
  </si>
  <si>
    <t>BALANCING VALVE CI 6" FLANGED</t>
  </si>
  <si>
    <t>FIG # 1209-DF</t>
  </si>
  <si>
    <t>WATER FLOW SWITCH</t>
  </si>
  <si>
    <t>FIG # WFS1001</t>
  </si>
  <si>
    <t>IND THERMOMETER 0-160 F&amp;C 3-1/2" WITH BARSSWELL</t>
  </si>
  <si>
    <t>FIG # 9VU35</t>
  </si>
  <si>
    <t>PRESSURE GUAGE 0-160 PSI &amp; BAR WITH GAUGE COCK AND SYPHON</t>
  </si>
  <si>
    <t>FIG # 4CTS1-4324</t>
  </si>
  <si>
    <t>Purchase Order for The Forum Shopping Mall.</t>
  </si>
  <si>
    <t>Att: Mr. Zia Ghani</t>
  </si>
  <si>
    <t>Purchase order against Quotation # 2021/FBH/33906-2/MISC</t>
  </si>
  <si>
    <t>M/S  S.T. Brothers</t>
  </si>
  <si>
    <t>Note:</t>
  </si>
  <si>
    <t>M. Bilal Habib</t>
  </si>
  <si>
    <t>Add G.S.T 17%</t>
  </si>
  <si>
    <t>Total amount Rs</t>
  </si>
  <si>
    <t xml:space="preserve"> 2)  Payment will be issue after receiving of material at site &amp; sales invoice within 10 days</t>
  </si>
  <si>
    <t xml:space="preserve"> 1)  Delivery of material will be required on 26-01-21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</si>
</sst>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9.5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sz val="9.5"/>
      <name val="Calibri"/>
      <family val="2"/>
      <scheme val="minor"/>
    </font>
    <font>
      <sz val="9.5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2">
    <xf numFmtId="0" fontId="0" fillId="0" borderId="0" xfId="0"/>
    <xf numFmtId="0" fontId="3" fillId="0" borderId="1" xfId="0" applyFont="1" applyBorder="1" applyAlignment="1">
      <alignment horizontal="left" vertical="center" wrapText="1" indent="2"/>
    </xf>
    <xf numFmtId="0" fontId="3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vertical="center" wrapText="1"/>
    </xf>
    <xf numFmtId="0" fontId="4" fillId="0" borderId="0" xfId="0" applyFont="1"/>
    <xf numFmtId="15" fontId="4" fillId="0" borderId="0" xfId="0" applyNumberFormat="1" applyFont="1"/>
    <xf numFmtId="0" fontId="6" fillId="0" borderId="0" xfId="0" applyFont="1" applyAlignment="1"/>
    <xf numFmtId="0" fontId="0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left" vertical="center" wrapText="1" indent="11"/>
    </xf>
    <xf numFmtId="0" fontId="0" fillId="2" borderId="1" xfId="0" applyFont="1" applyFill="1" applyBorder="1" applyAlignment="1">
      <alignment horizontal="right" vertical="center" wrapText="1"/>
    </xf>
    <xf numFmtId="0" fontId="7" fillId="0" borderId="1" xfId="0" applyFont="1" applyBorder="1" applyAlignment="1">
      <alignment horizontal="right" vertical="center" wrapText="1"/>
    </xf>
    <xf numFmtId="3" fontId="5" fillId="0" borderId="1" xfId="0" applyNumberFormat="1" applyFont="1" applyBorder="1" applyAlignment="1">
      <alignment horizontal="right" vertical="center" wrapText="1"/>
    </xf>
    <xf numFmtId="3" fontId="7" fillId="0" borderId="1" xfId="0" applyNumberFormat="1" applyFont="1" applyBorder="1" applyAlignment="1">
      <alignment horizontal="right" vertical="center" wrapText="1"/>
    </xf>
    <xf numFmtId="0" fontId="0" fillId="2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right" vertical="center" wrapText="1" indent="2"/>
    </xf>
    <xf numFmtId="0" fontId="3" fillId="0" borderId="0" xfId="0" applyFont="1"/>
    <xf numFmtId="0" fontId="0" fillId="0" borderId="0" xfId="0" applyFont="1"/>
    <xf numFmtId="0" fontId="5" fillId="0" borderId="0" xfId="0" applyFont="1" applyBorder="1" applyAlignment="1">
      <alignment horizontal="left" vertical="center" wrapText="1"/>
    </xf>
    <xf numFmtId="0" fontId="9" fillId="0" borderId="2" xfId="0" applyFont="1" applyFill="1" applyBorder="1" applyAlignment="1">
      <alignment horizontal="left" vertical="top" wrapText="1"/>
    </xf>
    <xf numFmtId="0" fontId="9" fillId="0" borderId="3" xfId="0" applyFont="1" applyFill="1" applyBorder="1" applyAlignment="1">
      <alignment horizontal="right" vertical="top" wrapText="1"/>
    </xf>
    <xf numFmtId="1" fontId="10" fillId="0" borderId="2" xfId="0" applyNumberFormat="1" applyFont="1" applyFill="1" applyBorder="1" applyAlignment="1">
      <alignment horizontal="center" vertical="top" shrinkToFit="1"/>
    </xf>
    <xf numFmtId="4" fontId="10" fillId="0" borderId="4" xfId="0" applyNumberFormat="1" applyFont="1" applyFill="1" applyBorder="1" applyAlignment="1">
      <alignment horizontal="right" vertical="top" shrinkToFit="1"/>
    </xf>
    <xf numFmtId="2" fontId="10" fillId="0" borderId="4" xfId="0" applyNumberFormat="1" applyFont="1" applyFill="1" applyBorder="1" applyAlignment="1">
      <alignment horizontal="right" vertical="top" shrinkToFit="1"/>
    </xf>
    <xf numFmtId="1" fontId="10" fillId="3" borderId="2" xfId="0" applyNumberFormat="1" applyFont="1" applyFill="1" applyBorder="1" applyAlignment="1">
      <alignment horizontal="center" vertical="top" shrinkToFit="1"/>
    </xf>
    <xf numFmtId="164" fontId="3" fillId="0" borderId="1" xfId="1" applyNumberFormat="1" applyFont="1" applyBorder="1" applyAlignment="1">
      <alignment horizontal="right" vertical="center" wrapText="1"/>
    </xf>
    <xf numFmtId="0" fontId="11" fillId="0" borderId="0" xfId="0" applyFont="1"/>
    <xf numFmtId="3" fontId="3" fillId="0" borderId="1" xfId="0" applyNumberFormat="1" applyFont="1" applyBorder="1" applyAlignment="1">
      <alignment horizontal="right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left" vertical="center" wrapText="1" indent="11"/>
    </xf>
    <xf numFmtId="0" fontId="11" fillId="2" borderId="1" xfId="0" applyFont="1" applyFill="1" applyBorder="1" applyAlignment="1">
      <alignment horizontal="right" vertical="center" wrapText="1"/>
    </xf>
    <xf numFmtId="0" fontId="7" fillId="3" borderId="1" xfId="0" applyFont="1" applyFill="1" applyBorder="1" applyAlignment="1">
      <alignment horizontal="right" vertical="center" wrapText="1" indent="2"/>
    </xf>
    <xf numFmtId="0" fontId="9" fillId="0" borderId="2" xfId="0" applyFont="1" applyFill="1" applyBorder="1" applyAlignment="1">
      <alignment horizontal="left" vertical="center" wrapText="1"/>
    </xf>
    <xf numFmtId="0" fontId="9" fillId="0" borderId="3" xfId="0" applyFont="1" applyFill="1" applyBorder="1" applyAlignment="1">
      <alignment horizontal="right" vertical="center" wrapText="1"/>
    </xf>
    <xf numFmtId="1" fontId="10" fillId="0" borderId="2" xfId="0" applyNumberFormat="1" applyFont="1" applyFill="1" applyBorder="1" applyAlignment="1">
      <alignment horizontal="left" vertical="center" shrinkToFit="1"/>
    </xf>
    <xf numFmtId="4" fontId="10" fillId="0" borderId="4" xfId="0" applyNumberFormat="1" applyFont="1" applyFill="1" applyBorder="1" applyAlignment="1">
      <alignment horizontal="right" vertical="center" shrinkToFit="1"/>
    </xf>
    <xf numFmtId="0" fontId="3" fillId="0" borderId="1" xfId="0" applyFont="1" applyBorder="1" applyAlignment="1">
      <alignment vertical="center" wrapText="1"/>
    </xf>
    <xf numFmtId="0" fontId="12" fillId="0" borderId="0" xfId="0" applyFont="1"/>
    <xf numFmtId="0" fontId="3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8" fillId="0" borderId="0" xfId="0" applyFont="1" applyAlignment="1">
      <alignment horizontal="center"/>
    </xf>
    <xf numFmtId="0" fontId="5" fillId="0" borderId="0" xfId="0" applyFont="1" applyBorder="1" applyAlignment="1">
      <alignment horizontal="left" vertical="center" wrapText="1"/>
    </xf>
    <xf numFmtId="0" fontId="9" fillId="0" borderId="2" xfId="0" applyFont="1" applyFill="1" applyBorder="1" applyAlignment="1">
      <alignment horizontal="left" vertical="top" wrapText="1"/>
    </xf>
    <xf numFmtId="0" fontId="9" fillId="0" borderId="3" xfId="0" applyFont="1" applyFill="1" applyBorder="1" applyAlignment="1">
      <alignment horizontal="left" vertical="top" wrapText="1"/>
    </xf>
    <xf numFmtId="0" fontId="6" fillId="0" borderId="0" xfId="0" applyFont="1" applyBorder="1" applyAlignment="1">
      <alignment horizontal="left" vertical="center" wrapText="1"/>
    </xf>
    <xf numFmtId="3" fontId="3" fillId="0" borderId="1" xfId="0" applyNumberFormat="1" applyFont="1" applyFill="1" applyBorder="1" applyAlignment="1">
      <alignment horizontal="right" vertical="center" wrapText="1"/>
    </xf>
    <xf numFmtId="3" fontId="5" fillId="0" borderId="5" xfId="0" applyNumberFormat="1" applyFont="1" applyBorder="1" applyAlignment="1">
      <alignment horizontal="right" vertical="center" wrapText="1"/>
    </xf>
    <xf numFmtId="0" fontId="3" fillId="0" borderId="0" xfId="0" applyFont="1" applyBorder="1" applyAlignment="1">
      <alignment horizontal="right" vertical="center" wrapText="1"/>
    </xf>
    <xf numFmtId="0" fontId="2" fillId="0" borderId="0" xfId="0" applyFont="1" applyBorder="1" applyAlignment="1">
      <alignment horizontal="right" vertical="center" wrapText="1"/>
    </xf>
    <xf numFmtId="0" fontId="9" fillId="0" borderId="1" xfId="0" applyFont="1" applyFill="1" applyBorder="1" applyAlignment="1">
      <alignment horizontal="left" vertical="top" wrapText="1"/>
    </xf>
    <xf numFmtId="0" fontId="9" fillId="0" borderId="1" xfId="0" applyFont="1" applyFill="1" applyBorder="1" applyAlignment="1">
      <alignment horizontal="right" vertical="top" wrapText="1"/>
    </xf>
    <xf numFmtId="1" fontId="10" fillId="0" borderId="1" xfId="0" applyNumberFormat="1" applyFont="1" applyFill="1" applyBorder="1" applyAlignment="1">
      <alignment horizontal="left" vertical="top" indent="2" shrinkToFit="1"/>
    </xf>
    <xf numFmtId="4" fontId="10" fillId="0" borderId="1" xfId="0" applyNumberFormat="1" applyFont="1" applyFill="1" applyBorder="1" applyAlignment="1">
      <alignment horizontal="right" vertical="top" shrinkToFit="1"/>
    </xf>
    <xf numFmtId="0" fontId="7" fillId="0" borderId="6" xfId="0" applyFont="1" applyBorder="1" applyAlignment="1">
      <alignment horizontal="center" vertical="center" wrapText="1"/>
    </xf>
    <xf numFmtId="0" fontId="0" fillId="0" borderId="6" xfId="0" applyFont="1" applyBorder="1" applyAlignment="1">
      <alignment vertical="center" wrapText="1"/>
    </xf>
    <xf numFmtId="0" fontId="9" fillId="0" borderId="6" xfId="0" applyFont="1" applyFill="1" applyBorder="1" applyAlignment="1">
      <alignment horizontal="left" vertical="top" wrapText="1"/>
    </xf>
    <xf numFmtId="0" fontId="9" fillId="0" borderId="6" xfId="0" applyFont="1" applyFill="1" applyBorder="1" applyAlignment="1">
      <alignment horizontal="right" vertical="top" wrapText="1"/>
    </xf>
    <xf numFmtId="1" fontId="10" fillId="0" borderId="6" xfId="0" applyNumberFormat="1" applyFont="1" applyFill="1" applyBorder="1" applyAlignment="1">
      <alignment horizontal="center" vertical="top" shrinkToFit="1"/>
    </xf>
    <xf numFmtId="0" fontId="7" fillId="0" borderId="6" xfId="0" applyFont="1" applyBorder="1" applyAlignment="1">
      <alignment horizontal="right" vertical="center" wrapText="1" indent="2"/>
    </xf>
    <xf numFmtId="4" fontId="10" fillId="0" borderId="6" xfId="0" applyNumberFormat="1" applyFont="1" applyFill="1" applyBorder="1" applyAlignment="1">
      <alignment horizontal="right" vertical="top" shrinkToFit="1"/>
    </xf>
    <xf numFmtId="3" fontId="12" fillId="0" borderId="6" xfId="0" applyNumberFormat="1" applyFont="1" applyFill="1" applyBorder="1" applyAlignment="1">
      <alignment horizontal="right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304800</xdr:colOff>
      <xdr:row>4</xdr:row>
      <xdr:rowOff>28575</xdr:rowOff>
    </xdr:from>
    <xdr:to>
      <xdr:col>19</xdr:col>
      <xdr:colOff>600075</xdr:colOff>
      <xdr:row>9</xdr:row>
      <xdr:rowOff>133350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06175" y="676275"/>
          <a:ext cx="2733675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504825</xdr:colOff>
      <xdr:row>51</xdr:row>
      <xdr:rowOff>104775</xdr:rowOff>
    </xdr:from>
    <xdr:to>
      <xdr:col>9</xdr:col>
      <xdr:colOff>409575</xdr:colOff>
      <xdr:row>56</xdr:row>
      <xdr:rowOff>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19925" y="9677400"/>
          <a:ext cx="733425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I54"/>
  <sheetViews>
    <sheetView tabSelected="1" view="pageBreakPreview" topLeftCell="A30" zoomScaleNormal="100" zoomScaleSheetLayoutView="100" workbookViewId="0">
      <selection activeCell="C53" sqref="C53"/>
    </sheetView>
  </sheetViews>
  <sheetFormatPr defaultColWidth="9.140625" defaultRowHeight="12.75" x14ac:dyDescent="0.2"/>
  <cols>
    <col min="1" max="1" width="5.28515625" style="4" customWidth="1"/>
    <col min="2" max="2" width="5" style="4" customWidth="1"/>
    <col min="3" max="3" width="36.42578125" style="4" customWidth="1"/>
    <col min="4" max="4" width="12.5703125" style="4" customWidth="1"/>
    <col min="5" max="5" width="6.5703125" style="4" bestFit="1" customWidth="1"/>
    <col min="6" max="6" width="6.85546875" style="4" customWidth="1"/>
    <col min="7" max="7" width="10.7109375" style="4" customWidth="1"/>
    <col min="8" max="8" width="14.28515625" style="4" customWidth="1"/>
    <col min="9" max="9" width="12.42578125" style="4" customWidth="1"/>
    <col min="10" max="16384" width="9.140625" style="4"/>
  </cols>
  <sheetData>
    <row r="9" spans="1:9" ht="18.75" x14ac:dyDescent="0.3">
      <c r="A9" s="38" t="s">
        <v>52</v>
      </c>
      <c r="B9" s="16"/>
      <c r="C9" s="16"/>
      <c r="D9" s="16"/>
      <c r="H9" s="5">
        <v>44221</v>
      </c>
    </row>
    <row r="10" spans="1:9" ht="15.75" x14ac:dyDescent="0.25">
      <c r="A10" s="16" t="s">
        <v>50</v>
      </c>
      <c r="B10" s="16"/>
      <c r="C10" s="16"/>
      <c r="D10" s="16"/>
    </row>
    <row r="11" spans="1:9" ht="15.75" x14ac:dyDescent="0.25">
      <c r="A11" s="16" t="s">
        <v>51</v>
      </c>
      <c r="B11" s="16"/>
      <c r="C11" s="16"/>
      <c r="D11" s="16"/>
    </row>
    <row r="12" spans="1:9" ht="5.25" customHeight="1" x14ac:dyDescent="0.2"/>
    <row r="13" spans="1:9" ht="21" x14ac:dyDescent="0.35">
      <c r="A13" s="41" t="s">
        <v>49</v>
      </c>
      <c r="B13" s="41"/>
      <c r="C13" s="41"/>
      <c r="D13" s="41"/>
      <c r="E13" s="41"/>
      <c r="F13" s="41"/>
      <c r="G13" s="41"/>
      <c r="H13" s="41"/>
      <c r="I13" s="6"/>
    </row>
    <row r="14" spans="1:9" ht="7.5" customHeight="1" x14ac:dyDescent="0.2"/>
    <row r="15" spans="1:9" s="26" customFormat="1" ht="12.75" customHeight="1" x14ac:dyDescent="0.25">
      <c r="A15" s="37" t="s">
        <v>0</v>
      </c>
      <c r="B15" s="2" t="s">
        <v>1</v>
      </c>
      <c r="C15" s="2" t="s">
        <v>2</v>
      </c>
      <c r="D15" s="2"/>
      <c r="E15" s="2" t="s">
        <v>3</v>
      </c>
      <c r="F15" s="2" t="s">
        <v>12</v>
      </c>
      <c r="G15" s="1" t="s">
        <v>4</v>
      </c>
      <c r="H15" s="1" t="s">
        <v>5</v>
      </c>
    </row>
    <row r="16" spans="1:9" ht="12.75" customHeight="1" x14ac:dyDescent="0.2">
      <c r="A16" s="13"/>
      <c r="B16" s="7"/>
      <c r="C16" s="30" t="s">
        <v>14</v>
      </c>
      <c r="D16" s="8"/>
      <c r="E16" s="7"/>
      <c r="F16" s="7"/>
      <c r="G16" s="7"/>
      <c r="H16" s="9"/>
    </row>
    <row r="17" spans="1:8" ht="27" customHeight="1" x14ac:dyDescent="0.2">
      <c r="A17" s="14">
        <v>1</v>
      </c>
      <c r="B17" s="3"/>
      <c r="C17" s="19" t="s">
        <v>20</v>
      </c>
      <c r="D17" s="20" t="s">
        <v>21</v>
      </c>
      <c r="E17" s="21">
        <v>10</v>
      </c>
      <c r="F17" s="15" t="s">
        <v>15</v>
      </c>
      <c r="G17" s="10">
        <v>27477.89</v>
      </c>
      <c r="H17" s="11">
        <f t="shared" ref="H17:H30" si="0">G17*E17</f>
        <v>274778.90000000002</v>
      </c>
    </row>
    <row r="18" spans="1:8" ht="15" x14ac:dyDescent="0.2">
      <c r="A18" s="14">
        <v>2</v>
      </c>
      <c r="B18" s="3"/>
      <c r="C18" s="19" t="s">
        <v>22</v>
      </c>
      <c r="D18" s="20" t="s">
        <v>23</v>
      </c>
      <c r="E18" s="21">
        <v>3</v>
      </c>
      <c r="F18" s="15" t="s">
        <v>15</v>
      </c>
      <c r="G18" s="10">
        <v>29309.74</v>
      </c>
      <c r="H18" s="11">
        <f t="shared" si="0"/>
        <v>87929.22</v>
      </c>
    </row>
    <row r="19" spans="1:8" ht="15" x14ac:dyDescent="0.2">
      <c r="A19" s="14">
        <v>3</v>
      </c>
      <c r="B19" s="3"/>
      <c r="C19" s="19" t="s">
        <v>24</v>
      </c>
      <c r="D19" s="20" t="s">
        <v>25</v>
      </c>
      <c r="E19" s="21">
        <v>3</v>
      </c>
      <c r="F19" s="15" t="s">
        <v>15</v>
      </c>
      <c r="G19" s="10">
        <v>30530.99</v>
      </c>
      <c r="H19" s="11">
        <f t="shared" si="0"/>
        <v>91592.97</v>
      </c>
    </row>
    <row r="20" spans="1:8" ht="15" x14ac:dyDescent="0.2">
      <c r="A20" s="14">
        <v>4</v>
      </c>
      <c r="B20" s="3"/>
      <c r="C20" s="19" t="s">
        <v>26</v>
      </c>
      <c r="D20" s="20" t="s">
        <v>27</v>
      </c>
      <c r="E20" s="21">
        <v>10</v>
      </c>
      <c r="F20" s="15" t="s">
        <v>15</v>
      </c>
      <c r="G20" s="10">
        <v>9159.2999999999993</v>
      </c>
      <c r="H20" s="11">
        <f t="shared" si="0"/>
        <v>91593</v>
      </c>
    </row>
    <row r="21" spans="1:8" ht="15" x14ac:dyDescent="0.2">
      <c r="A21" s="14">
        <v>5</v>
      </c>
      <c r="B21" s="3"/>
      <c r="C21" s="19" t="s">
        <v>28</v>
      </c>
      <c r="D21" s="20" t="s">
        <v>29</v>
      </c>
      <c r="E21" s="21">
        <v>47</v>
      </c>
      <c r="F21" s="15" t="s">
        <v>15</v>
      </c>
      <c r="G21" s="10">
        <v>2076.11</v>
      </c>
      <c r="H21" s="11">
        <f t="shared" si="0"/>
        <v>97577.170000000013</v>
      </c>
    </row>
    <row r="22" spans="1:8" ht="15" x14ac:dyDescent="0.2">
      <c r="A22" s="14">
        <v>6</v>
      </c>
      <c r="B22" s="3"/>
      <c r="C22" s="19" t="s">
        <v>30</v>
      </c>
      <c r="D22" s="20" t="s">
        <v>31</v>
      </c>
      <c r="E22" s="21">
        <v>47</v>
      </c>
      <c r="F22" s="15" t="s">
        <v>15</v>
      </c>
      <c r="G22" s="10">
        <v>4274.34</v>
      </c>
      <c r="H22" s="11">
        <f t="shared" si="0"/>
        <v>200893.98</v>
      </c>
    </row>
    <row r="23" spans="1:8" ht="15" x14ac:dyDescent="0.2">
      <c r="A23" s="14">
        <v>7</v>
      </c>
      <c r="B23" s="3"/>
      <c r="C23" s="19" t="s">
        <v>32</v>
      </c>
      <c r="D23" s="20" t="s">
        <v>33</v>
      </c>
      <c r="E23" s="21">
        <v>47</v>
      </c>
      <c r="F23" s="15" t="s">
        <v>15</v>
      </c>
      <c r="G23" s="10">
        <v>2137.17</v>
      </c>
      <c r="H23" s="11">
        <f t="shared" si="0"/>
        <v>100446.99</v>
      </c>
    </row>
    <row r="24" spans="1:8" ht="15" x14ac:dyDescent="0.2">
      <c r="A24" s="14">
        <v>8</v>
      </c>
      <c r="B24" s="3"/>
      <c r="C24" s="19" t="s">
        <v>34</v>
      </c>
      <c r="D24" s="20" t="s">
        <v>21</v>
      </c>
      <c r="E24" s="21">
        <v>2</v>
      </c>
      <c r="F24" s="15" t="s">
        <v>15</v>
      </c>
      <c r="G24" s="10">
        <v>17402.66</v>
      </c>
      <c r="H24" s="11">
        <f t="shared" si="0"/>
        <v>34805.32</v>
      </c>
    </row>
    <row r="25" spans="1:8" ht="15" x14ac:dyDescent="0.2">
      <c r="A25" s="14">
        <v>9</v>
      </c>
      <c r="B25" s="3"/>
      <c r="C25" s="19" t="s">
        <v>35</v>
      </c>
      <c r="D25" s="20" t="s">
        <v>29</v>
      </c>
      <c r="E25" s="21">
        <v>2</v>
      </c>
      <c r="F25" s="15" t="s">
        <v>15</v>
      </c>
      <c r="G25" s="12">
        <v>6106.2</v>
      </c>
      <c r="H25" s="11">
        <f t="shared" si="0"/>
        <v>12212.4</v>
      </c>
    </row>
    <row r="26" spans="1:8" ht="12.75" customHeight="1" x14ac:dyDescent="0.2">
      <c r="A26" s="14">
        <v>10</v>
      </c>
      <c r="B26" s="3"/>
      <c r="C26" s="19" t="s">
        <v>28</v>
      </c>
      <c r="D26" s="20" t="s">
        <v>29</v>
      </c>
      <c r="E26" s="21">
        <v>2</v>
      </c>
      <c r="F26" s="15" t="s">
        <v>15</v>
      </c>
      <c r="G26" s="12">
        <v>2076.11</v>
      </c>
      <c r="H26" s="11">
        <f t="shared" si="0"/>
        <v>4152.22</v>
      </c>
    </row>
    <row r="27" spans="1:8" ht="12.75" customHeight="1" x14ac:dyDescent="0.2">
      <c r="A27" s="14">
        <v>11</v>
      </c>
      <c r="B27" s="3"/>
      <c r="C27" s="19" t="s">
        <v>36</v>
      </c>
      <c r="D27" s="20" t="s">
        <v>33</v>
      </c>
      <c r="E27" s="21">
        <v>2</v>
      </c>
      <c r="F27" s="15" t="s">
        <v>15</v>
      </c>
      <c r="G27" s="12">
        <v>1465.49</v>
      </c>
      <c r="H27" s="11">
        <f t="shared" si="0"/>
        <v>2930.98</v>
      </c>
    </row>
    <row r="28" spans="1:8" ht="12.75" customHeight="1" x14ac:dyDescent="0.2">
      <c r="A28" s="14">
        <v>12</v>
      </c>
      <c r="B28" s="3"/>
      <c r="C28" s="19" t="s">
        <v>37</v>
      </c>
      <c r="D28" s="20" t="s">
        <v>38</v>
      </c>
      <c r="E28" s="21">
        <v>2</v>
      </c>
      <c r="F28" s="15" t="s">
        <v>15</v>
      </c>
      <c r="G28" s="12">
        <v>1404.43</v>
      </c>
      <c r="H28" s="11">
        <f t="shared" si="0"/>
        <v>2808.86</v>
      </c>
    </row>
    <row r="29" spans="1:8" ht="12.75" customHeight="1" x14ac:dyDescent="0.2">
      <c r="A29" s="14">
        <v>13</v>
      </c>
      <c r="B29" s="3"/>
      <c r="C29" s="19" t="s">
        <v>39</v>
      </c>
      <c r="D29" s="20" t="s">
        <v>40</v>
      </c>
      <c r="E29" s="21">
        <v>4</v>
      </c>
      <c r="F29" s="15" t="s">
        <v>15</v>
      </c>
      <c r="G29" s="12">
        <v>2370.64</v>
      </c>
      <c r="H29" s="11">
        <f t="shared" si="0"/>
        <v>9482.56</v>
      </c>
    </row>
    <row r="30" spans="1:8" ht="12.75" customHeight="1" x14ac:dyDescent="0.2">
      <c r="A30" s="14">
        <v>14</v>
      </c>
      <c r="B30" s="3"/>
      <c r="C30" s="19" t="s">
        <v>41</v>
      </c>
      <c r="D30" s="20" t="s">
        <v>42</v>
      </c>
      <c r="E30" s="32">
        <v>2</v>
      </c>
      <c r="F30" s="15" t="s">
        <v>15</v>
      </c>
      <c r="G30" s="12">
        <v>65336.3</v>
      </c>
      <c r="H30" s="11">
        <f t="shared" si="0"/>
        <v>130672.6</v>
      </c>
    </row>
    <row r="31" spans="1:8" s="26" customFormat="1" ht="15" customHeight="1" x14ac:dyDescent="0.25">
      <c r="A31" s="39" t="s">
        <v>17</v>
      </c>
      <c r="B31" s="39"/>
      <c r="C31" s="39"/>
      <c r="D31" s="39"/>
      <c r="E31" s="39"/>
      <c r="F31" s="39"/>
      <c r="G31" s="39"/>
      <c r="H31" s="25">
        <f>SUM(H17:H30)</f>
        <v>1141877.17</v>
      </c>
    </row>
    <row r="32" spans="1:8" ht="12.75" customHeight="1" x14ac:dyDescent="0.2">
      <c r="A32" s="13"/>
      <c r="B32" s="7"/>
      <c r="C32" s="30" t="s">
        <v>16</v>
      </c>
      <c r="D32" s="8"/>
      <c r="E32" s="7"/>
      <c r="F32" s="7"/>
      <c r="G32" s="7"/>
      <c r="H32" s="9"/>
    </row>
    <row r="33" spans="1:8" ht="25.5" x14ac:dyDescent="0.2">
      <c r="A33" s="14">
        <v>15</v>
      </c>
      <c r="B33" s="3">
        <v>794</v>
      </c>
      <c r="C33" s="33" t="s">
        <v>43</v>
      </c>
      <c r="D33" s="34" t="s">
        <v>44</v>
      </c>
      <c r="E33" s="35">
        <v>2</v>
      </c>
      <c r="F33" s="10" t="s">
        <v>15</v>
      </c>
      <c r="G33" s="36">
        <v>3572.49</v>
      </c>
      <c r="H33" s="11">
        <f>G33*E33</f>
        <v>7144.98</v>
      </c>
    </row>
    <row r="34" spans="1:8" s="26" customFormat="1" ht="15.75" x14ac:dyDescent="0.25">
      <c r="A34" s="39" t="s">
        <v>17</v>
      </c>
      <c r="B34" s="39"/>
      <c r="C34" s="39"/>
      <c r="D34" s="39"/>
      <c r="E34" s="39"/>
      <c r="F34" s="39"/>
      <c r="G34" s="39"/>
      <c r="H34" s="27">
        <f>H33</f>
        <v>7144.98</v>
      </c>
    </row>
    <row r="35" spans="1:8" ht="12.75" customHeight="1" x14ac:dyDescent="0.2">
      <c r="A35" s="13"/>
      <c r="B35" s="7"/>
      <c r="C35" s="8" t="s">
        <v>7</v>
      </c>
      <c r="D35" s="8"/>
      <c r="E35" s="7"/>
      <c r="F35" s="7"/>
      <c r="G35" s="7"/>
      <c r="H35" s="9"/>
    </row>
    <row r="36" spans="1:8" ht="27" customHeight="1" x14ac:dyDescent="0.2">
      <c r="A36" s="14">
        <v>16</v>
      </c>
      <c r="B36" s="3"/>
      <c r="C36" s="43" t="s">
        <v>8</v>
      </c>
      <c r="D36" s="44"/>
      <c r="E36" s="21">
        <v>500</v>
      </c>
      <c r="F36" s="15" t="s">
        <v>13</v>
      </c>
      <c r="G36" s="23">
        <v>135.05000000000001</v>
      </c>
      <c r="H36" s="11">
        <f>G36*E36</f>
        <v>67525</v>
      </c>
    </row>
    <row r="37" spans="1:8" ht="15" x14ac:dyDescent="0.2">
      <c r="A37" s="14">
        <v>17</v>
      </c>
      <c r="B37" s="3"/>
      <c r="C37" s="43" t="s">
        <v>9</v>
      </c>
      <c r="D37" s="44"/>
      <c r="E37" s="24">
        <v>100</v>
      </c>
      <c r="F37" s="15" t="s">
        <v>13</v>
      </c>
      <c r="G37" s="22">
        <v>1522.96</v>
      </c>
      <c r="H37" s="11">
        <f>G37*E37</f>
        <v>152296</v>
      </c>
    </row>
    <row r="38" spans="1:8" ht="15" x14ac:dyDescent="0.2">
      <c r="A38" s="14">
        <v>18</v>
      </c>
      <c r="B38" s="3"/>
      <c r="C38" s="43" t="s">
        <v>10</v>
      </c>
      <c r="D38" s="44"/>
      <c r="E38" s="24">
        <v>40</v>
      </c>
      <c r="F38" s="15" t="s">
        <v>13</v>
      </c>
      <c r="G38" s="22">
        <v>2292.34</v>
      </c>
      <c r="H38" s="11">
        <f>G38*E38</f>
        <v>91693.6</v>
      </c>
    </row>
    <row r="39" spans="1:8" ht="15" x14ac:dyDescent="0.2">
      <c r="A39" s="14">
        <v>19</v>
      </c>
      <c r="B39" s="3"/>
      <c r="C39" s="43" t="s">
        <v>11</v>
      </c>
      <c r="D39" s="44"/>
      <c r="E39" s="24">
        <v>80</v>
      </c>
      <c r="F39" s="15" t="s">
        <v>13</v>
      </c>
      <c r="G39" s="22">
        <v>3248.5</v>
      </c>
      <c r="H39" s="11">
        <f>G39*E39</f>
        <v>259880</v>
      </c>
    </row>
    <row r="40" spans="1:8" ht="15" x14ac:dyDescent="0.2">
      <c r="A40" s="40" t="s">
        <v>17</v>
      </c>
      <c r="B40" s="40"/>
      <c r="C40" s="40"/>
      <c r="D40" s="40"/>
      <c r="E40" s="40"/>
      <c r="F40" s="40"/>
      <c r="G40" s="40"/>
      <c r="H40" s="11">
        <f>SUM(H36:H39)</f>
        <v>571394.6</v>
      </c>
    </row>
    <row r="41" spans="1:8" s="26" customFormat="1" ht="12.75" customHeight="1" x14ac:dyDescent="0.25">
      <c r="A41" s="28"/>
      <c r="B41" s="29"/>
      <c r="C41" s="30" t="s">
        <v>18</v>
      </c>
      <c r="D41" s="30"/>
      <c r="E41" s="29"/>
      <c r="F41" s="29"/>
      <c r="G41" s="29"/>
      <c r="H41" s="31"/>
    </row>
    <row r="42" spans="1:8" ht="27" customHeight="1" x14ac:dyDescent="0.2">
      <c r="A42" s="14">
        <v>20</v>
      </c>
      <c r="B42" s="3">
        <v>931</v>
      </c>
      <c r="C42" s="50" t="s">
        <v>45</v>
      </c>
      <c r="D42" s="51" t="s">
        <v>46</v>
      </c>
      <c r="E42" s="52">
        <v>4</v>
      </c>
      <c r="F42" s="15" t="s">
        <v>15</v>
      </c>
      <c r="G42" s="53">
        <v>4310.26</v>
      </c>
      <c r="H42" s="11">
        <f>G42*E42</f>
        <v>17241.04</v>
      </c>
    </row>
    <row r="43" spans="1:8" ht="26.25" thickBot="1" x14ac:dyDescent="0.25">
      <c r="A43" s="54">
        <v>21</v>
      </c>
      <c r="B43" s="55">
        <v>925</v>
      </c>
      <c r="C43" s="56" t="s">
        <v>47</v>
      </c>
      <c r="D43" s="57" t="s">
        <v>48</v>
      </c>
      <c r="E43" s="58">
        <v>10</v>
      </c>
      <c r="F43" s="59" t="s">
        <v>15</v>
      </c>
      <c r="G43" s="60">
        <v>2514.31</v>
      </c>
      <c r="H43" s="47">
        <f>G43*E43</f>
        <v>25143.1</v>
      </c>
    </row>
    <row r="44" spans="1:8" s="26" customFormat="1" ht="16.5" thickTop="1" x14ac:dyDescent="0.25">
      <c r="A44" s="48" t="s">
        <v>17</v>
      </c>
      <c r="B44" s="48"/>
      <c r="C44" s="48"/>
      <c r="D44" s="48"/>
      <c r="E44" s="48"/>
      <c r="F44" s="48"/>
      <c r="G44" s="48"/>
      <c r="H44" s="27">
        <f>SUM(H42:H43)</f>
        <v>42384.14</v>
      </c>
    </row>
    <row r="45" spans="1:8" ht="15.75" customHeight="1" x14ac:dyDescent="0.2">
      <c r="A45" s="48" t="s">
        <v>56</v>
      </c>
      <c r="B45" s="48"/>
      <c r="C45" s="48"/>
      <c r="D45" s="48"/>
      <c r="E45" s="48"/>
      <c r="F45" s="48"/>
      <c r="G45" s="48"/>
      <c r="H45" s="46">
        <f>H44+H40+H34+H31</f>
        <v>1762800.89</v>
      </c>
    </row>
    <row r="46" spans="1:8" ht="15.75" customHeight="1" x14ac:dyDescent="0.2">
      <c r="A46" s="48" t="s">
        <v>55</v>
      </c>
      <c r="B46" s="48"/>
      <c r="C46" s="48"/>
      <c r="D46" s="48"/>
      <c r="E46" s="48"/>
      <c r="F46" s="48"/>
      <c r="G46" s="48"/>
      <c r="H46" s="46">
        <f>H45*17%</f>
        <v>299676.15130000003</v>
      </c>
    </row>
    <row r="47" spans="1:8" ht="15.75" customHeight="1" thickBot="1" x14ac:dyDescent="0.25">
      <c r="A47" s="49" t="s">
        <v>19</v>
      </c>
      <c r="B47" s="49"/>
      <c r="C47" s="49"/>
      <c r="D47" s="49"/>
      <c r="E47" s="49"/>
      <c r="F47" s="49"/>
      <c r="G47" s="49"/>
      <c r="H47" s="61">
        <f>H46+H45</f>
        <v>2062477.0412999999</v>
      </c>
    </row>
    <row r="48" spans="1:8" ht="16.5" thickTop="1" x14ac:dyDescent="0.2">
      <c r="A48" s="45" t="s">
        <v>53</v>
      </c>
      <c r="B48" s="45"/>
      <c r="C48" s="45"/>
      <c r="D48" s="45"/>
      <c r="E48" s="45"/>
      <c r="F48" s="45"/>
      <c r="G48" s="45"/>
      <c r="H48" s="45"/>
    </row>
    <row r="49" spans="1:8" x14ac:dyDescent="0.2">
      <c r="A49" s="42" t="s">
        <v>58</v>
      </c>
      <c r="B49" s="42"/>
      <c r="C49" s="42"/>
      <c r="D49" s="42"/>
      <c r="E49" s="42"/>
      <c r="F49" s="42"/>
      <c r="G49" s="42"/>
      <c r="H49" s="42"/>
    </row>
    <row r="50" spans="1:8" x14ac:dyDescent="0.2">
      <c r="A50" s="42" t="s">
        <v>57</v>
      </c>
      <c r="B50" s="42"/>
      <c r="C50" s="42"/>
      <c r="D50" s="42"/>
      <c r="E50" s="42"/>
      <c r="F50" s="42"/>
      <c r="G50" s="42"/>
      <c r="H50" s="42"/>
    </row>
    <row r="51" spans="1:8" ht="3" customHeight="1" x14ac:dyDescent="0.2">
      <c r="A51" s="18"/>
      <c r="B51" s="18"/>
      <c r="C51" s="18"/>
      <c r="D51" s="18"/>
      <c r="E51" s="18"/>
      <c r="F51" s="18"/>
      <c r="G51" s="18"/>
      <c r="H51" s="18"/>
    </row>
    <row r="52" spans="1:8" ht="15.75" x14ac:dyDescent="0.25">
      <c r="A52" s="26" t="s">
        <v>6</v>
      </c>
    </row>
    <row r="53" spans="1:8" ht="6" customHeight="1" x14ac:dyDescent="0.2"/>
    <row r="54" spans="1:8" ht="15" x14ac:dyDescent="0.25">
      <c r="A54" s="17" t="s">
        <v>54</v>
      </c>
    </row>
  </sheetData>
  <mergeCells count="15">
    <mergeCell ref="A49:H49"/>
    <mergeCell ref="A50:H50"/>
    <mergeCell ref="A46:G46"/>
    <mergeCell ref="A47:G47"/>
    <mergeCell ref="A44:G44"/>
    <mergeCell ref="A45:G45"/>
    <mergeCell ref="A13:H13"/>
    <mergeCell ref="A48:H48"/>
    <mergeCell ref="A31:G31"/>
    <mergeCell ref="A34:G34"/>
    <mergeCell ref="C36:D36"/>
    <mergeCell ref="C37:D37"/>
    <mergeCell ref="C38:D38"/>
    <mergeCell ref="C39:D39"/>
    <mergeCell ref="A40:G40"/>
  </mergeCells>
  <printOptions horizontalCentered="1"/>
  <pageMargins left="0" right="0" top="0.75" bottom="0" header="0.3" footer="0.3"/>
  <pageSetup paperSize="9" scale="9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</dc:creator>
  <cp:lastModifiedBy>Pioneer Engineeering</cp:lastModifiedBy>
  <cp:lastPrinted>2021-01-25T08:19:36Z</cp:lastPrinted>
  <dcterms:created xsi:type="dcterms:W3CDTF">2017-12-11T08:54:46Z</dcterms:created>
  <dcterms:modified xsi:type="dcterms:W3CDTF">2021-01-25T08:21:53Z</dcterms:modified>
</cp:coreProperties>
</file>