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1\The Forum Building Karachi rec from YH associates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Quotation!$A$1:$I$41</definedName>
    <definedName name="_xlnm.Print_Titles" localSheetId="0">Quotation!$14:$14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 s="1"/>
  <c r="G25" i="1"/>
  <c r="H16" i="1" l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G30" i="1" l="1"/>
  <c r="I30" i="1" s="1"/>
  <c r="G28" i="1"/>
  <c r="I28" i="1" s="1"/>
  <c r="G32" i="1" l="1"/>
  <c r="H15" i="1"/>
  <c r="J32" i="1" l="1"/>
  <c r="K32" i="1" s="1"/>
  <c r="L32" i="1" s="1"/>
  <c r="G29" i="1"/>
  <c r="I29" i="1" s="1"/>
  <c r="G27" i="1"/>
  <c r="I27" i="1" s="1"/>
  <c r="G22" i="1"/>
  <c r="I22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26" i="1"/>
  <c r="I26" i="1" s="1"/>
  <c r="G15" i="1" l="1"/>
  <c r="I15" i="1" s="1"/>
  <c r="I31" i="1" s="1"/>
  <c r="I32" i="1" s="1"/>
  <c r="I33" i="1" l="1"/>
  <c r="J35" i="1" l="1"/>
  <c r="J37" i="1" s="1"/>
</calcChain>
</file>

<file path=xl/sharedStrings.xml><?xml version="1.0" encoding="utf-8"?>
<sst xmlns="http://schemas.openxmlformats.org/spreadsheetml/2006/main" count="48" uniqueCount="36">
  <si>
    <t>S. No</t>
  </si>
  <si>
    <t>Description</t>
  </si>
  <si>
    <t>Unit</t>
  </si>
  <si>
    <t>Qty</t>
  </si>
  <si>
    <t>Thanking you,</t>
  </si>
  <si>
    <t>Material Rate</t>
  </si>
  <si>
    <t>Material Amount</t>
  </si>
  <si>
    <t>Sub Total Amount Rs.</t>
  </si>
  <si>
    <t>Grand Total Amount Rs.</t>
  </si>
  <si>
    <t>Nos</t>
  </si>
  <si>
    <t>Labor Rate</t>
  </si>
  <si>
    <t>Labor Amount</t>
  </si>
  <si>
    <t>Rft</t>
  </si>
  <si>
    <t>Supply and installation of Cladding</t>
  </si>
  <si>
    <t>Supply and installation of drain Pipe with insulation</t>
  </si>
  <si>
    <t>Supply and installation of G.I ducting</t>
  </si>
  <si>
    <t>Sqft</t>
  </si>
  <si>
    <t>Supply and installation of hangers and supports</t>
  </si>
  <si>
    <t>Job</t>
  </si>
  <si>
    <t>Supply and installation of electrical wiring.</t>
  </si>
  <si>
    <t>Supply and installation of thermostat</t>
  </si>
  <si>
    <t>Supply and installation of Motorized Valve  1-1/4"</t>
  </si>
  <si>
    <t>Supply and installation of Balancing Valve  1-1/4"</t>
  </si>
  <si>
    <t>Supply and installation of Gate Valve  1-1/4"</t>
  </si>
  <si>
    <t>Total Amount Rs</t>
  </si>
  <si>
    <t>S.S.T 13%</t>
  </si>
  <si>
    <t>Supply and installation of M.S SCH-40 Pipe 1-1/4"</t>
  </si>
  <si>
    <t>Supply and installation of thermopore insulation 1-1/4"</t>
  </si>
  <si>
    <t>Supply and installation of flexible duct connector.</t>
  </si>
  <si>
    <t>Testing and commissioing of system.</t>
  </si>
  <si>
    <t>PES/TF/013/02/22.</t>
  </si>
  <si>
    <t>Removal &amp; re-installation of units.</t>
  </si>
  <si>
    <t>Supply &amp; installation of Strainer   1-1/4"</t>
  </si>
  <si>
    <t>For PIONEER SERVICES.</t>
  </si>
  <si>
    <t>Supply and installation of Fiber glass insulation.</t>
  </si>
  <si>
    <t>Quotation for installation of Fan Coil unit with related material (The Forum Shopping 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</si>
</sst>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left"/>
    </xf>
    <xf numFmtId="164" fontId="3" fillId="0" borderId="0" xfId="1" applyNumberFormat="1" applyFont="1"/>
    <xf numFmtId="43" fontId="3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164" fontId="6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6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1325707</xdr:colOff>
      <xdr:row>1</xdr:row>
      <xdr:rowOff>90920</xdr:rowOff>
    </xdr:from>
    <xdr:to>
      <xdr:col>8</xdr:col>
      <xdr:colOff>447833</xdr:colOff>
      <xdr:row>4</xdr:row>
      <xdr:rowOff>161924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582882" y="290945"/>
          <a:ext cx="4713301" cy="671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273630</xdr:colOff>
      <xdr:row>0</xdr:row>
      <xdr:rowOff>133350</xdr:rowOff>
    </xdr:from>
    <xdr:to>
      <xdr:col>1</xdr:col>
      <xdr:colOff>1433626</xdr:colOff>
      <xdr:row>4</xdr:row>
      <xdr:rowOff>142875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0805" y="133350"/>
          <a:ext cx="1159996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44</xdr:row>
      <xdr:rowOff>66389</xdr:rowOff>
    </xdr:from>
    <xdr:to>
      <xdr:col>1</xdr:col>
      <xdr:colOff>374072</xdr:colOff>
      <xdr:row>46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146339</xdr:colOff>
      <xdr:row>37</xdr:row>
      <xdr:rowOff>57150</xdr:rowOff>
    </xdr:from>
    <xdr:to>
      <xdr:col>1</xdr:col>
      <xdr:colOff>610061</xdr:colOff>
      <xdr:row>39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39" y="10058400"/>
          <a:ext cx="720897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44</xdr:row>
      <xdr:rowOff>95250</xdr:rowOff>
    </xdr:from>
    <xdr:to>
      <xdr:col>7</xdr:col>
      <xdr:colOff>440824</xdr:colOff>
      <xdr:row>47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1344275"/>
          <a:ext cx="621799" cy="581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14</xdr:row>
      <xdr:rowOff>57150</xdr:rowOff>
    </xdr:from>
    <xdr:to>
      <xdr:col>18</xdr:col>
      <xdr:colOff>163832</xdr:colOff>
      <xdr:row>17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609850"/>
          <a:ext cx="235458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1"/>
  <sheetViews>
    <sheetView tabSelected="1" zoomScaleNormal="100" zoomScaleSheetLayoutView="110" workbookViewId="0">
      <selection activeCell="L8" sqref="L8"/>
    </sheetView>
  </sheetViews>
  <sheetFormatPr defaultColWidth="9.28515625" defaultRowHeight="15.75" x14ac:dyDescent="0.25"/>
  <cols>
    <col min="1" max="1" width="3.85546875" style="4" customWidth="1"/>
    <col min="2" max="2" width="34.5703125" style="2" customWidth="1"/>
    <col min="3" max="3" width="5.85546875" style="4" bestFit="1" customWidth="1"/>
    <col min="4" max="4" width="5.28515625" style="4" bestFit="1" customWidth="1"/>
    <col min="5" max="5" width="9.7109375" style="2" customWidth="1"/>
    <col min="6" max="6" width="8.7109375" style="2" bestFit="1" customWidth="1"/>
    <col min="7" max="8" width="9.85546875" style="2" bestFit="1" customWidth="1"/>
    <col min="9" max="9" width="12.85546875" style="2" bestFit="1" customWidth="1"/>
    <col min="10" max="10" width="12.7109375" style="2" bestFit="1" customWidth="1"/>
    <col min="11" max="11" width="9.28515625" style="2"/>
    <col min="12" max="12" width="11.85546875" style="2" bestFit="1" customWidth="1"/>
    <col min="13" max="16384" width="9.28515625" style="2"/>
  </cols>
  <sheetData>
    <row r="7" spans="1:9" ht="6" customHeight="1" x14ac:dyDescent="0.25"/>
    <row r="8" spans="1:9" x14ac:dyDescent="0.25">
      <c r="A8" s="29" t="s">
        <v>30</v>
      </c>
      <c r="B8" s="29"/>
      <c r="C8" s="29"/>
      <c r="D8" s="29"/>
      <c r="I8" s="3">
        <v>44635</v>
      </c>
    </row>
    <row r="9" spans="1:9" ht="1.5" customHeight="1" x14ac:dyDescent="0.25"/>
    <row r="10" spans="1:9" ht="1.5" customHeight="1" x14ac:dyDescent="0.25"/>
    <row r="11" spans="1:9" ht="33.75" customHeight="1" x14ac:dyDescent="0.25">
      <c r="A11" s="32" t="s">
        <v>35</v>
      </c>
      <c r="B11" s="32"/>
      <c r="C11" s="32"/>
      <c r="D11" s="32"/>
      <c r="E11" s="32"/>
      <c r="F11" s="32"/>
      <c r="G11" s="32"/>
      <c r="H11" s="32"/>
      <c r="I11" s="32"/>
    </row>
    <row r="12" spans="1:9" ht="17.2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</row>
    <row r="13" spans="1:9" ht="1.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</row>
    <row r="14" spans="1:9" ht="31.5" x14ac:dyDescent="0.25">
      <c r="A14" s="10" t="s">
        <v>0</v>
      </c>
      <c r="B14" s="10" t="s">
        <v>1</v>
      </c>
      <c r="C14" s="10" t="s">
        <v>3</v>
      </c>
      <c r="D14" s="10" t="s">
        <v>2</v>
      </c>
      <c r="E14" s="10" t="s">
        <v>5</v>
      </c>
      <c r="F14" s="10" t="s">
        <v>10</v>
      </c>
      <c r="G14" s="10" t="s">
        <v>6</v>
      </c>
      <c r="H14" s="10" t="s">
        <v>11</v>
      </c>
      <c r="I14" s="10" t="s">
        <v>24</v>
      </c>
    </row>
    <row r="15" spans="1:9" ht="31.5" x14ac:dyDescent="0.25">
      <c r="A15" s="13">
        <v>1</v>
      </c>
      <c r="B15" s="16" t="s">
        <v>26</v>
      </c>
      <c r="C15" s="15">
        <v>766</v>
      </c>
      <c r="D15" s="15" t="s">
        <v>12</v>
      </c>
      <c r="E15" s="14">
        <v>950</v>
      </c>
      <c r="F15" s="14">
        <v>185</v>
      </c>
      <c r="G15" s="14">
        <f>E15*C15</f>
        <v>727700</v>
      </c>
      <c r="H15" s="14">
        <f t="shared" ref="H15" si="0">F15*C15</f>
        <v>141710</v>
      </c>
      <c r="I15" s="14">
        <f>H15+G15</f>
        <v>869410</v>
      </c>
    </row>
    <row r="16" spans="1:9" ht="31.5" x14ac:dyDescent="0.25">
      <c r="A16" s="13">
        <v>2</v>
      </c>
      <c r="B16" s="16" t="s">
        <v>27</v>
      </c>
      <c r="C16" s="15">
        <v>766</v>
      </c>
      <c r="D16" s="15" t="s">
        <v>12</v>
      </c>
      <c r="E16" s="14">
        <v>410</v>
      </c>
      <c r="F16" s="14">
        <v>65</v>
      </c>
      <c r="G16" s="14">
        <f t="shared" ref="G16:G25" si="1">E16*C16</f>
        <v>314060</v>
      </c>
      <c r="H16" s="14">
        <f t="shared" ref="H16:H30" si="2">F16*C16</f>
        <v>49790</v>
      </c>
      <c r="I16" s="14">
        <f t="shared" ref="I16:I30" si="3">H16+G16</f>
        <v>363850</v>
      </c>
    </row>
    <row r="17" spans="1:12" x14ac:dyDescent="0.25">
      <c r="A17" s="13">
        <v>3</v>
      </c>
      <c r="B17" s="16" t="s">
        <v>13</v>
      </c>
      <c r="C17" s="15">
        <v>766</v>
      </c>
      <c r="D17" s="15" t="s">
        <v>12</v>
      </c>
      <c r="E17" s="14">
        <v>300</v>
      </c>
      <c r="F17" s="14">
        <v>85</v>
      </c>
      <c r="G17" s="14">
        <f t="shared" si="1"/>
        <v>229800</v>
      </c>
      <c r="H17" s="14">
        <f t="shared" si="2"/>
        <v>65110</v>
      </c>
      <c r="I17" s="14">
        <f t="shared" si="3"/>
        <v>294910</v>
      </c>
    </row>
    <row r="18" spans="1:12" ht="31.5" x14ac:dyDescent="0.25">
      <c r="A18" s="13">
        <v>4</v>
      </c>
      <c r="B18" s="16" t="s">
        <v>23</v>
      </c>
      <c r="C18" s="15">
        <v>12</v>
      </c>
      <c r="D18" s="15" t="s">
        <v>9</v>
      </c>
      <c r="E18" s="14">
        <v>6116</v>
      </c>
      <c r="F18" s="14">
        <v>1000</v>
      </c>
      <c r="G18" s="14">
        <f t="shared" si="1"/>
        <v>73392</v>
      </c>
      <c r="H18" s="14">
        <f t="shared" si="2"/>
        <v>12000</v>
      </c>
      <c r="I18" s="14">
        <f t="shared" si="3"/>
        <v>85392</v>
      </c>
    </row>
    <row r="19" spans="1:12" ht="31.5" x14ac:dyDescent="0.25">
      <c r="A19" s="13">
        <v>5</v>
      </c>
      <c r="B19" s="16" t="s">
        <v>32</v>
      </c>
      <c r="C19" s="15">
        <v>6</v>
      </c>
      <c r="D19" s="15" t="s">
        <v>9</v>
      </c>
      <c r="E19" s="14">
        <v>5500</v>
      </c>
      <c r="F19" s="14">
        <v>1000</v>
      </c>
      <c r="G19" s="14">
        <f t="shared" si="1"/>
        <v>33000</v>
      </c>
      <c r="H19" s="14">
        <f t="shared" si="2"/>
        <v>6000</v>
      </c>
      <c r="I19" s="14">
        <f t="shared" si="3"/>
        <v>39000</v>
      </c>
    </row>
    <row r="20" spans="1:12" ht="31.5" x14ac:dyDescent="0.25">
      <c r="A20" s="13">
        <v>6</v>
      </c>
      <c r="B20" s="16" t="s">
        <v>22</v>
      </c>
      <c r="C20" s="15">
        <v>6</v>
      </c>
      <c r="D20" s="15" t="s">
        <v>9</v>
      </c>
      <c r="E20" s="14">
        <v>10500</v>
      </c>
      <c r="F20" s="14">
        <v>1000</v>
      </c>
      <c r="G20" s="14">
        <f t="shared" si="1"/>
        <v>63000</v>
      </c>
      <c r="H20" s="14">
        <f t="shared" si="2"/>
        <v>6000</v>
      </c>
      <c r="I20" s="14">
        <f t="shared" si="3"/>
        <v>69000</v>
      </c>
    </row>
    <row r="21" spans="1:12" ht="31.5" x14ac:dyDescent="0.25">
      <c r="A21" s="13">
        <v>7</v>
      </c>
      <c r="B21" s="16" t="s">
        <v>21</v>
      </c>
      <c r="C21" s="15">
        <v>6</v>
      </c>
      <c r="D21" s="15" t="s">
        <v>9</v>
      </c>
      <c r="E21" s="14">
        <v>25000</v>
      </c>
      <c r="F21" s="14">
        <v>1000</v>
      </c>
      <c r="G21" s="14">
        <f t="shared" si="1"/>
        <v>150000</v>
      </c>
      <c r="H21" s="14">
        <f t="shared" si="2"/>
        <v>6000</v>
      </c>
      <c r="I21" s="14">
        <f t="shared" si="3"/>
        <v>156000</v>
      </c>
    </row>
    <row r="22" spans="1:12" ht="31.5" x14ac:dyDescent="0.25">
      <c r="A22" s="13">
        <v>8</v>
      </c>
      <c r="B22" s="16" t="s">
        <v>20</v>
      </c>
      <c r="C22" s="15">
        <v>6</v>
      </c>
      <c r="D22" s="15" t="s">
        <v>9</v>
      </c>
      <c r="E22" s="14">
        <v>19500</v>
      </c>
      <c r="F22" s="14">
        <v>2000</v>
      </c>
      <c r="G22" s="14">
        <f t="shared" ref="G22" si="4">E22*C22</f>
        <v>117000</v>
      </c>
      <c r="H22" s="14">
        <f t="shared" si="2"/>
        <v>12000</v>
      </c>
      <c r="I22" s="14">
        <f t="shared" si="3"/>
        <v>129000</v>
      </c>
    </row>
    <row r="23" spans="1:12" ht="31.5" x14ac:dyDescent="0.25">
      <c r="A23" s="13">
        <v>9</v>
      </c>
      <c r="B23" s="16" t="s">
        <v>14</v>
      </c>
      <c r="C23" s="15">
        <v>70</v>
      </c>
      <c r="D23" s="15" t="s">
        <v>12</v>
      </c>
      <c r="E23" s="14">
        <v>160</v>
      </c>
      <c r="F23" s="14">
        <v>60</v>
      </c>
      <c r="G23" s="14">
        <f t="shared" si="1"/>
        <v>11200</v>
      </c>
      <c r="H23" s="14">
        <f t="shared" si="2"/>
        <v>4200</v>
      </c>
      <c r="I23" s="14">
        <f t="shared" si="3"/>
        <v>15400</v>
      </c>
    </row>
    <row r="24" spans="1:12" ht="31.5" x14ac:dyDescent="0.25">
      <c r="A24" s="13">
        <v>10</v>
      </c>
      <c r="B24" s="16" t="s">
        <v>15</v>
      </c>
      <c r="C24" s="15">
        <v>155</v>
      </c>
      <c r="D24" s="15" t="s">
        <v>16</v>
      </c>
      <c r="E24" s="14">
        <v>240</v>
      </c>
      <c r="F24" s="14">
        <v>60</v>
      </c>
      <c r="G24" s="14">
        <f t="shared" si="1"/>
        <v>37200</v>
      </c>
      <c r="H24" s="14">
        <f t="shared" si="2"/>
        <v>9300</v>
      </c>
      <c r="I24" s="14">
        <f t="shared" si="3"/>
        <v>46500</v>
      </c>
    </row>
    <row r="25" spans="1:12" ht="31.5" x14ac:dyDescent="0.25">
      <c r="A25" s="13">
        <v>11</v>
      </c>
      <c r="B25" s="16" t="s">
        <v>34</v>
      </c>
      <c r="C25" s="15">
        <v>155</v>
      </c>
      <c r="D25" s="15" t="s">
        <v>16</v>
      </c>
      <c r="E25" s="14">
        <v>120</v>
      </c>
      <c r="F25" s="14">
        <v>50</v>
      </c>
      <c r="G25" s="14">
        <f t="shared" si="1"/>
        <v>18600</v>
      </c>
      <c r="H25" s="14">
        <f t="shared" si="2"/>
        <v>7750</v>
      </c>
      <c r="I25" s="14">
        <f t="shared" si="3"/>
        <v>26350</v>
      </c>
    </row>
    <row r="26" spans="1:12" ht="19.5" customHeight="1" x14ac:dyDescent="0.25">
      <c r="A26" s="13">
        <v>12</v>
      </c>
      <c r="B26" s="16" t="s">
        <v>31</v>
      </c>
      <c r="C26" s="15">
        <v>6</v>
      </c>
      <c r="D26" s="15" t="s">
        <v>9</v>
      </c>
      <c r="E26" s="14">
        <v>0</v>
      </c>
      <c r="F26" s="14">
        <v>13000</v>
      </c>
      <c r="G26" s="14">
        <f t="shared" ref="G26" si="5">E26*C26</f>
        <v>0</v>
      </c>
      <c r="H26" s="14">
        <f t="shared" si="2"/>
        <v>78000</v>
      </c>
      <c r="I26" s="14">
        <f t="shared" si="3"/>
        <v>78000</v>
      </c>
    </row>
    <row r="27" spans="1:12" ht="31.5" x14ac:dyDescent="0.25">
      <c r="A27" s="13">
        <v>13</v>
      </c>
      <c r="B27" s="16" t="s">
        <v>19</v>
      </c>
      <c r="C27" s="15">
        <v>1</v>
      </c>
      <c r="D27" s="15" t="s">
        <v>18</v>
      </c>
      <c r="E27" s="14">
        <v>175000</v>
      </c>
      <c r="F27" s="14">
        <v>35000</v>
      </c>
      <c r="G27" s="14">
        <f>E27*C27</f>
        <v>175000</v>
      </c>
      <c r="H27" s="14">
        <f t="shared" si="2"/>
        <v>35000</v>
      </c>
      <c r="I27" s="14">
        <f t="shared" si="3"/>
        <v>210000</v>
      </c>
    </row>
    <row r="28" spans="1:12" ht="31.5" x14ac:dyDescent="0.25">
      <c r="A28" s="13">
        <v>14</v>
      </c>
      <c r="B28" s="16" t="s">
        <v>28</v>
      </c>
      <c r="C28" s="15">
        <v>1</v>
      </c>
      <c r="D28" s="15" t="s">
        <v>18</v>
      </c>
      <c r="E28" s="14">
        <v>35000</v>
      </c>
      <c r="F28" s="14">
        <v>10000</v>
      </c>
      <c r="G28" s="14">
        <f>E28*C28</f>
        <v>35000</v>
      </c>
      <c r="H28" s="14">
        <f t="shared" si="2"/>
        <v>10000</v>
      </c>
      <c r="I28" s="14">
        <f t="shared" si="3"/>
        <v>45000</v>
      </c>
    </row>
    <row r="29" spans="1:12" ht="31.5" x14ac:dyDescent="0.25">
      <c r="A29" s="13">
        <v>15</v>
      </c>
      <c r="B29" s="16" t="s">
        <v>17</v>
      </c>
      <c r="C29" s="15">
        <v>1</v>
      </c>
      <c r="D29" s="15" t="s">
        <v>18</v>
      </c>
      <c r="E29" s="14">
        <v>75000</v>
      </c>
      <c r="F29" s="14">
        <v>25000</v>
      </c>
      <c r="G29" s="14">
        <f t="shared" ref="G29" si="6">E29*C29</f>
        <v>75000</v>
      </c>
      <c r="H29" s="14">
        <f t="shared" si="2"/>
        <v>25000</v>
      </c>
      <c r="I29" s="14">
        <f t="shared" si="3"/>
        <v>100000</v>
      </c>
    </row>
    <row r="30" spans="1:12" ht="32.25" thickBot="1" x14ac:dyDescent="0.3">
      <c r="A30" s="22">
        <v>16</v>
      </c>
      <c r="B30" s="23" t="s">
        <v>29</v>
      </c>
      <c r="C30" s="24">
        <v>1</v>
      </c>
      <c r="D30" s="24" t="s">
        <v>18</v>
      </c>
      <c r="E30" s="25">
        <v>0</v>
      </c>
      <c r="F30" s="25">
        <v>25000</v>
      </c>
      <c r="G30" s="25">
        <f t="shared" ref="G30" si="7">E30*C30</f>
        <v>0</v>
      </c>
      <c r="H30" s="25">
        <f t="shared" si="2"/>
        <v>25000</v>
      </c>
      <c r="I30" s="25">
        <f t="shared" si="3"/>
        <v>25000</v>
      </c>
    </row>
    <row r="31" spans="1:12" s="18" customFormat="1" ht="19.5" customHeight="1" thickTop="1" x14ac:dyDescent="0.25">
      <c r="A31" s="28" t="s">
        <v>7</v>
      </c>
      <c r="B31" s="28"/>
      <c r="C31" s="28"/>
      <c r="D31" s="28"/>
      <c r="E31" s="28"/>
      <c r="F31" s="28"/>
      <c r="G31" s="28"/>
      <c r="H31" s="28"/>
      <c r="I31" s="26">
        <f>SUM(I15:I30)</f>
        <v>2552812</v>
      </c>
    </row>
    <row r="32" spans="1:12" s="18" customFormat="1" ht="19.5" customHeight="1" x14ac:dyDescent="0.25">
      <c r="A32" s="28" t="s">
        <v>25</v>
      </c>
      <c r="B32" s="28"/>
      <c r="C32" s="28"/>
      <c r="D32" s="28"/>
      <c r="E32" s="28"/>
      <c r="F32" s="28"/>
      <c r="G32" s="28">
        <f>H31+G31</f>
        <v>0</v>
      </c>
      <c r="H32" s="28"/>
      <c r="I32" s="30">
        <f>I31*13%</f>
        <v>331865.56</v>
      </c>
      <c r="J32" s="19">
        <f>SUM(H15:H29)</f>
        <v>467860</v>
      </c>
      <c r="K32" s="19">
        <f>J32*13%</f>
        <v>60821.8</v>
      </c>
      <c r="L32" s="20">
        <f>K32*80%</f>
        <v>48657.440000000002</v>
      </c>
    </row>
    <row r="33" spans="1:10" s="18" customFormat="1" ht="19.5" customHeight="1" thickBot="1" x14ac:dyDescent="0.3">
      <c r="A33" s="28" t="s">
        <v>8</v>
      </c>
      <c r="B33" s="28"/>
      <c r="C33" s="28"/>
      <c r="D33" s="28"/>
      <c r="E33" s="28"/>
      <c r="F33" s="28"/>
      <c r="G33" s="28"/>
      <c r="H33" s="28"/>
      <c r="I33" s="21">
        <f>I32+I31</f>
        <v>2884677.56</v>
      </c>
    </row>
    <row r="34" spans="1:10" ht="7.15" hidden="1" customHeight="1" x14ac:dyDescent="0.25">
      <c r="A34" s="11"/>
      <c r="B34" s="7"/>
    </row>
    <row r="35" spans="1:10" ht="16.5" thickTop="1" x14ac:dyDescent="0.25">
      <c r="A35" s="29" t="s">
        <v>4</v>
      </c>
      <c r="B35" s="29"/>
      <c r="C35" s="29"/>
      <c r="D35" s="29"/>
      <c r="E35" s="29"/>
      <c r="F35" s="29"/>
      <c r="G35" s="29"/>
      <c r="H35" s="29"/>
      <c r="I35" s="29"/>
      <c r="J35" s="9">
        <f>G33*8.401%</f>
        <v>0</v>
      </c>
    </row>
    <row r="36" spans="1:10" ht="6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9"/>
    </row>
    <row r="37" spans="1:10" ht="12.4" customHeight="1" x14ac:dyDescent="0.25">
      <c r="A37" s="27" t="s">
        <v>33</v>
      </c>
      <c r="B37" s="27"/>
      <c r="C37" s="27"/>
      <c r="D37" s="27"/>
      <c r="E37" s="27"/>
      <c r="F37" s="27"/>
      <c r="G37" s="27"/>
      <c r="H37" s="27"/>
      <c r="I37" s="27"/>
      <c r="J37" s="9">
        <f>G33-J35</f>
        <v>0</v>
      </c>
    </row>
    <row r="38" spans="1:10" x14ac:dyDescent="0.25">
      <c r="A38" s="1"/>
      <c r="B38" s="5"/>
    </row>
    <row r="39" spans="1:10" x14ac:dyDescent="0.25">
      <c r="A39" s="1"/>
      <c r="B39" s="5"/>
      <c r="I39" s="8"/>
    </row>
    <row r="40" spans="1:10" x14ac:dyDescent="0.25">
      <c r="A40" s="12"/>
      <c r="B40" s="6"/>
      <c r="I40" s="8"/>
    </row>
    <row r="41" spans="1:10" x14ac:dyDescent="0.25">
      <c r="A41" s="12"/>
      <c r="B41" s="6"/>
      <c r="I41" s="8"/>
    </row>
  </sheetData>
  <mergeCells count="7">
    <mergeCell ref="A37:I37"/>
    <mergeCell ref="A31:H31"/>
    <mergeCell ref="A32:H32"/>
    <mergeCell ref="A33:H33"/>
    <mergeCell ref="A8:D8"/>
    <mergeCell ref="A35:I35"/>
    <mergeCell ref="A11:I12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Pioneer Engineeering</cp:lastModifiedBy>
  <cp:lastPrinted>2022-03-15T13:17:17Z</cp:lastPrinted>
  <dcterms:created xsi:type="dcterms:W3CDTF">2015-08-24T06:28:35Z</dcterms:created>
  <dcterms:modified xsi:type="dcterms:W3CDTF">2022-03-15T14:23:15Z</dcterms:modified>
</cp:coreProperties>
</file>