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Pioneer\Projects 2023\Visa KHI Fit Out Project DMC Karachi\BOQ\"/>
    </mc:Choice>
  </mc:AlternateContent>
  <xr:revisionPtr revIDLastSave="0" documentId="13_ncr:1_{75F0B630-FDCC-43AE-8B20-87CF5547FDC7}" xr6:coauthVersionLast="47" xr6:coauthVersionMax="47" xr10:uidLastSave="{00000000-0000-0000-0000-000000000000}"/>
  <bookViews>
    <workbookView xWindow="-120" yWindow="-120" windowWidth="29040" windowHeight="15840" activeTab="1" xr2:uid="{00000000-000D-0000-FFFF-FFFF00000000}"/>
  </bookViews>
  <sheets>
    <sheet name="Grand Summary" sheetId="7" r:id="rId1"/>
    <sheet name="HVAC" sheetId="16" r:id="rId2"/>
    <sheet name="Fire" sheetId="17" r:id="rId3"/>
  </sheets>
  <definedNames>
    <definedName name="dlist">#REF!</definedName>
    <definedName name="list">#REF!</definedName>
    <definedName name="_xlnm.Print_Area" localSheetId="0">'Grand Summary'!$A$1:$E$18</definedName>
    <definedName name="_xlnm.Print_Titles" localSheetId="2">Fire!$7:$8</definedName>
    <definedName name="_xlnm.Print_Titles" localSheetId="1">HVAC!$7:$8</definedName>
    <definedName name="TO">#REF!</definedName>
  </definedNames>
  <calcPr calcId="181029"/>
  <fileRecoveryPr autoRecover="0"/>
</workbook>
</file>

<file path=xl/calcChain.xml><?xml version="1.0" encoding="utf-8"?>
<calcChain xmlns="http://schemas.openxmlformats.org/spreadsheetml/2006/main">
  <c r="H102" i="17" l="1"/>
  <c r="H186" i="16" l="1"/>
  <c r="J183" i="16"/>
  <c r="J179" i="16"/>
  <c r="J175" i="16"/>
  <c r="J171" i="16"/>
  <c r="J167" i="16"/>
  <c r="J162" i="16"/>
  <c r="J161" i="16"/>
  <c r="J160" i="16"/>
  <c r="J159" i="16"/>
  <c r="J158" i="16"/>
  <c r="J157" i="16"/>
  <c r="J156" i="16"/>
  <c r="J151" i="16"/>
  <c r="J150" i="16"/>
  <c r="J146" i="16"/>
  <c r="J141" i="16"/>
  <c r="J136" i="16"/>
  <c r="J135" i="16"/>
  <c r="J134" i="16"/>
  <c r="J133" i="16"/>
  <c r="J132" i="16"/>
  <c r="J131" i="16"/>
  <c r="J130" i="16"/>
  <c r="J129" i="16"/>
  <c r="J128" i="16"/>
  <c r="J127" i="16"/>
  <c r="J126" i="16"/>
  <c r="J125" i="16"/>
  <c r="J124" i="16"/>
  <c r="J123" i="16"/>
  <c r="J122" i="16"/>
  <c r="J121" i="16"/>
  <c r="J120" i="16"/>
  <c r="J119" i="16"/>
  <c r="J118" i="16"/>
  <c r="J117" i="16"/>
  <c r="J116" i="16"/>
  <c r="J109" i="16"/>
  <c r="J105" i="16"/>
  <c r="J101" i="16"/>
  <c r="J97" i="16"/>
  <c r="J92" i="16"/>
  <c r="J93"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E13" i="7"/>
  <c r="J24" i="17"/>
  <c r="J22" i="17"/>
  <c r="J99" i="17"/>
  <c r="J95" i="17"/>
  <c r="J91" i="17"/>
  <c r="J87" i="17"/>
  <c r="J59" i="17"/>
  <c r="J56" i="17"/>
  <c r="J45" i="17"/>
  <c r="J40" i="17"/>
  <c r="J29" i="17"/>
  <c r="J17" i="17"/>
  <c r="J16" i="17"/>
  <c r="J15" i="17"/>
  <c r="J14" i="17"/>
  <c r="J13" i="17"/>
  <c r="J12" i="17"/>
  <c r="J88" i="17"/>
  <c r="J83" i="17"/>
  <c r="J82" i="17"/>
  <c r="J81" i="17"/>
  <c r="J80" i="17"/>
  <c r="J79" i="17"/>
  <c r="J78" i="17"/>
  <c r="J77" i="17"/>
  <c r="J76" i="17"/>
  <c r="J75" i="17"/>
  <c r="J74" i="17"/>
  <c r="J73" i="17"/>
  <c r="J67" i="17"/>
  <c r="J61" i="17"/>
  <c r="J51" i="17"/>
  <c r="J50" i="17"/>
  <c r="J49" i="17"/>
  <c r="J48" i="17"/>
  <c r="J47" i="17"/>
  <c r="J46" i="17"/>
  <c r="J44" i="17"/>
  <c r="J43" i="17"/>
  <c r="J42" i="17"/>
  <c r="J41" i="17"/>
  <c r="J39" i="17"/>
  <c r="J38" i="17"/>
  <c r="J37" i="17"/>
  <c r="J36" i="17"/>
  <c r="J31" i="17"/>
  <c r="J26" i="17"/>
  <c r="J21" i="17"/>
  <c r="J102" i="17" l="1"/>
  <c r="J55" i="16"/>
  <c r="J53" i="16"/>
  <c r="J51" i="16"/>
  <c r="J49" i="16"/>
  <c r="J48" i="16"/>
  <c r="J46" i="16"/>
  <c r="J45" i="16"/>
  <c r="J43" i="16"/>
  <c r="J42" i="16"/>
  <c r="J40" i="16"/>
  <c r="J39" i="16"/>
  <c r="J186" i="16" l="1"/>
  <c r="E11" i="7" s="1"/>
  <c r="H109" i="16"/>
  <c r="H99" i="17"/>
  <c r="H95" i="17"/>
  <c r="H91" i="17"/>
  <c r="H87" i="17"/>
  <c r="H83" i="17"/>
  <c r="H80" i="17"/>
  <c r="H79" i="17"/>
  <c r="H78" i="17"/>
  <c r="H77" i="17"/>
  <c r="H76" i="17"/>
  <c r="H70" i="17"/>
  <c r="H69" i="17"/>
  <c r="H68" i="17"/>
  <c r="H67" i="17"/>
  <c r="H66" i="17"/>
  <c r="H65" i="17"/>
  <c r="H64" i="17"/>
  <c r="H59" i="17"/>
  <c r="H52" i="17"/>
  <c r="H50" i="17"/>
  <c r="H45" i="17"/>
  <c r="H40" i="17"/>
  <c r="H36" i="17"/>
  <c r="H31" i="17"/>
  <c r="H29" i="17"/>
  <c r="H24" i="17"/>
  <c r="H22" i="17"/>
  <c r="H17" i="17"/>
  <c r="H16" i="17"/>
  <c r="H15" i="17"/>
  <c r="H14" i="17"/>
  <c r="H13" i="17"/>
  <c r="H12" i="17"/>
  <c r="H183" i="16"/>
  <c r="H179" i="16"/>
  <c r="H175" i="16"/>
  <c r="H171" i="16"/>
  <c r="H167" i="16"/>
  <c r="H162" i="16"/>
  <c r="H161" i="16"/>
  <c r="H160" i="16"/>
  <c r="H159" i="16"/>
  <c r="H158" i="16"/>
  <c r="H157" i="16"/>
  <c r="H156" i="16"/>
  <c r="H151" i="16"/>
  <c r="H146" i="16"/>
  <c r="H141" i="16"/>
  <c r="H136" i="16"/>
  <c r="H135" i="16"/>
  <c r="H134" i="16"/>
  <c r="H133" i="16"/>
  <c r="H132" i="16"/>
  <c r="H131" i="16"/>
  <c r="H130" i="16"/>
  <c r="H129" i="16"/>
  <c r="H126" i="16"/>
  <c r="H125" i="16"/>
  <c r="H124" i="16"/>
  <c r="H123" i="16"/>
  <c r="H122" i="16"/>
  <c r="H121" i="16"/>
  <c r="H118" i="16"/>
  <c r="H117" i="16"/>
  <c r="H116" i="16"/>
  <c r="H105" i="16"/>
  <c r="H101" i="16"/>
  <c r="H97" i="16"/>
  <c r="H93" i="16"/>
  <c r="H92" i="16"/>
  <c r="H87" i="16"/>
  <c r="H86" i="16"/>
  <c r="H85" i="16"/>
  <c r="H84" i="16"/>
  <c r="H83" i="16"/>
  <c r="H82" i="16"/>
  <c r="H81" i="16"/>
  <c r="H80" i="16"/>
  <c r="H79" i="16"/>
  <c r="H78" i="16"/>
  <c r="H77" i="16"/>
  <c r="H76" i="16"/>
  <c r="H71" i="16"/>
  <c r="H61" i="16"/>
  <c r="H56" i="16"/>
  <c r="H55" i="16"/>
  <c r="H54" i="16"/>
  <c r="H53" i="16"/>
  <c r="H52" i="16"/>
  <c r="H51" i="16"/>
  <c r="H50" i="16"/>
  <c r="H49" i="16"/>
  <c r="H48" i="16"/>
  <c r="H47" i="16"/>
  <c r="H46" i="16"/>
  <c r="H45" i="16"/>
  <c r="H44" i="16"/>
  <c r="H43" i="16"/>
  <c r="H42" i="16"/>
  <c r="H41" i="16"/>
  <c r="H40" i="16"/>
  <c r="H39" i="16"/>
  <c r="H38" i="16"/>
  <c r="H34" i="16"/>
  <c r="H32" i="16"/>
  <c r="H30" i="16"/>
  <c r="H27" i="16"/>
  <c r="H24" i="16"/>
  <c r="H21" i="16"/>
  <c r="G66" i="16"/>
  <c r="H66" i="16"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F72" i="17" l="1"/>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5" i="7"/>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<sst xmlns="http://schemas.openxmlformats.org/spreadsheetml/2006/main" count="340" uniqueCount="178">
  <si>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</si>
  <si>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</si>
  <si>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</si>
  <si>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</si>
  <si>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</si>
  <si>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</si>
  <si>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</si>
  <si>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</si>
  <si>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</si>
  <si>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</si>
  <si>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</si>
  <si>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</si>
  <si>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</si>
  <si>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</si>
  <si>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</si>
  <si>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</si>
  <si>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</si>
  <si>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</si>
  <si>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</si>
  <si>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</si>
  <si>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</si>
  <si>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</si>
  <si>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</si>
  <si>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</si>
  <si>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</si>
  <si>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</si>
  <si>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</si>
  <si>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</si>
  <si>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</si>
  <si>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</si>
  <si>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</si>
  <si>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</si>
  <si>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</si>
  <si>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</si>
  <si>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</si>
  <si>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</si>
  <si>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</si>
  <si>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</si>
  <si>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</si>
  <si>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</si>
  <si>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</si>
  <si>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</si>
  <si>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</si>
  <si>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</si>
  <si>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</si>
  <si>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</si>
  <si>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</si>
  <si>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</si>
  <si>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</si>
  <si>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</si>
  <si>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</si>
  <si>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</si>
  <si>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</si>
  <si>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</si>
  <si>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</si>
  <si>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</si>
  <si>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</si>
  <si>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</si>
  <si>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</si>
  <si>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</si>
  <si>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</si>
  <si>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</si>
  <si>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</si>
  <si>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</si>
  <si>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</si>
  <si>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</si>
  <si>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</si>
  <si>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</si>
  <si>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</si>
  <si>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</si>
  <si>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</si>
  <si>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</si>
  <si>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</si>
  <si>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</si>
  <si>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</si>
  <si>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</si>
  <si>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</si>
  <si>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</si>
  <si>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</si>
  <si>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</si>
  <si>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</si>
  <si>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</si>
  <si>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</si>
  <si>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</si>
  <si>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</si>
  <si>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</si>
  <si>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</si>
  <si>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</si>
  <si>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</si>
  <si>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</si>
  <si>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</si>
  <si>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</si>
  <si>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</si>
  <si>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</si>
  <si>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</si>
  <si>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</si>
  <si>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</si>
  <si>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</si>
  <si>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</si>
  <si>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</si>
  <si>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</si>
  <si>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</si>
  <si>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</si>
  <si>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</si>
  <si>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</si>
  <si>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</si>
  <si>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</si>
  <si>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</si>
  <si>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</si>
  <si>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</si>
  <si>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</si>
  <si>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</si>
  <si>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</si>
  <si>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</si>
  <si>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</si>
  <si>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</si>
  <si>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</si>
  <si>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</si>
  <si>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</si>
  <si>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</si>
  <si>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</si>
  <si>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</si>
  <si>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</si>
  <si>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</si>
  <si>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</si>
  <si>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</si>
  <si>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</si>
  <si>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</si>
  <si>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</si>
  <si>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</si>
  <si>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</si>
  <si>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</si>
  <si>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</si>
  <si>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</si>
  <si>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</si>
  <si>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</si>
  <si>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</si>
  <si>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</si>
  <si>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</si>
  <si>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</si>
  <si>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</si>
  <si>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</si>
  <si>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</si>
  <si>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</si>
  <si>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</si>
  <si>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</si>
  <si>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</si>
  <si>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</si>
  <si>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</si>
  <si>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</si>
  <si>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</si>
  <si>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</si>
  <si>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</si>
  <si>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</si>
  <si>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</si>
  <si>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</si>
  <si>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</si>
  <si>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</si>
  <si>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</si>
  <si>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</si>
  <si>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</si>
  <si>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</si>
  <si>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</si>
  <si>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</si>
  <si>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</si>
  <si>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</si>
  <si>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</si>
  <si>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</si>
  <si>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</si>
  <si>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</si>
  <si>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</si>
  <si>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</si>
  <si>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Qty</t>
  </si>
  <si>
    <t>Billed Amount</t>
  </si>
  <si>
    <t>Running Bill No 1</t>
  </si>
  <si>
    <t>Bill of Quantities</t>
  </si>
  <si>
    <t>Running Bill No 2</t>
  </si>
  <si>
    <t>RUNNING BILL NO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</si>
</sst>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s>
  <fonts count="45"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s>
  <fills count="30">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2">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cellStyleXfs>
  <cellXfs count="13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5" fontId="28" fillId="0" borderId="15" xfId="1" applyNumberFormat="1" applyFont="1" applyBorder="1" applyAlignment="1">
      <alignment horizontal="left" vertical="center"/>
    </xf>
    <xf numFmtId="165"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5"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4" fontId="1" fillId="25" borderId="1" xfId="79" applyNumberFormat="1" applyFill="1" applyBorder="1" applyAlignment="1" applyProtection="1">
      <alignment horizontal="center" vertical="center"/>
      <protection locked="0"/>
    </xf>
    <xf numFmtId="164"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5"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5"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5" fontId="34" fillId="0" borderId="21" xfId="89" applyNumberFormat="1" applyFont="1" applyFill="1" applyBorder="1" applyAlignment="1" applyProtection="1">
      <alignment horizontal="center"/>
      <protection locked="0"/>
    </xf>
    <xf numFmtId="164" fontId="1" fillId="27" borderId="1" xfId="6" applyNumberFormat="1" applyFill="1" applyBorder="1" applyAlignment="1" applyProtection="1">
      <alignment horizontal="center" vertical="center"/>
      <protection locked="0"/>
    </xf>
    <xf numFmtId="165"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5" fontId="1" fillId="0" borderId="1" xfId="38" applyNumberFormat="1" applyFont="1" applyFill="1" applyBorder="1" applyAlignment="1" applyProtection="1">
      <alignment horizontal="center" vertical="center"/>
      <protection locked="0"/>
    </xf>
    <xf numFmtId="165" fontId="34" fillId="0" borderId="21" xfId="38" applyNumberFormat="1" applyFont="1" applyFill="1" applyBorder="1" applyAlignment="1" applyProtection="1">
      <alignment horizontal="center" vertical="center"/>
      <protection locked="0"/>
    </xf>
    <xf numFmtId="165" fontId="34" fillId="0" borderId="1" xfId="88" applyNumberFormat="1" applyFont="1" applyBorder="1" applyAlignment="1" applyProtection="1">
      <alignment horizontal="center" vertical="center" wrapText="1"/>
      <protection locked="0"/>
    </xf>
    <xf numFmtId="165"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5" fontId="34" fillId="0" borderId="1" xfId="5" applyNumberFormat="1" applyFont="1" applyBorder="1" applyAlignment="1" applyProtection="1">
      <alignment horizontal="center" vertical="center" wrapText="1"/>
      <protection locked="0"/>
    </xf>
    <xf numFmtId="165"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65" fontId="29" fillId="0" borderId="0" xfId="5" applyNumberFormat="1" applyFont="1" applyProtection="1">
      <protection locked="0"/>
    </xf>
    <xf numFmtId="165" fontId="34" fillId="0" borderId="0" xfId="5" applyNumberFormat="1" applyFont="1" applyAlignment="1" applyProtection="1">
      <alignment horizontal="center" vertical="center"/>
      <protection locked="0"/>
    </xf>
    <xf numFmtId="165" fontId="34" fillId="0" borderId="11" xfId="5" applyNumberFormat="1" applyFont="1" applyBorder="1" applyProtection="1">
      <protection locked="0"/>
    </xf>
    <xf numFmtId="165" fontId="3" fillId="0" borderId="0" xfId="5" applyNumberFormat="1" applyProtection="1">
      <protection locked="0"/>
    </xf>
    <xf numFmtId="1" fontId="1" fillId="25" borderId="1" xfId="79" applyNumberFormat="1" applyFill="1" applyBorder="1" applyAlignment="1" applyProtection="1">
      <alignment horizontal="center" vertical="center"/>
      <protection locked="0"/>
    </xf>
    <xf numFmtId="165" fontId="44" fillId="26" borderId="12" xfId="1" applyNumberFormat="1" applyFont="1" applyFill="1" applyBorder="1" applyAlignment="1">
      <alignment vertical="center"/>
    </xf>
    <xf numFmtId="165" fontId="31" fillId="28" borderId="1" xfId="5" applyNumberFormat="1" applyFont="1" applyFill="1" applyBorder="1" applyAlignment="1" applyProtection="1">
      <alignment horizontal="center" vertical="center" wrapText="1"/>
      <protection locked="0"/>
    </xf>
    <xf numFmtId="165" fontId="34" fillId="0" borderId="1" xfId="5" applyNumberFormat="1" applyFont="1" applyFill="1" applyBorder="1" applyAlignment="1" applyProtection="1">
      <alignment horizontal="center" vertical="center" wrapText="1"/>
      <protection locked="0"/>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4" fontId="1" fillId="29" borderId="1" xfId="6" applyNumberFormat="1" applyFill="1" applyBorder="1" applyAlignment="1" applyProtection="1">
      <alignment horizontal="center" vertical="center"/>
      <protection locked="0"/>
    </xf>
    <xf numFmtId="165"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5"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5" fontId="3" fillId="0" borderId="0" xfId="88" applyNumberFormat="1" applyProtection="1">
      <protection locked="0"/>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43" fillId="28" borderId="1"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28" fillId="0" borderId="0" xfId="1" applyFont="1" applyAlignment="1" applyProtection="1">
      <alignment horizontal="center" vertical="center"/>
      <protection locked="0"/>
    </xf>
    <xf numFmtId="0" fontId="43" fillId="28" borderId="21" xfId="88" applyFont="1" applyFill="1" applyBorder="1" applyAlignment="1" applyProtection="1">
      <alignment horizontal="center" vertical="center"/>
      <protection locked="0"/>
    </xf>
    <xf numFmtId="0" fontId="43" fillId="28" borderId="20" xfId="88" applyFont="1" applyFill="1" applyBorder="1" applyAlignment="1" applyProtection="1">
      <alignment horizontal="center" vertical="center"/>
      <protection locked="0"/>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2">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H18"/>
  <sheetViews>
    <sheetView view="pageBreakPreview" zoomScaleNormal="100" zoomScaleSheetLayoutView="100" workbookViewId="0">
      <selection activeCell="H13" sqref="H13"/>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s>
  <sheetData>
    <row r="2" spans="1:8" ht="18" x14ac:dyDescent="0.25">
      <c r="A2" s="111" t="s">
        <v>16</v>
      </c>
      <c r="B2" s="111"/>
      <c r="C2" s="111"/>
      <c r="D2" s="111"/>
      <c r="E2" s="111"/>
      <c r="F2" s="11"/>
      <c r="G2" s="11"/>
      <c r="H2" s="11"/>
    </row>
    <row r="3" spans="1:8" ht="18" x14ac:dyDescent="0.25">
      <c r="A3" s="70"/>
      <c r="B3" s="70"/>
      <c r="C3" s="70"/>
      <c r="D3" s="70"/>
      <c r="E3" s="70"/>
      <c r="F3" s="11"/>
      <c r="G3" s="11"/>
      <c r="H3" s="11"/>
    </row>
    <row r="4" spans="1:8" ht="15.75" x14ac:dyDescent="0.25">
      <c r="A4" s="112" t="s">
        <v>17</v>
      </c>
      <c r="B4" s="112"/>
      <c r="C4" s="112"/>
      <c r="D4" s="112"/>
      <c r="E4" s="112"/>
      <c r="F4" s="11"/>
      <c r="G4" s="11"/>
      <c r="H4" s="11"/>
    </row>
    <row r="5" spans="1:8" ht="15.75" x14ac:dyDescent="0.25">
      <c r="A5" s="71"/>
      <c r="B5" s="71"/>
      <c r="C5" s="71"/>
      <c r="D5" s="71"/>
      <c r="E5" s="71"/>
      <c r="F5" s="11"/>
      <c r="G5" s="11"/>
      <c r="H5" s="11"/>
    </row>
    <row r="6" spans="1:8" ht="20.25" customHeight="1" x14ac:dyDescent="0.25">
      <c r="A6" s="113"/>
      <c r="B6" s="113"/>
      <c r="C6" s="113"/>
      <c r="D6" s="113"/>
      <c r="E6" s="113"/>
    </row>
    <row r="7" spans="1:8" ht="22.5" customHeight="1" x14ac:dyDescent="0.25">
      <c r="A7" s="114" t="s">
        <v>177</v>
      </c>
      <c r="B7" s="114"/>
      <c r="C7" s="114"/>
      <c r="D7" s="114"/>
      <c r="E7" s="114"/>
    </row>
    <row r="8" spans="1:8" ht="10.5" customHeight="1" thickBot="1" x14ac:dyDescent="0.3">
      <c r="A8" s="1"/>
      <c r="B8" s="2"/>
      <c r="C8" s="3"/>
      <c r="D8" s="3"/>
      <c r="E8" s="3"/>
    </row>
    <row r="9" spans="1:8" ht="32.25" thickBot="1" x14ac:dyDescent="0.3">
      <c r="A9" s="7" t="s">
        <v>6</v>
      </c>
      <c r="B9" s="115" t="s">
        <v>7</v>
      </c>
      <c r="C9" s="115"/>
      <c r="D9" s="12"/>
      <c r="E9" s="8" t="s">
        <v>8</v>
      </c>
    </row>
    <row r="10" spans="1:8" ht="24.75" customHeight="1" x14ac:dyDescent="0.25">
      <c r="A10" s="4"/>
      <c r="B10" s="119"/>
      <c r="C10" s="120"/>
      <c r="D10" s="4"/>
      <c r="E10" s="5"/>
    </row>
    <row r="11" spans="1:8" ht="24.75" customHeight="1" x14ac:dyDescent="0.25">
      <c r="A11" s="4">
        <v>1</v>
      </c>
      <c r="B11" s="121" t="s">
        <v>21</v>
      </c>
      <c r="C11" s="122"/>
      <c r="D11" s="4" t="s">
        <v>5</v>
      </c>
      <c r="E11" s="5">
        <f>HVAC!J186</f>
        <v>4104112</v>
      </c>
    </row>
    <row r="12" spans="1:8" ht="24.75" customHeight="1" x14ac:dyDescent="0.25">
      <c r="A12" s="4"/>
      <c r="B12" s="119"/>
      <c r="C12" s="120"/>
      <c r="D12" s="4"/>
      <c r="E12" s="6"/>
    </row>
    <row r="13" spans="1:8" ht="24.75" customHeight="1" x14ac:dyDescent="0.25">
      <c r="A13" s="4">
        <v>2</v>
      </c>
      <c r="B13" s="121" t="s">
        <v>23</v>
      </c>
      <c r="C13" s="122"/>
      <c r="D13" s="4" t="s">
        <v>5</v>
      </c>
      <c r="E13" s="6">
        <f>Fire!J102</f>
        <v>124763.00000000001</v>
      </c>
    </row>
    <row r="14" spans="1:8" ht="24.75" customHeight="1" thickBot="1" x14ac:dyDescent="0.3">
      <c r="A14" s="4"/>
      <c r="B14" s="118"/>
      <c r="C14" s="118"/>
      <c r="D14" s="4"/>
      <c r="E14" s="5"/>
    </row>
    <row r="15" spans="1:8" ht="21.75" customHeight="1" thickBot="1" x14ac:dyDescent="0.3">
      <c r="A15" s="9"/>
      <c r="B15" s="116" t="s">
        <v>171</v>
      </c>
      <c r="C15" s="117"/>
      <c r="D15" s="10"/>
      <c r="E15" s="100">
        <f>SUM(E10:E14)</f>
        <v>4228875</v>
      </c>
    </row>
    <row r="16" spans="1:8" x14ac:dyDescent="0.25">
      <c r="E16" s="69"/>
    </row>
    <row r="17" spans="5:5" x14ac:dyDescent="0.25">
      <c r="E17" s="69"/>
    </row>
    <row r="18" spans="5:5" x14ac:dyDescent="0.25">
      <c r="E18" s="69"/>
    </row>
  </sheetData>
  <mergeCells count="11">
    <mergeCell ref="B15:C15"/>
    <mergeCell ref="B14:C14"/>
    <mergeCell ref="B10:C10"/>
    <mergeCell ref="B11:C11"/>
    <mergeCell ref="B12:C12"/>
    <mergeCell ref="B13:C13"/>
    <mergeCell ref="A2:E2"/>
    <mergeCell ref="A4:E4"/>
    <mergeCell ref="A6:E6"/>
    <mergeCell ref="A7:E7"/>
    <mergeCell ref="B9:C9"/>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J213"/>
  <sheetViews>
    <sheetView tabSelected="1" topLeftCell="A179" zoomScale="110" zoomScaleNormal="110" workbookViewId="0">
      <selection activeCell="I101" sqref="I101"/>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7" width="9.85546875" style="81" bestFit="1" customWidth="1"/>
    <col min="8" max="8" width="14" style="18" bestFit="1" customWidth="1"/>
    <col min="9" max="9" width="9.85546875" style="81" bestFit="1" customWidth="1"/>
    <col min="10" max="10" width="14" style="18" bestFit="1" customWidth="1"/>
    <col min="11" max="16384" width="8.85546875" style="18"/>
  </cols>
  <sheetData>
    <row r="1" spans="1:10" ht="15.75" x14ac:dyDescent="0.25">
      <c r="A1" s="13"/>
      <c r="B1" s="14"/>
      <c r="C1" s="17"/>
      <c r="D1" s="17" t="s">
        <v>14</v>
      </c>
      <c r="E1" s="17"/>
      <c r="F1" s="17"/>
      <c r="G1" s="73"/>
      <c r="H1" s="17"/>
      <c r="I1" s="73"/>
      <c r="J1" s="17"/>
    </row>
    <row r="2" spans="1:10" ht="18.75" customHeight="1" x14ac:dyDescent="0.25">
      <c r="A2" s="130" t="s">
        <v>16</v>
      </c>
      <c r="B2" s="130"/>
      <c r="C2" s="130"/>
      <c r="D2" s="130"/>
      <c r="E2" s="130"/>
      <c r="F2" s="130"/>
      <c r="G2" s="130"/>
      <c r="H2" s="130"/>
      <c r="I2" s="130"/>
      <c r="J2" s="130"/>
    </row>
    <row r="3" spans="1:10" ht="18.75" customHeight="1" x14ac:dyDescent="0.25">
      <c r="A3" s="130" t="s">
        <v>17</v>
      </c>
      <c r="B3" s="130"/>
      <c r="C3" s="130"/>
      <c r="D3" s="130"/>
      <c r="E3" s="130"/>
      <c r="F3" s="130"/>
      <c r="G3" s="130"/>
      <c r="H3" s="130"/>
      <c r="I3" s="130"/>
      <c r="J3" s="130"/>
    </row>
    <row r="4" spans="1:10" ht="18.75" customHeight="1" x14ac:dyDescent="0.25">
      <c r="A4" s="130" t="s">
        <v>29</v>
      </c>
      <c r="B4" s="130"/>
      <c r="C4" s="130"/>
      <c r="D4" s="130"/>
      <c r="E4" s="130"/>
      <c r="F4" s="130"/>
      <c r="G4" s="130"/>
      <c r="H4" s="130"/>
      <c r="I4" s="130"/>
      <c r="J4" s="130"/>
    </row>
    <row r="5" spans="1:10" ht="20.25" customHeight="1" x14ac:dyDescent="0.25">
      <c r="A5" s="19"/>
      <c r="B5" s="19"/>
      <c r="C5" s="19"/>
      <c r="D5" s="19"/>
      <c r="E5" s="17"/>
      <c r="F5" s="17"/>
      <c r="G5" s="73"/>
      <c r="H5" s="20"/>
      <c r="I5" s="73"/>
      <c r="J5" s="20"/>
    </row>
    <row r="6" spans="1:10" ht="20.25" customHeight="1" x14ac:dyDescent="0.25">
      <c r="A6" s="19"/>
      <c r="B6" s="19"/>
      <c r="C6" s="19"/>
      <c r="D6" s="19"/>
      <c r="E6" s="17"/>
      <c r="F6" s="17"/>
      <c r="G6" s="73"/>
      <c r="H6" s="20"/>
      <c r="I6" s="73"/>
      <c r="J6" s="20"/>
    </row>
    <row r="7" spans="1:10" s="86" customFormat="1" ht="20.25" customHeight="1" x14ac:dyDescent="0.25">
      <c r="A7" s="128" t="s">
        <v>9</v>
      </c>
      <c r="B7" s="129" t="s">
        <v>0</v>
      </c>
      <c r="C7" s="127" t="s">
        <v>175</v>
      </c>
      <c r="D7" s="127"/>
      <c r="E7" s="127"/>
      <c r="F7" s="127"/>
      <c r="G7" s="123" t="s">
        <v>174</v>
      </c>
      <c r="H7" s="123"/>
      <c r="I7" s="123" t="s">
        <v>176</v>
      </c>
      <c r="J7" s="123"/>
    </row>
    <row r="8" spans="1:10" ht="30.75" customHeight="1" x14ac:dyDescent="0.25">
      <c r="A8" s="128"/>
      <c r="B8" s="129"/>
      <c r="C8" s="87" t="s">
        <v>1</v>
      </c>
      <c r="D8" s="88" t="s">
        <v>12</v>
      </c>
      <c r="E8" s="89" t="s">
        <v>18</v>
      </c>
      <c r="F8" s="89" t="s">
        <v>13</v>
      </c>
      <c r="G8" s="90" t="s">
        <v>172</v>
      </c>
      <c r="H8" s="89" t="s">
        <v>173</v>
      </c>
      <c r="I8" s="90" t="s">
        <v>172</v>
      </c>
      <c r="J8" s="89" t="s">
        <v>173</v>
      </c>
    </row>
    <row r="9" spans="1:10" ht="23.25" customHeight="1" x14ac:dyDescent="0.25">
      <c r="A9" s="21"/>
      <c r="B9" s="52" t="s">
        <v>21</v>
      </c>
      <c r="C9" s="53"/>
      <c r="D9" s="54"/>
      <c r="E9" s="22"/>
      <c r="F9" s="23"/>
      <c r="G9" s="74"/>
      <c r="H9" s="83"/>
      <c r="I9" s="74"/>
      <c r="J9" s="83"/>
    </row>
    <row r="10" spans="1:10" ht="17.25" customHeight="1" x14ac:dyDescent="0.25">
      <c r="A10" s="24">
        <v>1</v>
      </c>
      <c r="B10" s="55" t="s">
        <v>30</v>
      </c>
      <c r="C10" s="56"/>
      <c r="D10" s="56"/>
      <c r="E10" s="25"/>
      <c r="F10" s="26"/>
      <c r="G10" s="72"/>
      <c r="H10" s="27"/>
      <c r="I10" s="72"/>
      <c r="J10" s="27"/>
    </row>
    <row r="11" spans="1:10" ht="204" x14ac:dyDescent="0.25">
      <c r="A11" s="28">
        <v>1.1000000000000001</v>
      </c>
      <c r="B11" s="57" t="s">
        <v>31</v>
      </c>
      <c r="C11" s="56"/>
      <c r="D11" s="56"/>
      <c r="E11" s="25"/>
      <c r="F11" s="26"/>
      <c r="G11" s="72"/>
      <c r="H11" s="27"/>
      <c r="I11" s="72"/>
      <c r="J11" s="27"/>
    </row>
    <row r="12" spans="1:10" ht="33.75" customHeight="1" x14ac:dyDescent="0.25">
      <c r="A12" s="29">
        <v>1.1000000000000001</v>
      </c>
      <c r="B12" s="58" t="s">
        <v>32</v>
      </c>
      <c r="C12" s="56" t="s">
        <v>19</v>
      </c>
      <c r="D12" s="56">
        <v>1</v>
      </c>
      <c r="E12" s="25">
        <v>0</v>
      </c>
      <c r="F12" s="26">
        <f>D12*E12</f>
        <v>0</v>
      </c>
      <c r="G12" s="72"/>
      <c r="H12" s="84"/>
      <c r="I12" s="72"/>
      <c r="J12" s="84">
        <f>I12*E12</f>
        <v>0</v>
      </c>
    </row>
    <row r="13" spans="1:10" ht="28.5" customHeight="1" x14ac:dyDescent="0.25">
      <c r="A13" s="29">
        <v>1.2</v>
      </c>
      <c r="B13" s="58" t="s">
        <v>33</v>
      </c>
      <c r="C13" s="56" t="s">
        <v>19</v>
      </c>
      <c r="D13" s="56">
        <v>1</v>
      </c>
      <c r="E13" s="25">
        <v>0</v>
      </c>
      <c r="F13" s="26">
        <f t="shared" ref="F13" si="0">D13*E13</f>
        <v>0</v>
      </c>
      <c r="G13" s="72"/>
      <c r="H13" s="84"/>
      <c r="I13" s="72"/>
      <c r="J13" s="84">
        <f>I13*E13</f>
        <v>0</v>
      </c>
    </row>
    <row r="14" spans="1:10" ht="17.25" customHeight="1" x14ac:dyDescent="0.25">
      <c r="A14" s="29"/>
      <c r="B14" s="57"/>
      <c r="C14" s="56"/>
      <c r="D14" s="56"/>
      <c r="E14" s="25"/>
      <c r="F14" s="26"/>
      <c r="G14" s="72"/>
      <c r="H14" s="27"/>
      <c r="I14" s="72"/>
      <c r="J14" s="27"/>
    </row>
    <row r="15" spans="1:10" ht="17.25" customHeight="1" x14ac:dyDescent="0.25">
      <c r="A15" s="30"/>
      <c r="B15" s="15"/>
      <c r="C15" s="56"/>
      <c r="D15" s="56"/>
      <c r="E15" s="33"/>
      <c r="F15" s="26"/>
      <c r="G15" s="72"/>
      <c r="H15" s="27"/>
      <c r="I15" s="72"/>
      <c r="J15" s="27"/>
    </row>
    <row r="16" spans="1:10" ht="17.25" customHeight="1" x14ac:dyDescent="0.25">
      <c r="A16" s="34">
        <v>2</v>
      </c>
      <c r="B16" s="59" t="s">
        <v>25</v>
      </c>
      <c r="C16" s="60"/>
      <c r="D16" s="56"/>
      <c r="E16" s="25"/>
      <c r="F16" s="26"/>
      <c r="G16" s="72"/>
      <c r="H16" s="27"/>
      <c r="I16" s="72"/>
      <c r="J16" s="27"/>
    </row>
    <row r="17" spans="1:10" ht="89.25" x14ac:dyDescent="0.25">
      <c r="A17" s="35">
        <v>2</v>
      </c>
      <c r="B17" s="61" t="s">
        <v>34</v>
      </c>
      <c r="C17" s="56"/>
      <c r="D17" s="56"/>
      <c r="E17" s="25"/>
      <c r="F17" s="26"/>
      <c r="G17" s="72"/>
      <c r="H17" s="27"/>
      <c r="I17" s="72"/>
      <c r="J17" s="27"/>
    </row>
    <row r="18" spans="1:10" ht="17.25" customHeight="1" x14ac:dyDescent="0.25">
      <c r="A18" s="30"/>
      <c r="B18" s="62"/>
      <c r="C18" s="56"/>
      <c r="D18" s="56"/>
      <c r="E18" s="25"/>
      <c r="F18" s="26"/>
      <c r="G18" s="72"/>
      <c r="H18" s="27"/>
      <c r="I18" s="72"/>
      <c r="J18" s="27"/>
    </row>
    <row r="19" spans="1:10" ht="18" customHeight="1" x14ac:dyDescent="0.25">
      <c r="A19" s="30"/>
      <c r="B19" s="63" t="s">
        <v>35</v>
      </c>
      <c r="C19" s="56"/>
      <c r="D19" s="56"/>
      <c r="E19" s="25"/>
      <c r="F19" s="26"/>
      <c r="G19" s="72"/>
      <c r="H19" s="27"/>
      <c r="I19" s="72"/>
      <c r="J19" s="27"/>
    </row>
    <row r="20" spans="1:10" ht="18" customHeight="1" x14ac:dyDescent="0.25">
      <c r="A20" s="30">
        <v>2.1</v>
      </c>
      <c r="B20" s="64" t="s">
        <v>36</v>
      </c>
      <c r="C20" s="56"/>
      <c r="D20" s="56"/>
      <c r="E20" s="25"/>
      <c r="F20" s="26"/>
      <c r="G20" s="72"/>
      <c r="H20" s="27"/>
      <c r="I20" s="72"/>
      <c r="J20" s="27"/>
    </row>
    <row r="21" spans="1:10" ht="18" customHeight="1" x14ac:dyDescent="0.25">
      <c r="A21" s="30" t="s">
        <v>2</v>
      </c>
      <c r="B21" s="64" t="s">
        <v>37</v>
      </c>
      <c r="C21" s="56" t="s">
        <v>4</v>
      </c>
      <c r="D21" s="56">
        <v>4</v>
      </c>
      <c r="E21" s="25">
        <v>6500</v>
      </c>
      <c r="F21" s="26">
        <f>D21*E21</f>
        <v>26000</v>
      </c>
      <c r="G21" s="72">
        <v>2</v>
      </c>
      <c r="H21" s="84">
        <f>G21*E21</f>
        <v>13000</v>
      </c>
      <c r="I21" s="72"/>
      <c r="J21" s="84">
        <f>I21*E21</f>
        <v>0</v>
      </c>
    </row>
    <row r="22" spans="1:10" ht="18" customHeight="1" x14ac:dyDescent="0.25">
      <c r="A22" s="30"/>
      <c r="B22" s="62"/>
      <c r="C22" s="56"/>
      <c r="D22" s="56"/>
      <c r="E22" s="25"/>
      <c r="F22" s="26"/>
      <c r="G22" s="72"/>
      <c r="H22" s="27"/>
      <c r="I22" s="72"/>
      <c r="J22" s="27"/>
    </row>
    <row r="23" spans="1:10" ht="18" customHeight="1" x14ac:dyDescent="0.25">
      <c r="A23" s="30">
        <f>A20+0.1</f>
        <v>2.2000000000000002</v>
      </c>
      <c r="B23" s="64" t="s">
        <v>38</v>
      </c>
      <c r="C23" s="56"/>
      <c r="D23" s="56"/>
      <c r="E23" s="25"/>
      <c r="F23" s="26"/>
      <c r="G23" s="72"/>
      <c r="H23" s="27"/>
      <c r="I23" s="72"/>
      <c r="J23" s="27"/>
    </row>
    <row r="24" spans="1:10" ht="18" customHeight="1" x14ac:dyDescent="0.25">
      <c r="A24" s="30" t="s">
        <v>2</v>
      </c>
      <c r="B24" s="64" t="s">
        <v>37</v>
      </c>
      <c r="C24" s="56" t="s">
        <v>19</v>
      </c>
      <c r="D24" s="56">
        <v>1</v>
      </c>
      <c r="E24" s="25">
        <v>5900</v>
      </c>
      <c r="F24" s="26">
        <f>D24*E24</f>
        <v>5900</v>
      </c>
      <c r="G24" s="72">
        <v>1</v>
      </c>
      <c r="H24" s="84">
        <f>G24*E24</f>
        <v>5900</v>
      </c>
      <c r="I24" s="72"/>
      <c r="J24" s="84">
        <f>I24*E24</f>
        <v>0</v>
      </c>
    </row>
    <row r="25" spans="1:10" ht="18" customHeight="1" x14ac:dyDescent="0.25">
      <c r="A25" s="30"/>
      <c r="B25" s="62"/>
      <c r="C25" s="56"/>
      <c r="D25" s="56"/>
      <c r="E25" s="25"/>
      <c r="F25" s="26"/>
      <c r="G25" s="72"/>
      <c r="H25" s="27"/>
      <c r="I25" s="72"/>
      <c r="J25" s="27"/>
    </row>
    <row r="26" spans="1:10" ht="25.5" x14ac:dyDescent="0.25">
      <c r="A26" s="30">
        <f>A23+0.1</f>
        <v>2.3000000000000003</v>
      </c>
      <c r="B26" s="64" t="s">
        <v>39</v>
      </c>
      <c r="C26" s="56"/>
      <c r="D26" s="56"/>
      <c r="E26" s="25"/>
      <c r="F26" s="26"/>
      <c r="G26" s="72"/>
      <c r="H26" s="27"/>
      <c r="I26" s="72"/>
      <c r="J26" s="27"/>
    </row>
    <row r="27" spans="1:10" ht="18" customHeight="1" x14ac:dyDescent="0.25">
      <c r="A27" s="30" t="s">
        <v>2</v>
      </c>
      <c r="B27" s="64" t="s">
        <v>37</v>
      </c>
      <c r="C27" s="56" t="s">
        <v>19</v>
      </c>
      <c r="D27" s="56">
        <v>1</v>
      </c>
      <c r="E27" s="25">
        <v>14500</v>
      </c>
      <c r="F27" s="26">
        <f>D27*E27</f>
        <v>14500</v>
      </c>
      <c r="G27" s="72">
        <v>1</v>
      </c>
      <c r="H27" s="84">
        <f>G27*E27</f>
        <v>14500</v>
      </c>
      <c r="I27" s="72"/>
      <c r="J27" s="84">
        <f>I27*E27</f>
        <v>0</v>
      </c>
    </row>
    <row r="28" spans="1:10" ht="18" customHeight="1" x14ac:dyDescent="0.25">
      <c r="A28" s="30"/>
      <c r="B28" s="62"/>
      <c r="C28" s="56"/>
      <c r="D28" s="56"/>
      <c r="E28" s="25"/>
      <c r="F28" s="26"/>
      <c r="G28" s="72"/>
      <c r="H28" s="27"/>
      <c r="I28" s="72"/>
      <c r="J28" s="27"/>
    </row>
    <row r="29" spans="1:10" ht="25.5" x14ac:dyDescent="0.25">
      <c r="A29" s="30">
        <f>A26+0.1</f>
        <v>2.4000000000000004</v>
      </c>
      <c r="B29" s="64" t="s">
        <v>40</v>
      </c>
      <c r="C29" s="56"/>
      <c r="D29" s="56"/>
      <c r="E29" s="25"/>
      <c r="F29" s="26"/>
      <c r="G29" s="72"/>
      <c r="H29" s="27"/>
      <c r="I29" s="72"/>
      <c r="J29" s="27"/>
    </row>
    <row r="30" spans="1:10" ht="18" customHeight="1" x14ac:dyDescent="0.25">
      <c r="A30" s="30" t="s">
        <v>2</v>
      </c>
      <c r="B30" s="64" t="s">
        <v>37</v>
      </c>
      <c r="C30" s="56" t="s">
        <v>19</v>
      </c>
      <c r="D30" s="56">
        <v>1</v>
      </c>
      <c r="E30" s="25">
        <v>69000</v>
      </c>
      <c r="F30" s="26">
        <f>D30*E30</f>
        <v>69000</v>
      </c>
      <c r="G30" s="72"/>
      <c r="H30" s="84">
        <f>G30*E30</f>
        <v>0</v>
      </c>
      <c r="I30" s="72">
        <v>1</v>
      </c>
      <c r="J30" s="84">
        <f>I30*E30</f>
        <v>69000</v>
      </c>
    </row>
    <row r="31" spans="1:10" ht="18" customHeight="1" x14ac:dyDescent="0.25">
      <c r="A31" s="30"/>
      <c r="B31" s="62"/>
      <c r="C31" s="56"/>
      <c r="D31" s="56"/>
      <c r="E31" s="25"/>
      <c r="F31" s="26"/>
      <c r="G31" s="72"/>
      <c r="H31" s="27"/>
      <c r="I31" s="72"/>
      <c r="J31" s="27"/>
    </row>
    <row r="32" spans="1:10" ht="38.25" x14ac:dyDescent="0.25">
      <c r="A32" s="30">
        <f>A29+0.1</f>
        <v>2.5000000000000004</v>
      </c>
      <c r="B32" s="64" t="s">
        <v>41</v>
      </c>
      <c r="C32" s="56" t="s">
        <v>19</v>
      </c>
      <c r="D32" s="56">
        <v>1</v>
      </c>
      <c r="E32" s="25">
        <v>69500</v>
      </c>
      <c r="F32" s="26">
        <f>D32*E32</f>
        <v>69500</v>
      </c>
      <c r="G32" s="72">
        <v>1</v>
      </c>
      <c r="H32" s="84">
        <f>G32*E32</f>
        <v>69500</v>
      </c>
      <c r="I32" s="72"/>
      <c r="J32" s="84">
        <f>I32*E32</f>
        <v>0</v>
      </c>
    </row>
    <row r="33" spans="1:10" ht="18" customHeight="1" x14ac:dyDescent="0.25">
      <c r="A33" s="30"/>
      <c r="B33" s="62"/>
      <c r="C33" s="56"/>
      <c r="D33" s="56"/>
      <c r="E33" s="25"/>
      <c r="F33" s="26"/>
      <c r="G33" s="72"/>
      <c r="H33" s="27"/>
      <c r="I33" s="72"/>
      <c r="J33" s="27"/>
    </row>
    <row r="34" spans="1:10" ht="38.25" x14ac:dyDescent="0.25">
      <c r="A34" s="30">
        <f>A32+0.1</f>
        <v>2.6000000000000005</v>
      </c>
      <c r="B34" s="64" t="s">
        <v>42</v>
      </c>
      <c r="C34" s="56" t="s">
        <v>20</v>
      </c>
      <c r="D34" s="56">
        <v>1</v>
      </c>
      <c r="E34" s="25">
        <v>65000</v>
      </c>
      <c r="F34" s="26">
        <f>D34*E34</f>
        <v>65000</v>
      </c>
      <c r="G34" s="72">
        <v>1</v>
      </c>
      <c r="H34" s="84">
        <f>G34*E34</f>
        <v>65000</v>
      </c>
      <c r="I34" s="72"/>
      <c r="J34" s="84">
        <f>I34*E34</f>
        <v>0</v>
      </c>
    </row>
    <row r="35" spans="1:10" ht="18" customHeight="1" x14ac:dyDescent="0.25">
      <c r="A35" s="30"/>
      <c r="B35" s="62"/>
      <c r="C35" s="56"/>
      <c r="D35" s="56"/>
      <c r="E35" s="25"/>
      <c r="F35" s="26"/>
      <c r="G35" s="72"/>
      <c r="H35" s="27"/>
      <c r="I35" s="72"/>
      <c r="J35" s="27"/>
    </row>
    <row r="36" spans="1:10" ht="18" customHeight="1" x14ac:dyDescent="0.25">
      <c r="A36" s="30"/>
      <c r="B36" s="63" t="s">
        <v>43</v>
      </c>
      <c r="C36" s="56"/>
      <c r="D36" s="56"/>
      <c r="E36" s="25"/>
      <c r="F36" s="26"/>
      <c r="G36" s="72"/>
      <c r="H36" s="27"/>
      <c r="I36" s="72"/>
      <c r="J36" s="27"/>
    </row>
    <row r="37" spans="1:10" ht="18" customHeight="1" x14ac:dyDescent="0.25">
      <c r="A37" s="30">
        <v>2.1</v>
      </c>
      <c r="B37" s="64" t="s">
        <v>36</v>
      </c>
      <c r="C37" s="56"/>
      <c r="D37" s="56"/>
      <c r="E37" s="25"/>
      <c r="F37" s="26"/>
      <c r="G37" s="72"/>
      <c r="H37" s="27"/>
      <c r="I37" s="72"/>
      <c r="J37" s="27"/>
    </row>
    <row r="38" spans="1:10" ht="18" customHeight="1" x14ac:dyDescent="0.25">
      <c r="A38" s="30" t="s">
        <v>2</v>
      </c>
      <c r="B38" s="64" t="s">
        <v>37</v>
      </c>
      <c r="C38" s="56" t="s">
        <v>4</v>
      </c>
      <c r="D38" s="56">
        <v>4</v>
      </c>
      <c r="E38" s="25">
        <v>5800</v>
      </c>
      <c r="F38" s="26">
        <f>D38*E38</f>
        <v>23200</v>
      </c>
      <c r="G38" s="72">
        <v>4</v>
      </c>
      <c r="H38" s="84">
        <f t="shared" ref="H38:H56" si="1">G38*E38</f>
        <v>23200</v>
      </c>
      <c r="I38" s="72"/>
      <c r="J38" s="84">
        <f>I38*E38</f>
        <v>0</v>
      </c>
    </row>
    <row r="39" spans="1:10" ht="18" customHeight="1" x14ac:dyDescent="0.25">
      <c r="A39" s="30"/>
      <c r="B39" s="62"/>
      <c r="C39" s="56"/>
      <c r="D39" s="56"/>
      <c r="E39" s="25"/>
      <c r="F39" s="26"/>
      <c r="G39" s="72"/>
      <c r="H39" s="84">
        <f t="shared" si="1"/>
        <v>0</v>
      </c>
      <c r="I39" s="72"/>
      <c r="J39" s="84">
        <f t="shared" ref="J39:J55" si="2">I39*G39</f>
        <v>0</v>
      </c>
    </row>
    <row r="40" spans="1:10" ht="18" customHeight="1" x14ac:dyDescent="0.25">
      <c r="A40" s="30">
        <f>A37+0.1</f>
        <v>2.2000000000000002</v>
      </c>
      <c r="B40" s="64" t="s">
        <v>38</v>
      </c>
      <c r="C40" s="56"/>
      <c r="D40" s="56"/>
      <c r="E40" s="25"/>
      <c r="F40" s="26"/>
      <c r="G40" s="72"/>
      <c r="H40" s="84">
        <f t="shared" si="1"/>
        <v>0</v>
      </c>
      <c r="I40" s="72"/>
      <c r="J40" s="84">
        <f t="shared" si="2"/>
        <v>0</v>
      </c>
    </row>
    <row r="41" spans="1:10" ht="18" customHeight="1" x14ac:dyDescent="0.25">
      <c r="A41" s="30" t="s">
        <v>2</v>
      </c>
      <c r="B41" s="64" t="s">
        <v>37</v>
      </c>
      <c r="C41" s="56" t="s">
        <v>19</v>
      </c>
      <c r="D41" s="56">
        <v>1</v>
      </c>
      <c r="E41" s="25">
        <v>6900</v>
      </c>
      <c r="F41" s="26">
        <f>D41*E41</f>
        <v>6900</v>
      </c>
      <c r="G41" s="72">
        <v>1</v>
      </c>
      <c r="H41" s="84">
        <f t="shared" si="1"/>
        <v>6900</v>
      </c>
      <c r="I41" s="72"/>
      <c r="J41" s="84">
        <f>I41*E41</f>
        <v>0</v>
      </c>
    </row>
    <row r="42" spans="1:10" ht="18" customHeight="1" x14ac:dyDescent="0.25">
      <c r="A42" s="30"/>
      <c r="B42" s="62"/>
      <c r="C42" s="56"/>
      <c r="D42" s="56"/>
      <c r="E42" s="25"/>
      <c r="F42" s="26"/>
      <c r="G42" s="72"/>
      <c r="H42" s="84">
        <f t="shared" si="1"/>
        <v>0</v>
      </c>
      <c r="I42" s="72"/>
      <c r="J42" s="84">
        <f t="shared" si="2"/>
        <v>0</v>
      </c>
    </row>
    <row r="43" spans="1:10" ht="25.5" x14ac:dyDescent="0.25">
      <c r="A43" s="30">
        <f>A40+0.1</f>
        <v>2.3000000000000003</v>
      </c>
      <c r="B43" s="64" t="s">
        <v>39</v>
      </c>
      <c r="C43" s="56"/>
      <c r="D43" s="56"/>
      <c r="E43" s="25"/>
      <c r="F43" s="26"/>
      <c r="G43" s="72"/>
      <c r="H43" s="84">
        <f t="shared" si="1"/>
        <v>0</v>
      </c>
      <c r="I43" s="72"/>
      <c r="J43" s="84">
        <f t="shared" si="2"/>
        <v>0</v>
      </c>
    </row>
    <row r="44" spans="1:10" ht="18" customHeight="1" x14ac:dyDescent="0.25">
      <c r="A44" s="30" t="s">
        <v>2</v>
      </c>
      <c r="B44" s="64" t="s">
        <v>37</v>
      </c>
      <c r="C44" s="56" t="s">
        <v>19</v>
      </c>
      <c r="D44" s="56">
        <v>1</v>
      </c>
      <c r="E44" s="25">
        <v>15000</v>
      </c>
      <c r="F44" s="26">
        <f>D44*E44</f>
        <v>15000</v>
      </c>
      <c r="G44" s="72">
        <v>1</v>
      </c>
      <c r="H44" s="84">
        <f t="shared" si="1"/>
        <v>15000</v>
      </c>
      <c r="I44" s="72"/>
      <c r="J44" s="84">
        <f>I44*E44</f>
        <v>0</v>
      </c>
    </row>
    <row r="45" spans="1:10" ht="18" customHeight="1" x14ac:dyDescent="0.25">
      <c r="A45" s="30"/>
      <c r="B45" s="62"/>
      <c r="C45" s="56"/>
      <c r="D45" s="56"/>
      <c r="E45" s="25"/>
      <c r="F45" s="26"/>
      <c r="G45" s="72"/>
      <c r="H45" s="84">
        <f t="shared" si="1"/>
        <v>0</v>
      </c>
      <c r="I45" s="72"/>
      <c r="J45" s="84">
        <f t="shared" si="2"/>
        <v>0</v>
      </c>
    </row>
    <row r="46" spans="1:10" ht="18" customHeight="1" x14ac:dyDescent="0.25">
      <c r="A46" s="30">
        <f>A43+0.1</f>
        <v>2.4000000000000004</v>
      </c>
      <c r="B46" s="64" t="s">
        <v>44</v>
      </c>
      <c r="C46" s="56"/>
      <c r="D46" s="56"/>
      <c r="E46" s="25"/>
      <c r="F46" s="26"/>
      <c r="G46" s="72"/>
      <c r="H46" s="84">
        <f t="shared" si="1"/>
        <v>0</v>
      </c>
      <c r="I46" s="72"/>
      <c r="J46" s="84">
        <f t="shared" si="2"/>
        <v>0</v>
      </c>
    </row>
    <row r="47" spans="1:10" ht="18" customHeight="1" x14ac:dyDescent="0.25">
      <c r="A47" s="30" t="s">
        <v>2</v>
      </c>
      <c r="B47" s="64" t="s">
        <v>37</v>
      </c>
      <c r="C47" s="56" t="s">
        <v>4</v>
      </c>
      <c r="D47" s="56">
        <v>2</v>
      </c>
      <c r="E47" s="25">
        <v>7000</v>
      </c>
      <c r="F47" s="26">
        <f>D47*E47</f>
        <v>14000</v>
      </c>
      <c r="G47" s="72">
        <v>2</v>
      </c>
      <c r="H47" s="84">
        <f t="shared" si="1"/>
        <v>14000</v>
      </c>
      <c r="I47" s="72"/>
      <c r="J47" s="84">
        <f>I47*E47</f>
        <v>0</v>
      </c>
    </row>
    <row r="48" spans="1:10" ht="18" customHeight="1" x14ac:dyDescent="0.25">
      <c r="A48" s="30"/>
      <c r="B48" s="62"/>
      <c r="C48" s="56"/>
      <c r="D48" s="56"/>
      <c r="E48" s="25"/>
      <c r="F48" s="26"/>
      <c r="G48" s="72"/>
      <c r="H48" s="84">
        <f t="shared" si="1"/>
        <v>0</v>
      </c>
      <c r="I48" s="72"/>
      <c r="J48" s="84">
        <f t="shared" si="2"/>
        <v>0</v>
      </c>
    </row>
    <row r="49" spans="1:10" ht="25.5" x14ac:dyDescent="0.25">
      <c r="A49" s="30">
        <f>A46+0.1</f>
        <v>2.5000000000000004</v>
      </c>
      <c r="B49" s="64" t="s">
        <v>40</v>
      </c>
      <c r="C49" s="56"/>
      <c r="D49" s="56"/>
      <c r="E49" s="25"/>
      <c r="F49" s="26"/>
      <c r="G49" s="72"/>
      <c r="H49" s="84">
        <f t="shared" si="1"/>
        <v>0</v>
      </c>
      <c r="I49" s="72"/>
      <c r="J49" s="84">
        <f t="shared" si="2"/>
        <v>0</v>
      </c>
    </row>
    <row r="50" spans="1:10" ht="18" customHeight="1" x14ac:dyDescent="0.25">
      <c r="A50" s="30" t="s">
        <v>2</v>
      </c>
      <c r="B50" s="64" t="s">
        <v>37</v>
      </c>
      <c r="C50" s="56" t="s">
        <v>19</v>
      </c>
      <c r="D50" s="56">
        <v>1</v>
      </c>
      <c r="E50" s="25">
        <v>165000</v>
      </c>
      <c r="F50" s="26">
        <f>D50*E50</f>
        <v>165000</v>
      </c>
      <c r="G50" s="72">
        <v>1</v>
      </c>
      <c r="H50" s="84">
        <f t="shared" si="1"/>
        <v>165000</v>
      </c>
      <c r="I50" s="72"/>
      <c r="J50" s="84">
        <f>I50*E50</f>
        <v>0</v>
      </c>
    </row>
    <row r="51" spans="1:10" ht="18" customHeight="1" x14ac:dyDescent="0.25">
      <c r="A51" s="30"/>
      <c r="B51" s="62"/>
      <c r="C51" s="56"/>
      <c r="D51" s="56"/>
      <c r="E51" s="25"/>
      <c r="F51" s="26"/>
      <c r="G51" s="72"/>
      <c r="H51" s="84">
        <f t="shared" si="1"/>
        <v>0</v>
      </c>
      <c r="I51" s="72"/>
      <c r="J51" s="84">
        <f t="shared" si="2"/>
        <v>0</v>
      </c>
    </row>
    <row r="52" spans="1:10" ht="18" customHeight="1" x14ac:dyDescent="0.25">
      <c r="A52" s="30">
        <f>A49+0.1</f>
        <v>2.6000000000000005</v>
      </c>
      <c r="B52" s="64" t="s">
        <v>45</v>
      </c>
      <c r="C52" s="56" t="s">
        <v>19</v>
      </c>
      <c r="D52" s="56">
        <v>1</v>
      </c>
      <c r="E52" s="25">
        <v>15000</v>
      </c>
      <c r="F52" s="26">
        <f>D52*E52</f>
        <v>15000</v>
      </c>
      <c r="G52" s="72">
        <v>1</v>
      </c>
      <c r="H52" s="84">
        <f t="shared" si="1"/>
        <v>15000</v>
      </c>
      <c r="I52" s="72"/>
      <c r="J52" s="84">
        <f>I52*E52</f>
        <v>0</v>
      </c>
    </row>
    <row r="53" spans="1:10" ht="18" customHeight="1" x14ac:dyDescent="0.25">
      <c r="A53" s="30"/>
      <c r="B53" s="62"/>
      <c r="C53" s="56"/>
      <c r="D53" s="56"/>
      <c r="E53" s="25"/>
      <c r="F53" s="26"/>
      <c r="G53" s="72"/>
      <c r="H53" s="84">
        <f t="shared" si="1"/>
        <v>0</v>
      </c>
      <c r="I53" s="72"/>
      <c r="J53" s="84">
        <f t="shared" si="2"/>
        <v>0</v>
      </c>
    </row>
    <row r="54" spans="1:10" ht="38.25" x14ac:dyDescent="0.25">
      <c r="A54" s="30">
        <f>A52+0.1</f>
        <v>2.7000000000000006</v>
      </c>
      <c r="B54" s="64" t="s">
        <v>41</v>
      </c>
      <c r="C54" s="56" t="s">
        <v>19</v>
      </c>
      <c r="D54" s="56">
        <v>1</v>
      </c>
      <c r="E54" s="25">
        <v>69500</v>
      </c>
      <c r="F54" s="26">
        <f>D54*E54</f>
        <v>69500</v>
      </c>
      <c r="G54" s="72">
        <v>1</v>
      </c>
      <c r="H54" s="84">
        <f t="shared" si="1"/>
        <v>69500</v>
      </c>
      <c r="I54" s="72"/>
      <c r="J54" s="84">
        <f>I54*E54</f>
        <v>0</v>
      </c>
    </row>
    <row r="55" spans="1:10" ht="18" customHeight="1" x14ac:dyDescent="0.25">
      <c r="A55" s="30"/>
      <c r="B55" s="62"/>
      <c r="C55" s="56"/>
      <c r="D55" s="56"/>
      <c r="E55" s="25"/>
      <c r="F55" s="26"/>
      <c r="G55" s="72"/>
      <c r="H55" s="84">
        <f t="shared" si="1"/>
        <v>0</v>
      </c>
      <c r="I55" s="72"/>
      <c r="J55" s="84">
        <f t="shared" si="2"/>
        <v>0</v>
      </c>
    </row>
    <row r="56" spans="1:10" ht="38.25" x14ac:dyDescent="0.25">
      <c r="A56" s="30">
        <f>A54+0.1</f>
        <v>2.8000000000000007</v>
      </c>
      <c r="B56" s="64" t="s">
        <v>42</v>
      </c>
      <c r="C56" s="56" t="s">
        <v>20</v>
      </c>
      <c r="D56" s="56">
        <v>1</v>
      </c>
      <c r="E56" s="25">
        <v>38000</v>
      </c>
      <c r="F56" s="26">
        <f>D56*E56</f>
        <v>38000</v>
      </c>
      <c r="G56" s="72">
        <v>1</v>
      </c>
      <c r="H56" s="84">
        <f t="shared" si="1"/>
        <v>38000</v>
      </c>
      <c r="I56" s="72"/>
      <c r="J56" s="84">
        <f>I56*E56</f>
        <v>0</v>
      </c>
    </row>
    <row r="57" spans="1:10" ht="18" customHeight="1" x14ac:dyDescent="0.25">
      <c r="A57" s="30"/>
      <c r="B57" s="62"/>
      <c r="C57" s="56"/>
      <c r="D57" s="56"/>
      <c r="E57" s="25"/>
      <c r="F57" s="26"/>
      <c r="G57" s="72"/>
      <c r="H57" s="27"/>
      <c r="I57" s="72"/>
      <c r="J57" s="27"/>
    </row>
    <row r="58" spans="1:10" ht="17.25" customHeight="1" x14ac:dyDescent="0.25">
      <c r="A58" s="30"/>
      <c r="B58" s="16"/>
      <c r="C58" s="56"/>
      <c r="D58" s="56"/>
      <c r="E58" s="36"/>
      <c r="F58" s="37"/>
      <c r="G58" s="76"/>
      <c r="H58" s="27"/>
      <c r="I58" s="76"/>
      <c r="J58" s="27"/>
    </row>
    <row r="59" spans="1:10" ht="17.25" customHeight="1" x14ac:dyDescent="0.25">
      <c r="A59" s="24">
        <f>A16+1</f>
        <v>3</v>
      </c>
      <c r="B59" s="55" t="s">
        <v>26</v>
      </c>
      <c r="C59" s="56"/>
      <c r="D59" s="56"/>
      <c r="E59" s="25"/>
      <c r="F59" s="26"/>
      <c r="G59" s="72"/>
      <c r="H59" s="27"/>
      <c r="I59" s="72"/>
      <c r="J59" s="27"/>
    </row>
    <row r="60" spans="1:10" ht="76.5" x14ac:dyDescent="0.25">
      <c r="A60" s="28">
        <v>3</v>
      </c>
      <c r="B60" s="57" t="s">
        <v>46</v>
      </c>
      <c r="C60" s="56"/>
      <c r="D60" s="56"/>
      <c r="E60" s="25"/>
      <c r="F60" s="26"/>
      <c r="G60" s="72"/>
      <c r="H60" s="27"/>
      <c r="I60" s="72"/>
      <c r="J60" s="27"/>
    </row>
    <row r="61" spans="1:10" ht="20.100000000000001" customHeight="1" x14ac:dyDescent="0.25">
      <c r="A61" s="29">
        <f>A60+0.1</f>
        <v>3.1</v>
      </c>
      <c r="B61" s="58" t="s">
        <v>47</v>
      </c>
      <c r="C61" s="56" t="s">
        <v>4</v>
      </c>
      <c r="D61" s="56">
        <v>2</v>
      </c>
      <c r="E61" s="25">
        <v>165000</v>
      </c>
      <c r="F61" s="26">
        <f>D61*E61</f>
        <v>330000</v>
      </c>
      <c r="G61" s="72"/>
      <c r="H61" s="84">
        <f>G61*E61</f>
        <v>0</v>
      </c>
      <c r="I61" s="72">
        <v>2</v>
      </c>
      <c r="J61" s="84">
        <f>I61*E61</f>
        <v>330000</v>
      </c>
    </row>
    <row r="62" spans="1:10" ht="17.25" customHeight="1" x14ac:dyDescent="0.25">
      <c r="A62" s="29"/>
      <c r="B62" s="57"/>
      <c r="C62" s="56"/>
      <c r="D62" s="56"/>
      <c r="E62" s="25"/>
      <c r="F62" s="26"/>
      <c r="G62" s="72"/>
      <c r="H62" s="27"/>
      <c r="I62" s="72"/>
      <c r="J62" s="27"/>
    </row>
    <row r="63" spans="1:10" ht="17.25" customHeight="1" x14ac:dyDescent="0.25">
      <c r="A63" s="30"/>
      <c r="B63" s="15"/>
      <c r="C63" s="56"/>
      <c r="D63" s="56"/>
      <c r="E63" s="33"/>
      <c r="F63" s="26"/>
      <c r="G63" s="72"/>
      <c r="H63" s="27"/>
      <c r="I63" s="72"/>
      <c r="J63" s="27"/>
    </row>
    <row r="64" spans="1:10" ht="17.25" customHeight="1" x14ac:dyDescent="0.25">
      <c r="A64" s="24">
        <v>4</v>
      </c>
      <c r="B64" s="55" t="s">
        <v>48</v>
      </c>
      <c r="C64" s="56"/>
      <c r="D64" s="56"/>
      <c r="E64" s="25"/>
      <c r="F64" s="26"/>
      <c r="G64" s="72"/>
      <c r="H64" s="27"/>
      <c r="I64" s="72"/>
      <c r="J64" s="27"/>
    </row>
    <row r="65" spans="1:10" ht="184.5" customHeight="1" x14ac:dyDescent="0.25">
      <c r="A65" s="28">
        <v>4</v>
      </c>
      <c r="B65" s="57" t="s">
        <v>49</v>
      </c>
      <c r="C65" s="56"/>
      <c r="D65" s="56"/>
      <c r="E65" s="25"/>
      <c r="F65" s="26"/>
      <c r="G65" s="72"/>
      <c r="H65" s="27"/>
      <c r="I65" s="72"/>
      <c r="J65" s="27"/>
    </row>
    <row r="66" spans="1:10" ht="20.100000000000001" customHeight="1" x14ac:dyDescent="0.25">
      <c r="A66" s="29">
        <f>A65+0.1</f>
        <v>4.0999999999999996</v>
      </c>
      <c r="B66" s="58" t="s">
        <v>50</v>
      </c>
      <c r="C66" s="56" t="s">
        <v>51</v>
      </c>
      <c r="D66" s="56">
        <v>50</v>
      </c>
      <c r="E66" s="25">
        <v>2600</v>
      </c>
      <c r="F66" s="26">
        <f>D66*E66</f>
        <v>130000</v>
      </c>
      <c r="G66" s="72">
        <f>15.5+16.5</f>
        <v>32</v>
      </c>
      <c r="H66" s="84">
        <f>G66*E66</f>
        <v>83200</v>
      </c>
      <c r="I66" s="72">
        <v>7.9</v>
      </c>
      <c r="J66" s="84">
        <f>I66*E66</f>
        <v>20540</v>
      </c>
    </row>
    <row r="67" spans="1:10" ht="17.25" customHeight="1" x14ac:dyDescent="0.25">
      <c r="A67" s="29"/>
      <c r="B67" s="57"/>
      <c r="C67" s="56"/>
      <c r="D67" s="56"/>
      <c r="E67" s="25"/>
      <c r="F67" s="26"/>
      <c r="G67" s="72"/>
      <c r="H67" s="27"/>
      <c r="I67" s="72"/>
      <c r="J67" s="27"/>
    </row>
    <row r="68" spans="1:10" ht="17.25" customHeight="1" x14ac:dyDescent="0.25">
      <c r="A68" s="30"/>
      <c r="B68" s="15"/>
      <c r="C68" s="56"/>
      <c r="D68" s="56"/>
      <c r="E68" s="33"/>
      <c r="F68" s="26"/>
      <c r="G68" s="72"/>
      <c r="H68" s="27"/>
      <c r="I68" s="72"/>
      <c r="J68" s="27"/>
    </row>
    <row r="69" spans="1:10" ht="17.25" customHeight="1" x14ac:dyDescent="0.25">
      <c r="A69" s="24">
        <f>A64+1</f>
        <v>5</v>
      </c>
      <c r="B69" s="55" t="s">
        <v>52</v>
      </c>
      <c r="C69" s="56"/>
      <c r="D69" s="56"/>
      <c r="E69" s="25"/>
      <c r="F69" s="26"/>
      <c r="G69" s="72"/>
      <c r="H69" s="27"/>
      <c r="I69" s="72"/>
      <c r="J69" s="27"/>
    </row>
    <row r="70" spans="1:10" ht="131.25" customHeight="1" x14ac:dyDescent="0.25">
      <c r="A70" s="28">
        <v>5</v>
      </c>
      <c r="B70" s="57" t="s">
        <v>53</v>
      </c>
      <c r="C70" s="56"/>
      <c r="D70" s="56"/>
      <c r="E70" s="25"/>
      <c r="F70" s="26"/>
      <c r="G70" s="72"/>
      <c r="H70" s="27"/>
      <c r="I70" s="72"/>
      <c r="J70" s="27"/>
    </row>
    <row r="71" spans="1:10" ht="20.100000000000001" customHeight="1" x14ac:dyDescent="0.25">
      <c r="A71" s="29">
        <f>A70+0.1</f>
        <v>5.0999999999999996</v>
      </c>
      <c r="B71" s="58" t="s">
        <v>50</v>
      </c>
      <c r="C71" s="56" t="s">
        <v>51</v>
      </c>
      <c r="D71" s="56">
        <v>25</v>
      </c>
      <c r="E71" s="25">
        <v>1600</v>
      </c>
      <c r="F71" s="26">
        <f>D71*E71</f>
        <v>40000</v>
      </c>
      <c r="G71" s="72"/>
      <c r="H71" s="84">
        <f>G71*E71</f>
        <v>0</v>
      </c>
      <c r="I71" s="72">
        <v>18.3</v>
      </c>
      <c r="J71" s="84">
        <f>I71*E71</f>
        <v>29280</v>
      </c>
    </row>
    <row r="72" spans="1:10" ht="17.25" customHeight="1" x14ac:dyDescent="0.25">
      <c r="A72" s="29"/>
      <c r="B72" s="57"/>
      <c r="C72" s="56"/>
      <c r="D72" s="56"/>
      <c r="E72" s="25"/>
      <c r="F72" s="26"/>
      <c r="G72" s="72"/>
      <c r="H72" s="27"/>
      <c r="I72" s="72"/>
      <c r="J72" s="27"/>
    </row>
    <row r="73" spans="1:10" ht="17.25" customHeight="1" x14ac:dyDescent="0.25">
      <c r="A73" s="30"/>
      <c r="B73" s="15"/>
      <c r="C73" s="56"/>
      <c r="D73" s="56"/>
      <c r="E73" s="33"/>
      <c r="F73" s="26"/>
      <c r="G73" s="72"/>
      <c r="H73" s="27"/>
      <c r="I73" s="72"/>
      <c r="J73" s="27"/>
    </row>
    <row r="74" spans="1:10" ht="17.25" customHeight="1" x14ac:dyDescent="0.25">
      <c r="A74" s="24">
        <f>A69+1</f>
        <v>6</v>
      </c>
      <c r="B74" s="55" t="s">
        <v>54</v>
      </c>
      <c r="C74" s="56"/>
      <c r="D74" s="56"/>
      <c r="E74" s="25"/>
      <c r="F74" s="26"/>
      <c r="G74" s="72"/>
      <c r="H74" s="27"/>
      <c r="I74" s="72"/>
      <c r="J74" s="27"/>
    </row>
    <row r="75" spans="1:10" ht="128.25" customHeight="1" x14ac:dyDescent="0.25">
      <c r="A75" s="28">
        <v>6</v>
      </c>
      <c r="B75" s="57" t="s">
        <v>53</v>
      </c>
      <c r="C75" s="56"/>
      <c r="D75" s="56"/>
      <c r="E75" s="25"/>
      <c r="F75" s="26"/>
      <c r="G75" s="72"/>
      <c r="H75" s="27"/>
      <c r="I75" s="72"/>
      <c r="J75" s="27"/>
    </row>
    <row r="76" spans="1:10" ht="20.100000000000001" customHeight="1" x14ac:dyDescent="0.25">
      <c r="A76" s="29">
        <f t="shared" ref="A76:A84" si="3">A75+0.1</f>
        <v>6.1</v>
      </c>
      <c r="B76" s="58" t="s">
        <v>55</v>
      </c>
      <c r="C76" s="56" t="s">
        <v>19</v>
      </c>
      <c r="D76" s="56">
        <v>1</v>
      </c>
      <c r="E76" s="25">
        <v>91000</v>
      </c>
      <c r="F76" s="26">
        <f t="shared" ref="F76:F87" si="4">D76*E76</f>
        <v>91000</v>
      </c>
      <c r="G76" s="72">
        <v>1</v>
      </c>
      <c r="H76" s="84">
        <f t="shared" ref="H76:H87" si="5">G76*E76</f>
        <v>91000</v>
      </c>
      <c r="I76" s="72"/>
      <c r="J76" s="84">
        <f t="shared" ref="J76:J87" si="6">I76*E76</f>
        <v>0</v>
      </c>
    </row>
    <row r="77" spans="1:10" ht="20.100000000000001" customHeight="1" x14ac:dyDescent="0.25">
      <c r="A77" s="29">
        <f t="shared" si="3"/>
        <v>6.1999999999999993</v>
      </c>
      <c r="B77" s="58" t="s">
        <v>56</v>
      </c>
      <c r="C77" s="56" t="s">
        <v>19</v>
      </c>
      <c r="D77" s="56">
        <v>1</v>
      </c>
      <c r="E77" s="25">
        <v>107000</v>
      </c>
      <c r="F77" s="26">
        <f t="shared" si="4"/>
        <v>107000</v>
      </c>
      <c r="G77" s="72">
        <v>1</v>
      </c>
      <c r="H77" s="84">
        <f t="shared" si="5"/>
        <v>107000</v>
      </c>
      <c r="I77" s="72"/>
      <c r="J77" s="84">
        <f t="shared" si="6"/>
        <v>0</v>
      </c>
    </row>
    <row r="78" spans="1:10" ht="20.100000000000001" customHeight="1" x14ac:dyDescent="0.25">
      <c r="A78" s="29">
        <f t="shared" si="3"/>
        <v>6.2999999999999989</v>
      </c>
      <c r="B78" s="58" t="s">
        <v>57</v>
      </c>
      <c r="C78" s="56" t="s">
        <v>19</v>
      </c>
      <c r="D78" s="56">
        <v>1</v>
      </c>
      <c r="E78" s="25">
        <v>113000</v>
      </c>
      <c r="F78" s="26">
        <f t="shared" si="4"/>
        <v>113000</v>
      </c>
      <c r="G78" s="72">
        <v>1</v>
      </c>
      <c r="H78" s="84">
        <f t="shared" si="5"/>
        <v>113000</v>
      </c>
      <c r="I78" s="72"/>
      <c r="J78" s="84">
        <f t="shared" si="6"/>
        <v>0</v>
      </c>
    </row>
    <row r="79" spans="1:10" ht="20.100000000000001" customHeight="1" x14ac:dyDescent="0.25">
      <c r="A79" s="29">
        <f t="shared" si="3"/>
        <v>6.3999999999999986</v>
      </c>
      <c r="B79" s="58" t="s">
        <v>58</v>
      </c>
      <c r="C79" s="56" t="s">
        <v>19</v>
      </c>
      <c r="D79" s="56">
        <v>1</v>
      </c>
      <c r="E79" s="25">
        <v>118000</v>
      </c>
      <c r="F79" s="26">
        <f t="shared" si="4"/>
        <v>118000</v>
      </c>
      <c r="G79" s="72">
        <v>1</v>
      </c>
      <c r="H79" s="84">
        <f t="shared" si="5"/>
        <v>118000</v>
      </c>
      <c r="I79" s="72"/>
      <c r="J79" s="84">
        <f t="shared" si="6"/>
        <v>0</v>
      </c>
    </row>
    <row r="80" spans="1:10" ht="20.100000000000001" customHeight="1" x14ac:dyDescent="0.25">
      <c r="A80" s="29">
        <f t="shared" si="3"/>
        <v>6.4999999999999982</v>
      </c>
      <c r="B80" s="58" t="s">
        <v>59</v>
      </c>
      <c r="C80" s="56" t="s">
        <v>19</v>
      </c>
      <c r="D80" s="56">
        <v>1</v>
      </c>
      <c r="E80" s="25">
        <v>150000</v>
      </c>
      <c r="F80" s="26">
        <f t="shared" si="4"/>
        <v>150000</v>
      </c>
      <c r="G80" s="72">
        <v>1</v>
      </c>
      <c r="H80" s="84">
        <f t="shared" si="5"/>
        <v>150000</v>
      </c>
      <c r="I80" s="72"/>
      <c r="J80" s="84">
        <f t="shared" si="6"/>
        <v>0</v>
      </c>
    </row>
    <row r="81" spans="1:10" ht="20.100000000000001" customHeight="1" x14ac:dyDescent="0.25">
      <c r="A81" s="29">
        <f t="shared" si="3"/>
        <v>6.5999999999999979</v>
      </c>
      <c r="B81" s="58" t="s">
        <v>60</v>
      </c>
      <c r="C81" s="56" t="s">
        <v>19</v>
      </c>
      <c r="D81" s="56">
        <v>1</v>
      </c>
      <c r="E81" s="25">
        <v>150000</v>
      </c>
      <c r="F81" s="26">
        <f t="shared" si="4"/>
        <v>150000</v>
      </c>
      <c r="G81" s="72">
        <v>1</v>
      </c>
      <c r="H81" s="84">
        <f t="shared" si="5"/>
        <v>150000</v>
      </c>
      <c r="I81" s="72"/>
      <c r="J81" s="84">
        <f t="shared" si="6"/>
        <v>0</v>
      </c>
    </row>
    <row r="82" spans="1:10" ht="20.100000000000001" customHeight="1" x14ac:dyDescent="0.25">
      <c r="A82" s="29">
        <f t="shared" si="3"/>
        <v>6.6999999999999975</v>
      </c>
      <c r="B82" s="58" t="s">
        <v>61</v>
      </c>
      <c r="C82" s="56" t="s">
        <v>19</v>
      </c>
      <c r="D82" s="56">
        <v>1</v>
      </c>
      <c r="E82" s="25">
        <v>175000</v>
      </c>
      <c r="F82" s="26">
        <f t="shared" si="4"/>
        <v>175000</v>
      </c>
      <c r="G82" s="72">
        <v>1</v>
      </c>
      <c r="H82" s="84">
        <f t="shared" si="5"/>
        <v>175000</v>
      </c>
      <c r="I82" s="72"/>
      <c r="J82" s="84">
        <f t="shared" si="6"/>
        <v>0</v>
      </c>
    </row>
    <row r="83" spans="1:10" ht="20.100000000000001" customHeight="1" x14ac:dyDescent="0.25">
      <c r="A83" s="29">
        <f t="shared" si="3"/>
        <v>6.7999999999999972</v>
      </c>
      <c r="B83" s="58" t="s">
        <v>62</v>
      </c>
      <c r="C83" s="56" t="s">
        <v>19</v>
      </c>
      <c r="D83" s="56">
        <v>1</v>
      </c>
      <c r="E83" s="25">
        <v>175000</v>
      </c>
      <c r="F83" s="26">
        <f t="shared" si="4"/>
        <v>175000</v>
      </c>
      <c r="G83" s="72">
        <v>1</v>
      </c>
      <c r="H83" s="84">
        <f t="shared" si="5"/>
        <v>175000</v>
      </c>
      <c r="I83" s="72"/>
      <c r="J83" s="84">
        <f t="shared" si="6"/>
        <v>0</v>
      </c>
    </row>
    <row r="84" spans="1:10" ht="20.100000000000001" customHeight="1" x14ac:dyDescent="0.25">
      <c r="A84" s="29">
        <f t="shared" si="3"/>
        <v>6.8999999999999968</v>
      </c>
      <c r="B84" s="58" t="s">
        <v>63</v>
      </c>
      <c r="C84" s="56" t="s">
        <v>4</v>
      </c>
      <c r="D84" s="56">
        <v>2</v>
      </c>
      <c r="E84" s="25">
        <v>250000</v>
      </c>
      <c r="F84" s="26">
        <f t="shared" si="4"/>
        <v>500000</v>
      </c>
      <c r="G84" s="72">
        <v>2</v>
      </c>
      <c r="H84" s="84">
        <f t="shared" si="5"/>
        <v>500000</v>
      </c>
      <c r="I84" s="72"/>
      <c r="J84" s="84">
        <f t="shared" si="6"/>
        <v>0</v>
      </c>
    </row>
    <row r="85" spans="1:10" ht="20.100000000000001" customHeight="1" x14ac:dyDescent="0.25">
      <c r="A85" s="38">
        <f>A84-0.8</f>
        <v>6.099999999999997</v>
      </c>
      <c r="B85" s="58" t="s">
        <v>64</v>
      </c>
      <c r="C85" s="56" t="s">
        <v>19</v>
      </c>
      <c r="D85" s="56">
        <v>1</v>
      </c>
      <c r="E85" s="25">
        <v>400000</v>
      </c>
      <c r="F85" s="26">
        <f t="shared" si="4"/>
        <v>400000</v>
      </c>
      <c r="G85" s="72">
        <v>1</v>
      </c>
      <c r="H85" s="84">
        <f t="shared" si="5"/>
        <v>400000</v>
      </c>
      <c r="I85" s="72"/>
      <c r="J85" s="84">
        <f t="shared" si="6"/>
        <v>0</v>
      </c>
    </row>
    <row r="86" spans="1:10" ht="20.100000000000001" customHeight="1" x14ac:dyDescent="0.25">
      <c r="A86" s="38">
        <f>A85+0.01</f>
        <v>6.1099999999999968</v>
      </c>
      <c r="B86" s="58" t="s">
        <v>65</v>
      </c>
      <c r="C86" s="56" t="s">
        <v>19</v>
      </c>
      <c r="D86" s="56">
        <v>1</v>
      </c>
      <c r="E86" s="25">
        <v>950000</v>
      </c>
      <c r="F86" s="26">
        <f t="shared" si="4"/>
        <v>950000</v>
      </c>
      <c r="G86" s="72">
        <v>1</v>
      </c>
      <c r="H86" s="84">
        <f t="shared" si="5"/>
        <v>950000</v>
      </c>
      <c r="I86" s="72"/>
      <c r="J86" s="84">
        <f t="shared" si="6"/>
        <v>0</v>
      </c>
    </row>
    <row r="87" spans="1:10" ht="20.100000000000001" customHeight="1" x14ac:dyDescent="0.25">
      <c r="A87" s="38">
        <f>A86+0.01</f>
        <v>6.1199999999999966</v>
      </c>
      <c r="B87" s="58" t="s">
        <v>66</v>
      </c>
      <c r="C87" s="56" t="s">
        <v>19</v>
      </c>
      <c r="D87" s="56">
        <v>1</v>
      </c>
      <c r="E87" s="25">
        <v>950000</v>
      </c>
      <c r="F87" s="26">
        <f t="shared" si="4"/>
        <v>950000</v>
      </c>
      <c r="G87" s="72">
        <v>1</v>
      </c>
      <c r="H87" s="84">
        <f t="shared" si="5"/>
        <v>950000</v>
      </c>
      <c r="I87" s="72"/>
      <c r="J87" s="84">
        <f t="shared" si="6"/>
        <v>0</v>
      </c>
    </row>
    <row r="88" spans="1:10" ht="17.25" customHeight="1" x14ac:dyDescent="0.25">
      <c r="A88" s="29"/>
      <c r="B88" s="57"/>
      <c r="C88" s="56"/>
      <c r="D88" s="56"/>
      <c r="E88" s="25"/>
      <c r="F88" s="26"/>
      <c r="G88" s="72"/>
      <c r="H88" s="27"/>
      <c r="I88" s="72"/>
      <c r="J88" s="27"/>
    </row>
    <row r="89" spans="1:10" ht="17.25" customHeight="1" x14ac:dyDescent="0.25">
      <c r="A89" s="30"/>
      <c r="B89" s="15"/>
      <c r="C89" s="56"/>
      <c r="D89" s="56"/>
      <c r="E89" s="33"/>
      <c r="F89" s="26"/>
      <c r="G89" s="72"/>
      <c r="H89" s="68"/>
      <c r="I89" s="72"/>
      <c r="J89" s="68"/>
    </row>
    <row r="90" spans="1:10" ht="17.25" customHeight="1" x14ac:dyDescent="0.25">
      <c r="A90" s="24">
        <f>A74+1</f>
        <v>7</v>
      </c>
      <c r="B90" s="55" t="s">
        <v>67</v>
      </c>
      <c r="C90" s="56"/>
      <c r="D90" s="56"/>
      <c r="E90" s="25"/>
      <c r="F90" s="26"/>
      <c r="G90" s="72"/>
      <c r="H90" s="27"/>
      <c r="I90" s="72"/>
      <c r="J90" s="27"/>
    </row>
    <row r="91" spans="1:10" ht="117.75" customHeight="1" x14ac:dyDescent="0.25">
      <c r="A91" s="28">
        <f>A90</f>
        <v>7</v>
      </c>
      <c r="B91" s="57" t="s">
        <v>68</v>
      </c>
      <c r="C91" s="56"/>
      <c r="D91" s="56"/>
      <c r="E91" s="25"/>
      <c r="F91" s="26"/>
      <c r="G91" s="72"/>
      <c r="H91" s="27"/>
      <c r="I91" s="72"/>
      <c r="J91" s="27"/>
    </row>
    <row r="92" spans="1:10" ht="20.100000000000001" customHeight="1" x14ac:dyDescent="0.25">
      <c r="A92" s="29">
        <f>A91+0.1</f>
        <v>7.1</v>
      </c>
      <c r="B92" s="58" t="s">
        <v>69</v>
      </c>
      <c r="C92" s="56" t="s">
        <v>19</v>
      </c>
      <c r="D92" s="56">
        <v>1</v>
      </c>
      <c r="E92" s="25">
        <v>25000</v>
      </c>
      <c r="F92" s="26">
        <f t="shared" ref="F92:F93" si="7">D92*E92</f>
        <v>25000</v>
      </c>
      <c r="G92" s="72"/>
      <c r="H92" s="84">
        <f t="shared" ref="H92:H93" si="8">G92*E92</f>
        <v>0</v>
      </c>
      <c r="I92" s="72"/>
      <c r="J92" s="84">
        <f>I92*E92</f>
        <v>0</v>
      </c>
    </row>
    <row r="93" spans="1:10" ht="20.100000000000001" customHeight="1" x14ac:dyDescent="0.25">
      <c r="A93" s="29">
        <f>A92+0.1</f>
        <v>7.1999999999999993</v>
      </c>
      <c r="B93" s="58" t="s">
        <v>70</v>
      </c>
      <c r="C93" s="56" t="s">
        <v>19</v>
      </c>
      <c r="D93" s="56">
        <v>1</v>
      </c>
      <c r="E93" s="25">
        <v>1380000</v>
      </c>
      <c r="F93" s="26">
        <f t="shared" si="7"/>
        <v>1380000</v>
      </c>
      <c r="G93" s="72">
        <v>1</v>
      </c>
      <c r="H93" s="84">
        <f t="shared" si="8"/>
        <v>1380000</v>
      </c>
      <c r="I93" s="72"/>
      <c r="J93" s="84">
        <f>I93*E93</f>
        <v>0</v>
      </c>
    </row>
    <row r="94" spans="1:10" ht="15" customHeight="1" x14ac:dyDescent="0.25">
      <c r="A94" s="29"/>
      <c r="B94" s="57"/>
      <c r="C94" s="56"/>
      <c r="D94" s="56"/>
      <c r="E94" s="25"/>
      <c r="F94" s="26"/>
      <c r="G94" s="72"/>
      <c r="H94" s="27"/>
      <c r="I94" s="72"/>
      <c r="J94" s="27"/>
    </row>
    <row r="95" spans="1:10" ht="15" customHeight="1" x14ac:dyDescent="0.25">
      <c r="A95" s="30"/>
      <c r="B95" s="15"/>
      <c r="C95" s="56"/>
      <c r="D95" s="56"/>
      <c r="E95" s="33"/>
      <c r="F95" s="26"/>
      <c r="G95" s="72"/>
      <c r="H95" s="27"/>
      <c r="I95" s="72"/>
      <c r="J95" s="27"/>
    </row>
    <row r="96" spans="1:10" ht="17.25" customHeight="1" x14ac:dyDescent="0.25">
      <c r="A96" s="24">
        <f>A90:B90+1</f>
        <v>8</v>
      </c>
      <c r="B96" s="55" t="s">
        <v>71</v>
      </c>
      <c r="C96" s="56"/>
      <c r="D96" s="56"/>
      <c r="E96" s="25"/>
      <c r="F96" s="26"/>
      <c r="G96" s="72"/>
      <c r="H96" s="27"/>
      <c r="I96" s="72"/>
      <c r="J96" s="27"/>
    </row>
    <row r="97" spans="1:10" ht="155.25" customHeight="1" x14ac:dyDescent="0.25">
      <c r="A97" s="28">
        <f>A96</f>
        <v>8</v>
      </c>
      <c r="B97" s="57" t="s">
        <v>72</v>
      </c>
      <c r="C97" s="56" t="s">
        <v>11</v>
      </c>
      <c r="D97" s="56">
        <v>430</v>
      </c>
      <c r="E97" s="25">
        <v>5000</v>
      </c>
      <c r="F97" s="26">
        <f t="shared" ref="F97" si="9">D97*E97</f>
        <v>2150000</v>
      </c>
      <c r="G97" s="72">
        <v>186.28</v>
      </c>
      <c r="H97" s="84">
        <f>G97*E97</f>
        <v>931400</v>
      </c>
      <c r="I97" s="72">
        <v>103.98</v>
      </c>
      <c r="J97" s="84">
        <f>I97*E97</f>
        <v>519900</v>
      </c>
    </row>
    <row r="98" spans="1:10" ht="13.5" customHeight="1" x14ac:dyDescent="0.25">
      <c r="A98" s="29"/>
      <c r="B98" s="57"/>
      <c r="C98" s="56"/>
      <c r="D98" s="56"/>
      <c r="E98" s="25"/>
      <c r="F98" s="26"/>
      <c r="G98" s="72"/>
      <c r="H98" s="27"/>
      <c r="I98" s="72"/>
      <c r="J98" s="27"/>
    </row>
    <row r="99" spans="1:10" ht="15" customHeight="1" x14ac:dyDescent="0.25">
      <c r="A99" s="30"/>
      <c r="B99" s="15"/>
      <c r="C99" s="56"/>
      <c r="D99" s="56"/>
      <c r="E99" s="33"/>
      <c r="F99" s="26"/>
      <c r="G99" s="72"/>
      <c r="H99" s="27"/>
      <c r="I99" s="72"/>
      <c r="J99" s="27"/>
    </row>
    <row r="100" spans="1:10" ht="17.25" customHeight="1" x14ac:dyDescent="0.25">
      <c r="A100" s="24">
        <f>A96+1</f>
        <v>9</v>
      </c>
      <c r="B100" s="55" t="s">
        <v>73</v>
      </c>
      <c r="C100" s="56"/>
      <c r="D100" s="56"/>
      <c r="E100" s="25"/>
      <c r="F100" s="26"/>
      <c r="G100" s="72"/>
      <c r="H100" s="27"/>
      <c r="I100" s="72"/>
      <c r="J100" s="27"/>
    </row>
    <row r="101" spans="1:10" ht="76.5" x14ac:dyDescent="0.25">
      <c r="A101" s="28">
        <f>A100</f>
        <v>9</v>
      </c>
      <c r="B101" s="57" t="s">
        <v>74</v>
      </c>
      <c r="C101" s="56" t="s">
        <v>11</v>
      </c>
      <c r="D101" s="56">
        <v>410</v>
      </c>
      <c r="E101" s="25">
        <v>5900</v>
      </c>
      <c r="F101" s="26">
        <f t="shared" ref="F101" si="10">D101*E101</f>
        <v>2419000</v>
      </c>
      <c r="G101" s="72">
        <v>186.28</v>
      </c>
      <c r="H101" s="84">
        <f>G101*E101</f>
        <v>1099052</v>
      </c>
      <c r="I101" s="72">
        <v>103.98</v>
      </c>
      <c r="J101" s="84">
        <f>I101*E101</f>
        <v>613482</v>
      </c>
    </row>
    <row r="102" spans="1:10" ht="15" customHeight="1" x14ac:dyDescent="0.25">
      <c r="A102" s="29"/>
      <c r="B102" s="57"/>
      <c r="C102" s="56"/>
      <c r="D102" s="56"/>
      <c r="E102" s="25"/>
      <c r="F102" s="26"/>
      <c r="G102" s="72"/>
      <c r="H102" s="27"/>
      <c r="I102" s="72"/>
      <c r="J102" s="27"/>
    </row>
    <row r="103" spans="1:10" ht="15" customHeight="1" x14ac:dyDescent="0.25">
      <c r="A103" s="30"/>
      <c r="B103" s="15"/>
      <c r="C103" s="56"/>
      <c r="D103" s="56"/>
      <c r="E103" s="33"/>
      <c r="F103" s="26"/>
      <c r="G103" s="72"/>
      <c r="H103" s="27"/>
      <c r="I103" s="72"/>
      <c r="J103" s="27"/>
    </row>
    <row r="104" spans="1:10" ht="17.25" customHeight="1" x14ac:dyDescent="0.25">
      <c r="A104" s="24">
        <f>A100+1</f>
        <v>10</v>
      </c>
      <c r="B104" s="55" t="s">
        <v>75</v>
      </c>
      <c r="C104" s="56"/>
      <c r="D104" s="56"/>
      <c r="E104" s="25"/>
      <c r="F104" s="26"/>
      <c r="G104" s="72"/>
      <c r="H104" s="27"/>
      <c r="I104" s="72"/>
      <c r="J104" s="27"/>
    </row>
    <row r="105" spans="1:10" ht="76.5" x14ac:dyDescent="0.25">
      <c r="A105" s="28">
        <f>A104</f>
        <v>10</v>
      </c>
      <c r="B105" s="57" t="s">
        <v>76</v>
      </c>
      <c r="C105" s="56" t="s">
        <v>11</v>
      </c>
      <c r="D105" s="56">
        <v>65</v>
      </c>
      <c r="E105" s="25">
        <v>13000</v>
      </c>
      <c r="F105" s="26">
        <f t="shared" ref="F105" si="11">D105*E105</f>
        <v>845000</v>
      </c>
      <c r="G105" s="72"/>
      <c r="H105" s="84">
        <f>G105*E105</f>
        <v>0</v>
      </c>
      <c r="I105" s="72">
        <v>118.5</v>
      </c>
      <c r="J105" s="84">
        <f>I105*E105</f>
        <v>1540500</v>
      </c>
    </row>
    <row r="106" spans="1:10" ht="15" customHeight="1" x14ac:dyDescent="0.25">
      <c r="A106" s="29"/>
      <c r="B106" s="57"/>
      <c r="C106" s="56"/>
      <c r="D106" s="56"/>
      <c r="E106" s="25"/>
      <c r="F106" s="26"/>
      <c r="G106" s="72"/>
      <c r="H106" s="27"/>
      <c r="I106" s="72"/>
      <c r="J106" s="27"/>
    </row>
    <row r="107" spans="1:10" ht="15" customHeight="1" x14ac:dyDescent="0.25">
      <c r="A107" s="30"/>
      <c r="B107" s="15"/>
      <c r="C107" s="56"/>
      <c r="D107" s="56"/>
      <c r="E107" s="33"/>
      <c r="F107" s="26"/>
      <c r="G107" s="72"/>
      <c r="H107" s="27"/>
      <c r="I107" s="72"/>
      <c r="J107" s="27"/>
    </row>
    <row r="108" spans="1:10" ht="17.25" customHeight="1" x14ac:dyDescent="0.25">
      <c r="A108" s="24">
        <f>A104+1</f>
        <v>11</v>
      </c>
      <c r="B108" s="55" t="s">
        <v>77</v>
      </c>
      <c r="C108" s="56"/>
      <c r="D108" s="56"/>
      <c r="E108" s="25"/>
      <c r="F108" s="26"/>
      <c r="G108" s="72"/>
      <c r="H108" s="27"/>
      <c r="I108" s="72"/>
      <c r="J108" s="27"/>
    </row>
    <row r="109" spans="1:10" ht="76.5" x14ac:dyDescent="0.25">
      <c r="A109" s="28">
        <f>A108</f>
        <v>11</v>
      </c>
      <c r="B109" s="57" t="s">
        <v>78</v>
      </c>
      <c r="C109" s="56" t="s">
        <v>11</v>
      </c>
      <c r="D109" s="56">
        <v>30</v>
      </c>
      <c r="E109" s="25">
        <v>4000</v>
      </c>
      <c r="F109" s="26">
        <f t="shared" ref="F109" si="12">D109*E109</f>
        <v>120000</v>
      </c>
      <c r="G109" s="72"/>
      <c r="H109" s="84">
        <f>G109*E109</f>
        <v>0</v>
      </c>
      <c r="I109" s="72">
        <v>41.5</v>
      </c>
      <c r="J109" s="84">
        <f>I109*E109</f>
        <v>166000</v>
      </c>
    </row>
    <row r="110" spans="1:10" ht="17.25" customHeight="1" x14ac:dyDescent="0.25">
      <c r="A110" s="29"/>
      <c r="B110" s="57"/>
      <c r="C110" s="56"/>
      <c r="D110" s="56"/>
      <c r="E110" s="25"/>
      <c r="F110" s="26"/>
      <c r="G110" s="72"/>
      <c r="H110" s="27"/>
      <c r="I110" s="72"/>
      <c r="J110" s="27"/>
    </row>
    <row r="111" spans="1:10" ht="17.25" customHeight="1" x14ac:dyDescent="0.25">
      <c r="A111" s="30"/>
      <c r="B111" s="15"/>
      <c r="C111" s="56"/>
      <c r="D111" s="56"/>
      <c r="E111" s="33"/>
      <c r="F111" s="26"/>
      <c r="G111" s="72"/>
      <c r="H111" s="27"/>
      <c r="I111" s="72"/>
      <c r="J111" s="27"/>
    </row>
    <row r="112" spans="1:10" ht="17.25" customHeight="1" x14ac:dyDescent="0.25">
      <c r="A112" s="34">
        <f>A108+1</f>
        <v>12</v>
      </c>
      <c r="B112" s="59" t="s">
        <v>27</v>
      </c>
      <c r="C112" s="60"/>
      <c r="D112" s="56"/>
      <c r="E112" s="25"/>
      <c r="F112" s="26"/>
      <c r="G112" s="72"/>
      <c r="H112" s="27"/>
      <c r="I112" s="72"/>
      <c r="J112" s="27"/>
    </row>
    <row r="113" spans="1:10" ht="132" customHeight="1" x14ac:dyDescent="0.25">
      <c r="A113" s="35">
        <f>A112</f>
        <v>12</v>
      </c>
      <c r="B113" s="61" t="s">
        <v>79</v>
      </c>
      <c r="C113" s="56"/>
      <c r="D113" s="56"/>
      <c r="E113" s="25"/>
      <c r="F113" s="26"/>
      <c r="G113" s="72"/>
      <c r="H113" s="27"/>
      <c r="I113" s="72"/>
      <c r="J113" s="27"/>
    </row>
    <row r="114" spans="1:10" ht="17.25" customHeight="1" x14ac:dyDescent="0.25">
      <c r="A114" s="30"/>
      <c r="B114" s="62"/>
      <c r="C114" s="56"/>
      <c r="D114" s="56"/>
      <c r="E114" s="25"/>
      <c r="F114" s="26"/>
      <c r="G114" s="72"/>
      <c r="H114" s="27"/>
      <c r="I114" s="72"/>
      <c r="J114" s="27"/>
    </row>
    <row r="115" spans="1:10" ht="29.25" customHeight="1" x14ac:dyDescent="0.25">
      <c r="A115" s="30">
        <f>A113+0.1</f>
        <v>12.1</v>
      </c>
      <c r="B115" s="64" t="s">
        <v>80</v>
      </c>
      <c r="C115" s="56"/>
      <c r="D115" s="56"/>
      <c r="E115" s="25"/>
      <c r="F115" s="26"/>
      <c r="G115" s="72"/>
      <c r="H115" s="27"/>
      <c r="I115" s="72"/>
      <c r="J115" s="27"/>
    </row>
    <row r="116" spans="1:10" ht="18" customHeight="1" x14ac:dyDescent="0.25">
      <c r="A116" s="30" t="s">
        <v>2</v>
      </c>
      <c r="B116" s="64" t="s">
        <v>81</v>
      </c>
      <c r="C116" s="56" t="s">
        <v>4</v>
      </c>
      <c r="D116" s="56">
        <v>2</v>
      </c>
      <c r="E116" s="25">
        <v>3500</v>
      </c>
      <c r="F116" s="26">
        <f t="shared" ref="F116:F118" si="13">D116*E116</f>
        <v>7000</v>
      </c>
      <c r="G116" s="72"/>
      <c r="H116" s="84">
        <f t="shared" ref="H116:H136" si="14">G116*E116</f>
        <v>0</v>
      </c>
      <c r="I116" s="72">
        <v>3</v>
      </c>
      <c r="J116" s="84">
        <f>I116*E116</f>
        <v>10500</v>
      </c>
    </row>
    <row r="117" spans="1:10" ht="18" customHeight="1" x14ac:dyDescent="0.25">
      <c r="A117" s="30" t="s">
        <v>3</v>
      </c>
      <c r="B117" s="64" t="s">
        <v>82</v>
      </c>
      <c r="C117" s="56" t="s">
        <v>4</v>
      </c>
      <c r="D117" s="56">
        <v>11</v>
      </c>
      <c r="E117" s="25">
        <v>11500</v>
      </c>
      <c r="F117" s="26">
        <f t="shared" si="13"/>
        <v>126500</v>
      </c>
      <c r="G117" s="72"/>
      <c r="H117" s="84">
        <f t="shared" si="14"/>
        <v>0</v>
      </c>
      <c r="I117" s="72">
        <v>11</v>
      </c>
      <c r="J117" s="84">
        <f t="shared" ref="J117:J136" si="15">I117*E117</f>
        <v>126500</v>
      </c>
    </row>
    <row r="118" spans="1:10" ht="18" customHeight="1" x14ac:dyDescent="0.25">
      <c r="A118" s="30" t="s">
        <v>15</v>
      </c>
      <c r="B118" s="64" t="s">
        <v>83</v>
      </c>
      <c r="C118" s="56" t="s">
        <v>4</v>
      </c>
      <c r="D118" s="56">
        <v>3</v>
      </c>
      <c r="E118" s="25">
        <v>8900</v>
      </c>
      <c r="F118" s="26">
        <f t="shared" si="13"/>
        <v>26700</v>
      </c>
      <c r="G118" s="72"/>
      <c r="H118" s="84">
        <f t="shared" si="14"/>
        <v>0</v>
      </c>
      <c r="I118" s="72">
        <v>3</v>
      </c>
      <c r="J118" s="84">
        <f t="shared" si="15"/>
        <v>26700</v>
      </c>
    </row>
    <row r="119" spans="1:10" ht="18" customHeight="1" x14ac:dyDescent="0.25">
      <c r="A119" s="30"/>
      <c r="B119" s="62"/>
      <c r="C119" s="56"/>
      <c r="D119" s="56"/>
      <c r="E119" s="25"/>
      <c r="F119" s="26"/>
      <c r="G119" s="72"/>
      <c r="H119" s="84"/>
      <c r="I119" s="72"/>
      <c r="J119" s="84">
        <f t="shared" si="15"/>
        <v>0</v>
      </c>
    </row>
    <row r="120" spans="1:10" ht="18" customHeight="1" x14ac:dyDescent="0.25">
      <c r="A120" s="30">
        <f>A115+0.1</f>
        <v>12.2</v>
      </c>
      <c r="B120" s="64" t="s">
        <v>84</v>
      </c>
      <c r="C120" s="56"/>
      <c r="D120" s="56"/>
      <c r="E120" s="25"/>
      <c r="F120" s="26"/>
      <c r="G120" s="72"/>
      <c r="H120" s="84"/>
      <c r="I120" s="72"/>
      <c r="J120" s="84">
        <f t="shared" si="15"/>
        <v>0</v>
      </c>
    </row>
    <row r="121" spans="1:10" ht="18" customHeight="1" x14ac:dyDescent="0.25">
      <c r="A121" s="30" t="s">
        <v>2</v>
      </c>
      <c r="B121" s="64" t="s">
        <v>85</v>
      </c>
      <c r="C121" s="56" t="s">
        <v>4</v>
      </c>
      <c r="D121" s="56">
        <v>2</v>
      </c>
      <c r="E121" s="25">
        <v>5000</v>
      </c>
      <c r="F121" s="26">
        <f t="shared" ref="F121:F126" si="16">D121*E121</f>
        <v>10000</v>
      </c>
      <c r="G121" s="72"/>
      <c r="H121" s="84">
        <f t="shared" si="14"/>
        <v>0</v>
      </c>
      <c r="I121" s="72"/>
      <c r="J121" s="84">
        <f t="shared" si="15"/>
        <v>0</v>
      </c>
    </row>
    <row r="122" spans="1:10" ht="18" customHeight="1" x14ac:dyDescent="0.25">
      <c r="A122" s="30" t="s">
        <v>3</v>
      </c>
      <c r="B122" s="64" t="s">
        <v>86</v>
      </c>
      <c r="C122" s="56" t="s">
        <v>19</v>
      </c>
      <c r="D122" s="56">
        <v>1</v>
      </c>
      <c r="E122" s="25">
        <v>4500</v>
      </c>
      <c r="F122" s="26">
        <f t="shared" si="16"/>
        <v>4500</v>
      </c>
      <c r="G122" s="72"/>
      <c r="H122" s="84">
        <f t="shared" si="14"/>
        <v>0</v>
      </c>
      <c r="I122" s="72"/>
      <c r="J122" s="84">
        <f t="shared" si="15"/>
        <v>0</v>
      </c>
    </row>
    <row r="123" spans="1:10" ht="18" customHeight="1" x14ac:dyDescent="0.25">
      <c r="A123" s="30" t="s">
        <v>15</v>
      </c>
      <c r="B123" s="64" t="s">
        <v>87</v>
      </c>
      <c r="C123" s="56" t="s">
        <v>19</v>
      </c>
      <c r="D123" s="56">
        <v>1</v>
      </c>
      <c r="E123" s="25">
        <v>7500</v>
      </c>
      <c r="F123" s="26">
        <f t="shared" si="16"/>
        <v>7500</v>
      </c>
      <c r="G123" s="72"/>
      <c r="H123" s="84">
        <f t="shared" si="14"/>
        <v>0</v>
      </c>
      <c r="I123" s="72"/>
      <c r="J123" s="84">
        <f t="shared" si="15"/>
        <v>0</v>
      </c>
    </row>
    <row r="124" spans="1:10" ht="18" customHeight="1" x14ac:dyDescent="0.25">
      <c r="A124" s="30" t="s">
        <v>2</v>
      </c>
      <c r="B124" s="64" t="s">
        <v>88</v>
      </c>
      <c r="C124" s="56" t="s">
        <v>19</v>
      </c>
      <c r="D124" s="56">
        <v>1</v>
      </c>
      <c r="E124" s="25">
        <v>12000</v>
      </c>
      <c r="F124" s="26">
        <f t="shared" si="16"/>
        <v>12000</v>
      </c>
      <c r="G124" s="72"/>
      <c r="H124" s="84">
        <f t="shared" si="14"/>
        <v>0</v>
      </c>
      <c r="I124" s="72"/>
      <c r="J124" s="84">
        <f t="shared" si="15"/>
        <v>0</v>
      </c>
    </row>
    <row r="125" spans="1:10" ht="18" customHeight="1" x14ac:dyDescent="0.25">
      <c r="A125" s="30" t="s">
        <v>3</v>
      </c>
      <c r="B125" s="64" t="s">
        <v>89</v>
      </c>
      <c r="C125" s="56" t="s">
        <v>19</v>
      </c>
      <c r="D125" s="56">
        <v>1</v>
      </c>
      <c r="E125" s="25">
        <v>13500</v>
      </c>
      <c r="F125" s="26">
        <f t="shared" si="16"/>
        <v>13500</v>
      </c>
      <c r="G125" s="72"/>
      <c r="H125" s="84">
        <f t="shared" si="14"/>
        <v>0</v>
      </c>
      <c r="I125" s="72"/>
      <c r="J125" s="84">
        <f t="shared" si="15"/>
        <v>0</v>
      </c>
    </row>
    <row r="126" spans="1:10" ht="18" customHeight="1" x14ac:dyDescent="0.25">
      <c r="A126" s="30" t="s">
        <v>15</v>
      </c>
      <c r="B126" s="64" t="s">
        <v>90</v>
      </c>
      <c r="C126" s="56" t="s">
        <v>4</v>
      </c>
      <c r="D126" s="56">
        <v>2</v>
      </c>
      <c r="E126" s="25">
        <v>18000</v>
      </c>
      <c r="F126" s="26">
        <f t="shared" si="16"/>
        <v>36000</v>
      </c>
      <c r="G126" s="72"/>
      <c r="H126" s="84">
        <f t="shared" si="14"/>
        <v>0</v>
      </c>
      <c r="I126" s="72">
        <v>1</v>
      </c>
      <c r="J126" s="84">
        <f t="shared" si="15"/>
        <v>18000</v>
      </c>
    </row>
    <row r="127" spans="1:10" ht="18" customHeight="1" x14ac:dyDescent="0.25">
      <c r="A127" s="30"/>
      <c r="B127" s="62"/>
      <c r="C127" s="56"/>
      <c r="D127" s="56"/>
      <c r="E127" s="25"/>
      <c r="F127" s="26"/>
      <c r="G127" s="72"/>
      <c r="H127" s="84"/>
      <c r="I127" s="72"/>
      <c r="J127" s="84">
        <f t="shared" si="15"/>
        <v>0</v>
      </c>
    </row>
    <row r="128" spans="1:10" ht="29.25" customHeight="1" x14ac:dyDescent="0.25">
      <c r="A128" s="30">
        <f>A120+0.1</f>
        <v>12.299999999999999</v>
      </c>
      <c r="B128" s="64" t="s">
        <v>91</v>
      </c>
      <c r="C128" s="56"/>
      <c r="D128" s="56"/>
      <c r="E128" s="25"/>
      <c r="F128" s="26"/>
      <c r="G128" s="72"/>
      <c r="H128" s="84"/>
      <c r="I128" s="72"/>
      <c r="J128" s="84">
        <f t="shared" si="15"/>
        <v>0</v>
      </c>
    </row>
    <row r="129" spans="1:10" ht="18" customHeight="1" x14ac:dyDescent="0.25">
      <c r="A129" s="30" t="s">
        <v>2</v>
      </c>
      <c r="B129" s="64" t="s">
        <v>92</v>
      </c>
      <c r="C129" s="56" t="s">
        <v>51</v>
      </c>
      <c r="D129" s="56">
        <v>40</v>
      </c>
      <c r="E129" s="25">
        <v>3790</v>
      </c>
      <c r="F129" s="26">
        <f t="shared" ref="F129" si="17">D129*E129</f>
        <v>151600</v>
      </c>
      <c r="G129" s="72"/>
      <c r="H129" s="84">
        <f t="shared" si="14"/>
        <v>0</v>
      </c>
      <c r="I129" s="72">
        <v>74</v>
      </c>
      <c r="J129" s="84">
        <f t="shared" si="15"/>
        <v>280460</v>
      </c>
    </row>
    <row r="130" spans="1:10" ht="18" customHeight="1" x14ac:dyDescent="0.25">
      <c r="A130" s="30"/>
      <c r="B130" s="62"/>
      <c r="C130" s="56"/>
      <c r="D130" s="56"/>
      <c r="E130" s="25"/>
      <c r="F130" s="26"/>
      <c r="G130" s="72"/>
      <c r="H130" s="84">
        <f t="shared" si="14"/>
        <v>0</v>
      </c>
      <c r="I130" s="72"/>
      <c r="J130" s="84">
        <f t="shared" si="15"/>
        <v>0</v>
      </c>
    </row>
    <row r="131" spans="1:10" ht="25.5" x14ac:dyDescent="0.25">
      <c r="A131" s="30">
        <f>A128+0.1</f>
        <v>12.399999999999999</v>
      </c>
      <c r="B131" s="64" t="s">
        <v>93</v>
      </c>
      <c r="C131" s="56"/>
      <c r="D131" s="56"/>
      <c r="E131" s="25"/>
      <c r="F131" s="26"/>
      <c r="G131" s="72"/>
      <c r="H131" s="84">
        <f t="shared" si="14"/>
        <v>0</v>
      </c>
      <c r="I131" s="72"/>
      <c r="J131" s="84">
        <f t="shared" si="15"/>
        <v>0</v>
      </c>
    </row>
    <row r="132" spans="1:10" ht="18" customHeight="1" x14ac:dyDescent="0.25">
      <c r="A132" s="30" t="s">
        <v>2</v>
      </c>
      <c r="B132" s="64" t="s">
        <v>94</v>
      </c>
      <c r="C132" s="56" t="s">
        <v>51</v>
      </c>
      <c r="D132" s="56">
        <v>10</v>
      </c>
      <c r="E132" s="25">
        <v>4500</v>
      </c>
      <c r="F132" s="26">
        <f t="shared" ref="F132" si="18">D132*E132</f>
        <v>45000</v>
      </c>
      <c r="G132" s="72"/>
      <c r="H132" s="84">
        <f t="shared" si="14"/>
        <v>0</v>
      </c>
      <c r="I132" s="72">
        <v>8.4</v>
      </c>
      <c r="J132" s="84">
        <f t="shared" si="15"/>
        <v>37800</v>
      </c>
    </row>
    <row r="133" spans="1:10" ht="18" customHeight="1" x14ac:dyDescent="0.25">
      <c r="A133" s="30"/>
      <c r="B133" s="62"/>
      <c r="C133" s="56"/>
      <c r="D133" s="56"/>
      <c r="E133" s="25"/>
      <c r="F133" s="26"/>
      <c r="G133" s="72"/>
      <c r="H133" s="84">
        <f t="shared" si="14"/>
        <v>0</v>
      </c>
      <c r="I133" s="72"/>
      <c r="J133" s="84">
        <f t="shared" si="15"/>
        <v>0</v>
      </c>
    </row>
    <row r="134" spans="1:10" ht="18" customHeight="1" x14ac:dyDescent="0.25">
      <c r="A134" s="30">
        <f>A131+0.1</f>
        <v>12.499999999999998</v>
      </c>
      <c r="B134" s="64" t="s">
        <v>95</v>
      </c>
      <c r="C134" s="56"/>
      <c r="D134" s="56"/>
      <c r="E134" s="25"/>
      <c r="F134" s="26"/>
      <c r="G134" s="72"/>
      <c r="H134" s="84">
        <f t="shared" si="14"/>
        <v>0</v>
      </c>
      <c r="I134" s="72"/>
      <c r="J134" s="84">
        <f t="shared" si="15"/>
        <v>0</v>
      </c>
    </row>
    <row r="135" spans="1:10" ht="18" customHeight="1" x14ac:dyDescent="0.25">
      <c r="A135" s="30" t="s">
        <v>2</v>
      </c>
      <c r="B135" s="64" t="s">
        <v>96</v>
      </c>
      <c r="C135" s="56" t="s">
        <v>4</v>
      </c>
      <c r="D135" s="56">
        <v>8</v>
      </c>
      <c r="E135" s="25">
        <v>3500</v>
      </c>
      <c r="F135" s="26">
        <f t="shared" ref="F135:F136" si="19">D135*E135</f>
        <v>28000</v>
      </c>
      <c r="G135" s="72"/>
      <c r="H135" s="84">
        <f t="shared" si="14"/>
        <v>0</v>
      </c>
      <c r="I135" s="72">
        <v>8</v>
      </c>
      <c r="J135" s="84">
        <f t="shared" si="15"/>
        <v>28000</v>
      </c>
    </row>
    <row r="136" spans="1:10" ht="18" customHeight="1" x14ac:dyDescent="0.25">
      <c r="A136" s="30" t="s">
        <v>3</v>
      </c>
      <c r="B136" s="64" t="s">
        <v>97</v>
      </c>
      <c r="C136" s="56" t="s">
        <v>19</v>
      </c>
      <c r="D136" s="56">
        <v>1</v>
      </c>
      <c r="E136" s="25">
        <v>4200</v>
      </c>
      <c r="F136" s="26">
        <f t="shared" si="19"/>
        <v>4200</v>
      </c>
      <c r="G136" s="72"/>
      <c r="H136" s="84">
        <f t="shared" si="14"/>
        <v>0</v>
      </c>
      <c r="I136" s="72">
        <v>1</v>
      </c>
      <c r="J136" s="84">
        <f t="shared" si="15"/>
        <v>4200</v>
      </c>
    </row>
    <row r="137" spans="1:10" ht="18" customHeight="1" x14ac:dyDescent="0.25">
      <c r="A137" s="30"/>
      <c r="B137" s="62"/>
      <c r="C137" s="56"/>
      <c r="D137" s="56"/>
      <c r="E137" s="25"/>
      <c r="F137" s="26"/>
      <c r="G137" s="72"/>
      <c r="H137" s="27"/>
      <c r="I137" s="72"/>
      <c r="J137" s="27"/>
    </row>
    <row r="138" spans="1:10" ht="17.25" customHeight="1" x14ac:dyDescent="0.25">
      <c r="A138" s="30"/>
      <c r="B138" s="16"/>
      <c r="C138" s="56"/>
      <c r="D138" s="56"/>
      <c r="E138" s="36"/>
      <c r="F138" s="37"/>
      <c r="G138" s="76"/>
      <c r="H138" s="27"/>
      <c r="I138" s="76"/>
      <c r="J138" s="27"/>
    </row>
    <row r="139" spans="1:10" ht="17.25" customHeight="1" x14ac:dyDescent="0.25">
      <c r="A139" s="24">
        <f>A112+1</f>
        <v>13</v>
      </c>
      <c r="B139" s="55" t="s">
        <v>98</v>
      </c>
      <c r="C139" s="56"/>
      <c r="D139" s="56"/>
      <c r="E139" s="25"/>
      <c r="F139" s="26"/>
      <c r="G139" s="72"/>
      <c r="H139" s="27"/>
      <c r="I139" s="72"/>
      <c r="J139" s="27"/>
    </row>
    <row r="140" spans="1:10" ht="63.75" x14ac:dyDescent="0.25">
      <c r="A140" s="28">
        <f>A139</f>
        <v>13</v>
      </c>
      <c r="B140" s="57" t="s">
        <v>99</v>
      </c>
      <c r="C140" s="65"/>
      <c r="D140" s="65"/>
      <c r="E140" s="40"/>
      <c r="F140" s="41"/>
      <c r="G140" s="77"/>
      <c r="H140" s="39"/>
      <c r="I140" s="77"/>
      <c r="J140" s="39"/>
    </row>
    <row r="141" spans="1:10" ht="17.25" customHeight="1" x14ac:dyDescent="0.25">
      <c r="A141" s="29">
        <f>A140+0.1</f>
        <v>13.1</v>
      </c>
      <c r="B141" s="57" t="s">
        <v>96</v>
      </c>
      <c r="C141" s="56" t="s">
        <v>51</v>
      </c>
      <c r="D141" s="56">
        <v>45</v>
      </c>
      <c r="E141" s="25">
        <v>1800</v>
      </c>
      <c r="F141" s="26">
        <f t="shared" ref="F141" si="20">D141*E141</f>
        <v>81000</v>
      </c>
      <c r="G141" s="72"/>
      <c r="H141" s="84">
        <f>G141*E141</f>
        <v>0</v>
      </c>
      <c r="I141" s="72">
        <v>46</v>
      </c>
      <c r="J141" s="84">
        <f>I141*E141</f>
        <v>82800</v>
      </c>
    </row>
    <row r="142" spans="1:10" ht="17.25" customHeight="1" x14ac:dyDescent="0.25">
      <c r="A142" s="29"/>
      <c r="B142" s="57"/>
      <c r="C142" s="56"/>
      <c r="D142" s="56"/>
      <c r="E142" s="25"/>
      <c r="F142" s="26"/>
      <c r="G142" s="72"/>
      <c r="H142" s="27"/>
      <c r="I142" s="72"/>
      <c r="J142" s="27"/>
    </row>
    <row r="143" spans="1:10" ht="17.25" customHeight="1" x14ac:dyDescent="0.25">
      <c r="A143" s="30"/>
      <c r="B143" s="15"/>
      <c r="C143" s="56"/>
      <c r="D143" s="56"/>
      <c r="E143" s="33"/>
      <c r="F143" s="26"/>
      <c r="G143" s="72"/>
      <c r="H143" s="27"/>
      <c r="I143" s="72"/>
      <c r="J143" s="27"/>
    </row>
    <row r="144" spans="1:10" ht="17.25" customHeight="1" x14ac:dyDescent="0.25">
      <c r="A144" s="24">
        <f>A139+1</f>
        <v>14</v>
      </c>
      <c r="B144" s="55" t="s">
        <v>100</v>
      </c>
      <c r="C144" s="56"/>
      <c r="D144" s="56"/>
      <c r="E144" s="25"/>
      <c r="F144" s="26"/>
      <c r="G144" s="72"/>
      <c r="H144" s="27"/>
      <c r="I144" s="72"/>
      <c r="J144" s="27"/>
    </row>
    <row r="145" spans="1:10" ht="76.5" x14ac:dyDescent="0.25">
      <c r="A145" s="28">
        <f>A144</f>
        <v>14</v>
      </c>
      <c r="B145" s="57" t="s">
        <v>101</v>
      </c>
      <c r="C145" s="65"/>
      <c r="D145" s="65"/>
      <c r="E145" s="40"/>
      <c r="F145" s="41"/>
      <c r="G145" s="77"/>
      <c r="H145" s="39"/>
      <c r="I145" s="77"/>
      <c r="J145" s="39"/>
    </row>
    <row r="146" spans="1:10" ht="17.25" customHeight="1" x14ac:dyDescent="0.25">
      <c r="A146" s="29">
        <f>A145+0.1</f>
        <v>14.1</v>
      </c>
      <c r="B146" s="57" t="s">
        <v>96</v>
      </c>
      <c r="C146" s="56" t="s">
        <v>4</v>
      </c>
      <c r="D146" s="56">
        <v>38</v>
      </c>
      <c r="E146" s="25">
        <v>3200</v>
      </c>
      <c r="F146" s="26">
        <f t="shared" ref="F146" si="21">D146*E146</f>
        <v>121600</v>
      </c>
      <c r="G146" s="72"/>
      <c r="H146" s="84">
        <f>G146*E146</f>
        <v>0</v>
      </c>
      <c r="I146" s="72">
        <v>38</v>
      </c>
      <c r="J146" s="84">
        <f>I146*E146</f>
        <v>121600</v>
      </c>
    </row>
    <row r="147" spans="1:10" ht="17.25" customHeight="1" x14ac:dyDescent="0.25">
      <c r="A147" s="29"/>
      <c r="B147" s="57"/>
      <c r="C147" s="56"/>
      <c r="D147" s="56"/>
      <c r="E147" s="25"/>
      <c r="F147" s="26"/>
      <c r="G147" s="72"/>
      <c r="H147" s="27"/>
      <c r="I147" s="72"/>
      <c r="J147" s="27"/>
    </row>
    <row r="148" spans="1:10" ht="17.25" customHeight="1" x14ac:dyDescent="0.25">
      <c r="A148" s="30"/>
      <c r="B148" s="15"/>
      <c r="C148" s="56"/>
      <c r="D148" s="56"/>
      <c r="E148" s="33"/>
      <c r="F148" s="26"/>
      <c r="G148" s="72"/>
      <c r="H148" s="27"/>
      <c r="I148" s="72"/>
      <c r="J148" s="27"/>
    </row>
    <row r="149" spans="1:10" ht="17.25" customHeight="1" x14ac:dyDescent="0.25">
      <c r="A149" s="24">
        <f>A144+1</f>
        <v>15</v>
      </c>
      <c r="B149" s="55" t="s">
        <v>102</v>
      </c>
      <c r="C149" s="56"/>
      <c r="D149" s="56"/>
      <c r="E149" s="25"/>
      <c r="F149" s="26"/>
      <c r="G149" s="72"/>
      <c r="H149" s="27"/>
      <c r="I149" s="72"/>
      <c r="J149" s="27"/>
    </row>
    <row r="150" spans="1:10" ht="89.25" x14ac:dyDescent="0.25">
      <c r="A150" s="28">
        <f>A149</f>
        <v>15</v>
      </c>
      <c r="B150" s="57" t="s">
        <v>103</v>
      </c>
      <c r="C150" s="65"/>
      <c r="D150" s="65"/>
      <c r="E150" s="40"/>
      <c r="F150" s="41"/>
      <c r="G150" s="77"/>
      <c r="H150" s="39"/>
      <c r="I150" s="77"/>
      <c r="J150" s="84">
        <f>I150*E150</f>
        <v>0</v>
      </c>
    </row>
    <row r="151" spans="1:10" ht="17.25" customHeight="1" x14ac:dyDescent="0.25">
      <c r="A151" s="29">
        <f>A150+0.1</f>
        <v>15.1</v>
      </c>
      <c r="B151" s="57" t="s">
        <v>104</v>
      </c>
      <c r="C151" s="56" t="s">
        <v>4</v>
      </c>
      <c r="D151" s="56">
        <v>2</v>
      </c>
      <c r="E151" s="25">
        <v>7000</v>
      </c>
      <c r="F151" s="26">
        <f t="shared" ref="F151" si="22">D151*E151</f>
        <v>14000</v>
      </c>
      <c r="G151" s="72"/>
      <c r="H151" s="84">
        <f>G151*E151</f>
        <v>0</v>
      </c>
      <c r="I151" s="72">
        <v>2</v>
      </c>
      <c r="J151" s="84">
        <f>I151*E151</f>
        <v>14000</v>
      </c>
    </row>
    <row r="152" spans="1:10" ht="17.25" customHeight="1" x14ac:dyDescent="0.25">
      <c r="A152" s="29"/>
      <c r="B152" s="57"/>
      <c r="C152" s="56"/>
      <c r="D152" s="56"/>
      <c r="E152" s="25"/>
      <c r="F152" s="26"/>
      <c r="G152" s="72"/>
      <c r="H152" s="27"/>
      <c r="I152" s="72"/>
      <c r="J152" s="27"/>
    </row>
    <row r="153" spans="1:10" ht="17.25" customHeight="1" x14ac:dyDescent="0.25">
      <c r="A153" s="30"/>
      <c r="B153" s="15"/>
      <c r="C153" s="56"/>
      <c r="D153" s="56"/>
      <c r="E153" s="33"/>
      <c r="F153" s="26"/>
      <c r="G153" s="72"/>
      <c r="H153" s="27"/>
      <c r="I153" s="72"/>
      <c r="J153" s="27"/>
    </row>
    <row r="154" spans="1:10" ht="17.25" customHeight="1" x14ac:dyDescent="0.25">
      <c r="A154" s="24">
        <f>A149+1</f>
        <v>16</v>
      </c>
      <c r="B154" s="55" t="s">
        <v>105</v>
      </c>
      <c r="C154" s="56"/>
      <c r="D154" s="56"/>
      <c r="E154" s="25"/>
      <c r="F154" s="26"/>
      <c r="G154" s="72"/>
      <c r="H154" s="27"/>
      <c r="I154" s="72"/>
      <c r="J154" s="27"/>
    </row>
    <row r="155" spans="1:10" ht="76.5" x14ac:dyDescent="0.25">
      <c r="A155" s="28">
        <f>A154</f>
        <v>16</v>
      </c>
      <c r="B155" s="57" t="s">
        <v>106</v>
      </c>
      <c r="C155" s="56"/>
      <c r="D155" s="56"/>
      <c r="E155" s="25"/>
      <c r="F155" s="26"/>
      <c r="G155" s="72"/>
      <c r="H155" s="27"/>
      <c r="I155" s="72"/>
      <c r="J155" s="27"/>
    </row>
    <row r="156" spans="1:10"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84">
        <f t="shared" ref="H156:H162" si="25">G156*E156</f>
        <v>0</v>
      </c>
      <c r="I156" s="72"/>
      <c r="J156" s="84">
        <f t="shared" ref="J156:J162" si="26">I156*E156</f>
        <v>0</v>
      </c>
    </row>
    <row r="157" spans="1:10" ht="20.100000000000001" customHeight="1" x14ac:dyDescent="0.25">
      <c r="A157" s="29">
        <f t="shared" si="23"/>
        <v>16.200000000000003</v>
      </c>
      <c r="B157" s="58" t="s">
        <v>86</v>
      </c>
      <c r="C157" s="56" t="s">
        <v>19</v>
      </c>
      <c r="D157" s="56">
        <v>1</v>
      </c>
      <c r="E157" s="25">
        <v>5000</v>
      </c>
      <c r="F157" s="26">
        <f t="shared" si="24"/>
        <v>5000</v>
      </c>
      <c r="G157" s="72"/>
      <c r="H157" s="84">
        <f t="shared" si="25"/>
        <v>0</v>
      </c>
      <c r="I157" s="72"/>
      <c r="J157" s="84">
        <f t="shared" si="26"/>
        <v>0</v>
      </c>
    </row>
    <row r="158" spans="1:10" ht="20.100000000000001" customHeight="1" x14ac:dyDescent="0.25">
      <c r="A158" s="29">
        <f t="shared" si="23"/>
        <v>16.300000000000004</v>
      </c>
      <c r="B158" s="58" t="s">
        <v>88</v>
      </c>
      <c r="C158" s="56" t="s">
        <v>19</v>
      </c>
      <c r="D158" s="56">
        <v>1</v>
      </c>
      <c r="E158" s="25">
        <v>4500</v>
      </c>
      <c r="F158" s="26">
        <f t="shared" si="24"/>
        <v>4500</v>
      </c>
      <c r="G158" s="72"/>
      <c r="H158" s="84">
        <f t="shared" si="25"/>
        <v>0</v>
      </c>
      <c r="I158" s="72"/>
      <c r="J158" s="84">
        <f t="shared" si="26"/>
        <v>0</v>
      </c>
    </row>
    <row r="159" spans="1:10" ht="20.100000000000001" customHeight="1" x14ac:dyDescent="0.25">
      <c r="A159" s="29">
        <f t="shared" si="23"/>
        <v>16.400000000000006</v>
      </c>
      <c r="B159" s="58" t="s">
        <v>85</v>
      </c>
      <c r="C159" s="56" t="s">
        <v>19</v>
      </c>
      <c r="D159" s="56">
        <v>1</v>
      </c>
      <c r="E159" s="25">
        <v>2500</v>
      </c>
      <c r="F159" s="26">
        <f t="shared" si="24"/>
        <v>2500</v>
      </c>
      <c r="G159" s="72"/>
      <c r="H159" s="84">
        <f t="shared" si="25"/>
        <v>0</v>
      </c>
      <c r="I159" s="72"/>
      <c r="J159" s="84">
        <f t="shared" si="26"/>
        <v>0</v>
      </c>
    </row>
    <row r="160" spans="1:10" ht="20.100000000000001" customHeight="1" x14ac:dyDescent="0.25">
      <c r="A160" s="29">
        <f t="shared" si="23"/>
        <v>16.500000000000007</v>
      </c>
      <c r="B160" s="58" t="s">
        <v>90</v>
      </c>
      <c r="C160" s="56" t="s">
        <v>19</v>
      </c>
      <c r="D160" s="56">
        <v>1</v>
      </c>
      <c r="E160" s="25">
        <v>13000</v>
      </c>
      <c r="F160" s="26">
        <f t="shared" si="24"/>
        <v>13000</v>
      </c>
      <c r="G160" s="72"/>
      <c r="H160" s="84">
        <f t="shared" si="25"/>
        <v>0</v>
      </c>
      <c r="I160" s="72"/>
      <c r="J160" s="84">
        <f t="shared" si="26"/>
        <v>0</v>
      </c>
    </row>
    <row r="161" spans="1:10" ht="20.100000000000001" customHeight="1" x14ac:dyDescent="0.25">
      <c r="A161" s="29">
        <f t="shared" si="23"/>
        <v>16.600000000000009</v>
      </c>
      <c r="B161" s="58" t="s">
        <v>87</v>
      </c>
      <c r="C161" s="56" t="s">
        <v>19</v>
      </c>
      <c r="D161" s="56">
        <v>1</v>
      </c>
      <c r="E161" s="25">
        <v>6000</v>
      </c>
      <c r="F161" s="26">
        <f t="shared" si="24"/>
        <v>6000</v>
      </c>
      <c r="G161" s="72"/>
      <c r="H161" s="84">
        <f t="shared" si="25"/>
        <v>0</v>
      </c>
      <c r="I161" s="72"/>
      <c r="J161" s="84">
        <f t="shared" si="26"/>
        <v>0</v>
      </c>
    </row>
    <row r="162" spans="1:10" ht="20.100000000000001" customHeight="1" x14ac:dyDescent="0.25">
      <c r="A162" s="29">
        <f t="shared" si="23"/>
        <v>16.70000000000001</v>
      </c>
      <c r="B162" s="58" t="s">
        <v>90</v>
      </c>
      <c r="C162" s="56" t="s">
        <v>19</v>
      </c>
      <c r="D162" s="56">
        <v>1</v>
      </c>
      <c r="E162" s="25">
        <v>14000</v>
      </c>
      <c r="F162" s="26">
        <f t="shared" si="24"/>
        <v>14000</v>
      </c>
      <c r="G162" s="72"/>
      <c r="H162" s="84">
        <f t="shared" si="25"/>
        <v>0</v>
      </c>
      <c r="I162" s="72"/>
      <c r="J162" s="84">
        <f t="shared" si="26"/>
        <v>0</v>
      </c>
    </row>
    <row r="163" spans="1:10" ht="17.25" customHeight="1" x14ac:dyDescent="0.25">
      <c r="A163" s="29"/>
      <c r="B163" s="57"/>
      <c r="C163" s="56"/>
      <c r="D163" s="56"/>
      <c r="E163" s="25"/>
      <c r="F163" s="26"/>
      <c r="G163" s="72"/>
      <c r="H163" s="27"/>
      <c r="I163" s="72"/>
      <c r="J163" s="27"/>
    </row>
    <row r="164" spans="1:10" ht="17.25" customHeight="1" x14ac:dyDescent="0.25">
      <c r="A164" s="30"/>
      <c r="B164" s="15"/>
      <c r="C164" s="56"/>
      <c r="D164" s="56"/>
      <c r="E164" s="33"/>
      <c r="F164" s="26"/>
      <c r="G164" s="72"/>
      <c r="H164" s="27"/>
      <c r="I164" s="72"/>
      <c r="J164" s="27"/>
    </row>
    <row r="165" spans="1:10" ht="17.25" customHeight="1" x14ac:dyDescent="0.25">
      <c r="A165" s="24">
        <f>A154+1</f>
        <v>17</v>
      </c>
      <c r="B165" s="55" t="s">
        <v>108</v>
      </c>
      <c r="C165" s="56"/>
      <c r="D165" s="56"/>
      <c r="E165" s="25"/>
      <c r="F165" s="26"/>
      <c r="G165" s="72"/>
      <c r="H165" s="27"/>
      <c r="I165" s="72"/>
      <c r="J165" s="27"/>
    </row>
    <row r="166" spans="1:10" ht="127.5" x14ac:dyDescent="0.25">
      <c r="A166" s="28">
        <f>A165</f>
        <v>17</v>
      </c>
      <c r="B166" s="57" t="s">
        <v>109</v>
      </c>
      <c r="C166" s="65"/>
      <c r="D166" s="65"/>
      <c r="E166" s="40"/>
      <c r="F166" s="41"/>
      <c r="G166" s="77"/>
      <c r="H166" s="39"/>
      <c r="I166" s="77"/>
      <c r="J166" s="39"/>
    </row>
    <row r="167" spans="1:10" ht="17.25" customHeight="1" x14ac:dyDescent="0.25">
      <c r="A167" s="29">
        <f>A166+0.1</f>
        <v>17.100000000000001</v>
      </c>
      <c r="B167" s="57" t="s">
        <v>50</v>
      </c>
      <c r="C167" s="56" t="s">
        <v>51</v>
      </c>
      <c r="D167" s="56">
        <v>20</v>
      </c>
      <c r="E167" s="25">
        <v>990</v>
      </c>
      <c r="F167" s="26">
        <f t="shared" ref="F167" si="27">D167*E167</f>
        <v>19800</v>
      </c>
      <c r="G167" s="72"/>
      <c r="H167" s="102">
        <f>G167*E167</f>
        <v>0</v>
      </c>
      <c r="I167" s="72">
        <v>15</v>
      </c>
      <c r="J167" s="84">
        <f>I167*E167</f>
        <v>14850</v>
      </c>
    </row>
    <row r="168" spans="1:10" ht="17.25" customHeight="1" x14ac:dyDescent="0.25">
      <c r="A168" s="29"/>
      <c r="B168" s="57"/>
      <c r="C168" s="56"/>
      <c r="D168" s="56"/>
      <c r="E168" s="25"/>
      <c r="F168" s="26"/>
      <c r="G168" s="72"/>
      <c r="H168" s="27"/>
      <c r="I168" s="72"/>
      <c r="J168" s="27"/>
    </row>
    <row r="169" spans="1:10" ht="17.25" customHeight="1" x14ac:dyDescent="0.25">
      <c r="A169" s="30"/>
      <c r="B169" s="15"/>
      <c r="C169" s="56"/>
      <c r="D169" s="56"/>
      <c r="E169" s="33"/>
      <c r="F169" s="26"/>
      <c r="G169" s="72"/>
      <c r="H169" s="27"/>
      <c r="I169" s="72"/>
      <c r="J169" s="27"/>
    </row>
    <row r="170" spans="1:10" ht="17.25" customHeight="1" x14ac:dyDescent="0.25">
      <c r="A170" s="24">
        <f>A165+1</f>
        <v>18</v>
      </c>
      <c r="B170" s="55" t="s">
        <v>110</v>
      </c>
      <c r="C170" s="56"/>
      <c r="D170" s="56"/>
      <c r="E170" s="25"/>
      <c r="F170" s="26"/>
      <c r="G170" s="72"/>
      <c r="H170" s="27"/>
      <c r="I170" s="72"/>
      <c r="J170" s="27"/>
    </row>
    <row r="171" spans="1:10" ht="102" x14ac:dyDescent="0.25">
      <c r="A171" s="28">
        <f>A170</f>
        <v>18</v>
      </c>
      <c r="B171" s="57" t="s">
        <v>111</v>
      </c>
      <c r="C171" s="56" t="s">
        <v>20</v>
      </c>
      <c r="D171" s="56">
        <v>1</v>
      </c>
      <c r="E171" s="25">
        <v>25000</v>
      </c>
      <c r="F171" s="26">
        <f t="shared" ref="F171" si="28">D171*E171</f>
        <v>25000</v>
      </c>
      <c r="G171" s="72">
        <v>1</v>
      </c>
      <c r="H171" s="84">
        <f>G171*E171</f>
        <v>25000</v>
      </c>
      <c r="I171" s="72"/>
      <c r="J171" s="84">
        <f>I171*E171</f>
        <v>0</v>
      </c>
    </row>
    <row r="172" spans="1:10" ht="15" customHeight="1" x14ac:dyDescent="0.25">
      <c r="A172" s="29"/>
      <c r="B172" s="57"/>
      <c r="C172" s="56"/>
      <c r="D172" s="56"/>
      <c r="E172" s="25"/>
      <c r="F172" s="26"/>
      <c r="G172" s="72"/>
      <c r="H172" s="27"/>
      <c r="I172" s="72"/>
      <c r="J172" s="27"/>
    </row>
    <row r="173" spans="1:10" ht="15" customHeight="1" x14ac:dyDescent="0.25">
      <c r="A173" s="30"/>
      <c r="B173" s="15"/>
      <c r="C173" s="56"/>
      <c r="D173" s="56"/>
      <c r="E173" s="33"/>
      <c r="F173" s="26"/>
      <c r="G173" s="72"/>
      <c r="H173" s="27"/>
      <c r="I173" s="72"/>
      <c r="J173" s="27"/>
    </row>
    <row r="174" spans="1:10" ht="17.25" customHeight="1" x14ac:dyDescent="0.25">
      <c r="A174" s="24">
        <f>A170+1</f>
        <v>19</v>
      </c>
      <c r="B174" s="55" t="s">
        <v>112</v>
      </c>
      <c r="C174" s="56"/>
      <c r="D174" s="56"/>
      <c r="E174" s="25"/>
      <c r="F174" s="26"/>
      <c r="G174" s="72"/>
      <c r="H174" s="27"/>
      <c r="I174" s="72"/>
      <c r="J174" s="27"/>
    </row>
    <row r="175" spans="1:10" ht="102" x14ac:dyDescent="0.25">
      <c r="A175" s="28">
        <f>A174</f>
        <v>19</v>
      </c>
      <c r="B175" s="57" t="s">
        <v>113</v>
      </c>
      <c r="C175" s="56" t="s">
        <v>20</v>
      </c>
      <c r="D175" s="56">
        <v>1</v>
      </c>
      <c r="E175" s="25">
        <v>50000</v>
      </c>
      <c r="F175" s="26">
        <f t="shared" ref="F175" si="29">D175*E175</f>
        <v>50000</v>
      </c>
      <c r="G175" s="72"/>
      <c r="H175" s="84">
        <f>G175*E175</f>
        <v>0</v>
      </c>
      <c r="I175" s="72">
        <v>1</v>
      </c>
      <c r="J175" s="84">
        <f>I175*E175</f>
        <v>50000</v>
      </c>
    </row>
    <row r="176" spans="1:10" ht="15" customHeight="1" x14ac:dyDescent="0.25">
      <c r="A176" s="29"/>
      <c r="B176" s="57"/>
      <c r="C176" s="56"/>
      <c r="D176" s="56"/>
      <c r="E176" s="25"/>
      <c r="F176" s="26"/>
      <c r="G176" s="72"/>
      <c r="H176" s="27"/>
      <c r="I176" s="72"/>
      <c r="J176" s="27"/>
    </row>
    <row r="177" spans="1:10" ht="15" customHeight="1" x14ac:dyDescent="0.25">
      <c r="A177" s="30"/>
      <c r="B177" s="15"/>
      <c r="C177" s="56"/>
      <c r="D177" s="56"/>
      <c r="E177" s="33"/>
      <c r="F177" s="26"/>
      <c r="G177" s="72"/>
      <c r="H177" s="27"/>
      <c r="I177" s="72"/>
      <c r="J177" s="27"/>
    </row>
    <row r="178" spans="1:10" ht="17.25" customHeight="1" x14ac:dyDescent="0.25">
      <c r="A178" s="24">
        <f>A174+1</f>
        <v>20</v>
      </c>
      <c r="B178" s="55" t="s">
        <v>114</v>
      </c>
      <c r="C178" s="56"/>
      <c r="D178" s="56"/>
      <c r="E178" s="25"/>
      <c r="F178" s="26"/>
      <c r="G178" s="72"/>
      <c r="H178" s="27"/>
      <c r="I178" s="72"/>
      <c r="J178" s="27"/>
    </row>
    <row r="179" spans="1:10" ht="89.25" x14ac:dyDescent="0.25">
      <c r="A179" s="28">
        <f>A178</f>
        <v>20</v>
      </c>
      <c r="B179" s="57" t="s">
        <v>115</v>
      </c>
      <c r="C179" s="56" t="s">
        <v>20</v>
      </c>
      <c r="D179" s="56">
        <v>1</v>
      </c>
      <c r="E179" s="25">
        <v>25000</v>
      </c>
      <c r="F179" s="26">
        <f t="shared" ref="F179" si="30">D179*E179</f>
        <v>25000</v>
      </c>
      <c r="G179" s="72">
        <v>1</v>
      </c>
      <c r="H179" s="84">
        <f>G179*E179</f>
        <v>25000</v>
      </c>
      <c r="I179" s="72"/>
      <c r="J179" s="84">
        <f>I179*E179</f>
        <v>0</v>
      </c>
    </row>
    <row r="180" spans="1:10" ht="15" customHeight="1" x14ac:dyDescent="0.25">
      <c r="A180" s="29"/>
      <c r="B180" s="57"/>
      <c r="C180" s="56"/>
      <c r="D180" s="56"/>
      <c r="E180" s="25"/>
      <c r="F180" s="26"/>
      <c r="G180" s="72"/>
      <c r="H180" s="27"/>
      <c r="I180" s="72"/>
      <c r="J180" s="27"/>
    </row>
    <row r="181" spans="1:10" ht="15" customHeight="1" x14ac:dyDescent="0.25">
      <c r="A181" s="30"/>
      <c r="B181" s="15"/>
      <c r="C181" s="56"/>
      <c r="D181" s="56"/>
      <c r="E181" s="33"/>
      <c r="F181" s="26"/>
      <c r="G181" s="72"/>
      <c r="H181" s="27"/>
      <c r="I181" s="72"/>
      <c r="J181" s="27"/>
    </row>
    <row r="182" spans="1:10" ht="17.25" customHeight="1" x14ac:dyDescent="0.25">
      <c r="A182" s="24">
        <f>A178+1</f>
        <v>21</v>
      </c>
      <c r="B182" s="55" t="s">
        <v>28</v>
      </c>
      <c r="C182" s="56"/>
      <c r="D182" s="56"/>
      <c r="E182" s="25"/>
      <c r="F182" s="26"/>
      <c r="G182" s="72"/>
      <c r="H182" s="27"/>
      <c r="I182" s="72"/>
      <c r="J182" s="27"/>
    </row>
    <row r="183" spans="1:10" ht="165.75" x14ac:dyDescent="0.25">
      <c r="A183" s="28">
        <f>A182</f>
        <v>21</v>
      </c>
      <c r="B183" s="57" t="s">
        <v>116</v>
      </c>
      <c r="C183" s="56" t="s">
        <v>20</v>
      </c>
      <c r="D183" s="56">
        <v>1</v>
      </c>
      <c r="E183" s="25"/>
      <c r="F183" s="26">
        <f t="shared" ref="F183" si="31">D183*E183</f>
        <v>0</v>
      </c>
      <c r="G183" s="72"/>
      <c r="H183" s="84">
        <f>G183*E183</f>
        <v>0</v>
      </c>
      <c r="I183" s="72"/>
      <c r="J183" s="84">
        <f>I183*E183</f>
        <v>0</v>
      </c>
    </row>
    <row r="184" spans="1:10" ht="17.25" customHeight="1" x14ac:dyDescent="0.25">
      <c r="A184" s="29"/>
      <c r="B184" s="57"/>
      <c r="C184" s="56"/>
      <c r="D184" s="56"/>
      <c r="E184" s="25"/>
      <c r="F184" s="26"/>
      <c r="G184" s="72"/>
      <c r="H184" s="27"/>
      <c r="I184" s="72"/>
      <c r="J184" s="27"/>
    </row>
    <row r="185" spans="1:10" ht="17.25" customHeight="1" x14ac:dyDescent="0.25">
      <c r="A185" s="30"/>
      <c r="B185" s="15"/>
      <c r="C185" s="56"/>
      <c r="D185" s="56"/>
      <c r="E185" s="33"/>
      <c r="F185" s="26"/>
      <c r="G185" s="72"/>
      <c r="H185" s="27"/>
      <c r="I185" s="72"/>
      <c r="J185" s="27"/>
    </row>
    <row r="186" spans="1:10" ht="24.75" customHeight="1" x14ac:dyDescent="0.25">
      <c r="A186" s="42"/>
      <c r="B186" s="124" t="s">
        <v>10</v>
      </c>
      <c r="C186" s="125"/>
      <c r="D186" s="125"/>
      <c r="E186" s="126"/>
      <c r="F186" s="43"/>
      <c r="G186" s="78"/>
      <c r="H186" s="85">
        <f>SUM(H7:H185)</f>
        <v>7937152</v>
      </c>
      <c r="I186" s="78"/>
      <c r="J186" s="85">
        <f>SUM(J7:J185)</f>
        <v>4104112</v>
      </c>
    </row>
    <row r="187" spans="1:10" ht="26.25" customHeight="1" x14ac:dyDescent="0.3">
      <c r="A187" s="44"/>
      <c r="B187" s="45"/>
      <c r="C187" s="46"/>
      <c r="D187" s="46"/>
      <c r="E187" s="47"/>
      <c r="F187" s="48"/>
      <c r="G187" s="79"/>
      <c r="H187" s="49"/>
      <c r="I187" s="79"/>
      <c r="J187" s="49"/>
    </row>
    <row r="188" spans="1:10" ht="24.75" customHeight="1" x14ac:dyDescent="0.25">
      <c r="F188" s="50"/>
      <c r="G188" s="80"/>
      <c r="I188" s="80"/>
    </row>
    <row r="189" spans="1:10" x14ac:dyDescent="0.25">
      <c r="F189" s="50"/>
      <c r="G189" s="80"/>
      <c r="I189" s="80"/>
    </row>
    <row r="190" spans="1:10" x14ac:dyDescent="0.25">
      <c r="F190" s="49"/>
      <c r="H190" s="49"/>
      <c r="J190" s="49"/>
    </row>
    <row r="192" spans="1:10" x14ac:dyDescent="0.25">
      <c r="F192" s="49"/>
      <c r="H192" s="49"/>
      <c r="J192" s="49"/>
    </row>
    <row r="197" spans="6:9" x14ac:dyDescent="0.25">
      <c r="F197" s="51"/>
      <c r="G197" s="82"/>
      <c r="I197" s="82"/>
    </row>
    <row r="205" spans="6:9" x14ac:dyDescent="0.25">
      <c r="F205" s="49"/>
    </row>
    <row r="211" spans="5:9" x14ac:dyDescent="0.25">
      <c r="F211" s="51"/>
      <c r="G211" s="82"/>
      <c r="I211" s="82"/>
    </row>
    <row r="212" spans="5:9" x14ac:dyDescent="0.25">
      <c r="E212" s="51"/>
      <c r="F212" s="51"/>
      <c r="G212" s="82"/>
      <c r="I212" s="82"/>
    </row>
    <row r="213" spans="5:9" x14ac:dyDescent="0.25">
      <c r="F213" s="49"/>
    </row>
  </sheetData>
  <mergeCells count="9">
    <mergeCell ref="A2:J2"/>
    <mergeCell ref="A3:J3"/>
    <mergeCell ref="A4:J4"/>
    <mergeCell ref="I7:J7"/>
    <mergeCell ref="B186:E186"/>
    <mergeCell ref="C7:F7"/>
    <mergeCell ref="G7:H7"/>
    <mergeCell ref="A7:A8"/>
    <mergeCell ref="B7:B8"/>
  </mergeCells>
  <pageMargins left="0" right="0" top="0.75" bottom="0.75" header="0.3" footer="0.3"/>
  <pageSetup paperSize="9" scale="8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L105"/>
  <sheetViews>
    <sheetView tabSelected="1" topLeftCell="A88" workbookViewId="0">
      <selection activeCell="I101" sqref="I101"/>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16.42578125" style="98" bestFit="1" customWidth="1"/>
    <col min="9" max="9" width="9.85546875" style="81" bestFit="1" customWidth="1"/>
    <col min="10" max="10" width="14" style="18" bestFit="1" customWidth="1"/>
    <col min="11" max="11" width="8.85546875" style="18"/>
    <col min="12" max="12" width="11.5703125" style="18" bestFit="1" customWidth="1"/>
    <col min="13" max="257" width="8.85546875" style="18"/>
    <col min="258" max="258" width="7.42578125" style="18" customWidth="1"/>
    <col min="259" max="259" width="51.85546875" style="18" customWidth="1"/>
    <col min="260" max="261" width="8" style="18" customWidth="1"/>
    <col min="262" max="262" width="13.42578125" style="18" customWidth="1"/>
    <col min="263" max="263" width="17.42578125" style="18" customWidth="1"/>
    <col min="264" max="264" width="19.42578125" style="18" customWidth="1"/>
    <col min="265" max="265" width="14" style="18" customWidth="1"/>
    <col min="266" max="513" width="8.85546875" style="18"/>
    <col min="514" max="514" width="7.42578125" style="18" customWidth="1"/>
    <col min="515" max="515" width="51.85546875" style="18" customWidth="1"/>
    <col min="516" max="517" width="8" style="18" customWidth="1"/>
    <col min="518" max="518" width="13.42578125" style="18" customWidth="1"/>
    <col min="519" max="519" width="17.42578125" style="18" customWidth="1"/>
    <col min="520" max="520" width="19.42578125" style="18" customWidth="1"/>
    <col min="521" max="521" width="14" style="18" customWidth="1"/>
    <col min="522" max="769" width="8.85546875" style="18"/>
    <col min="770" max="770" width="7.42578125" style="18" customWidth="1"/>
    <col min="771" max="771" width="51.85546875" style="18" customWidth="1"/>
    <col min="772" max="773" width="8" style="18" customWidth="1"/>
    <col min="774" max="774" width="13.42578125" style="18" customWidth="1"/>
    <col min="775" max="775" width="17.42578125" style="18" customWidth="1"/>
    <col min="776" max="776" width="19.42578125" style="18" customWidth="1"/>
    <col min="777" max="777" width="14" style="18" customWidth="1"/>
    <col min="778" max="1025" width="8.85546875" style="18"/>
    <col min="1026" max="1026" width="7.42578125" style="18" customWidth="1"/>
    <col min="1027" max="1027" width="51.85546875" style="18" customWidth="1"/>
    <col min="1028" max="1029" width="8" style="18" customWidth="1"/>
    <col min="1030" max="1030" width="13.42578125" style="18" customWidth="1"/>
    <col min="1031" max="1031" width="17.42578125" style="18" customWidth="1"/>
    <col min="1032" max="1032" width="19.42578125" style="18" customWidth="1"/>
    <col min="1033" max="1033" width="14" style="18" customWidth="1"/>
    <col min="1034" max="1281" width="8.85546875" style="18"/>
    <col min="1282" max="1282" width="7.42578125" style="18" customWidth="1"/>
    <col min="1283" max="1283" width="51.85546875" style="18" customWidth="1"/>
    <col min="1284" max="1285" width="8" style="18" customWidth="1"/>
    <col min="1286" max="1286" width="13.42578125" style="18" customWidth="1"/>
    <col min="1287" max="1287" width="17.42578125" style="18" customWidth="1"/>
    <col min="1288" max="1288" width="19.42578125" style="18" customWidth="1"/>
    <col min="1289" max="1289" width="14" style="18" customWidth="1"/>
    <col min="1290" max="1537" width="8.85546875" style="18"/>
    <col min="1538" max="1538" width="7.42578125" style="18" customWidth="1"/>
    <col min="1539" max="1539" width="51.85546875" style="18" customWidth="1"/>
    <col min="1540" max="1541" width="8" style="18" customWidth="1"/>
    <col min="1542" max="1542" width="13.42578125" style="18" customWidth="1"/>
    <col min="1543" max="1543" width="17.42578125" style="18" customWidth="1"/>
    <col min="1544" max="1544" width="19.42578125" style="18" customWidth="1"/>
    <col min="1545" max="1545" width="14" style="18" customWidth="1"/>
    <col min="1546" max="1793" width="8.85546875" style="18"/>
    <col min="1794" max="1794" width="7.42578125" style="18" customWidth="1"/>
    <col min="1795" max="1795" width="51.85546875" style="18" customWidth="1"/>
    <col min="1796" max="1797" width="8" style="18" customWidth="1"/>
    <col min="1798" max="1798" width="13.42578125" style="18" customWidth="1"/>
    <col min="1799" max="1799" width="17.42578125" style="18" customWidth="1"/>
    <col min="1800" max="1800" width="19.42578125" style="18" customWidth="1"/>
    <col min="1801" max="1801" width="14" style="18" customWidth="1"/>
    <col min="1802" max="2049" width="8.85546875" style="18"/>
    <col min="2050" max="2050" width="7.42578125" style="18" customWidth="1"/>
    <col min="2051" max="2051" width="51.85546875" style="18" customWidth="1"/>
    <col min="2052" max="2053" width="8" style="18" customWidth="1"/>
    <col min="2054" max="2054" width="13.42578125" style="18" customWidth="1"/>
    <col min="2055" max="2055" width="17.42578125" style="18" customWidth="1"/>
    <col min="2056" max="2056" width="19.42578125" style="18" customWidth="1"/>
    <col min="2057" max="2057" width="14" style="18" customWidth="1"/>
    <col min="2058" max="2305" width="8.85546875" style="18"/>
    <col min="2306" max="2306" width="7.42578125" style="18" customWidth="1"/>
    <col min="2307" max="2307" width="51.85546875" style="18" customWidth="1"/>
    <col min="2308" max="2309" width="8" style="18" customWidth="1"/>
    <col min="2310" max="2310" width="13.42578125" style="18" customWidth="1"/>
    <col min="2311" max="2311" width="17.42578125" style="18" customWidth="1"/>
    <col min="2312" max="2312" width="19.42578125" style="18" customWidth="1"/>
    <col min="2313" max="2313" width="14" style="18" customWidth="1"/>
    <col min="2314" max="2561" width="8.85546875" style="18"/>
    <col min="2562" max="2562" width="7.42578125" style="18" customWidth="1"/>
    <col min="2563" max="2563" width="51.85546875" style="18" customWidth="1"/>
    <col min="2564" max="2565" width="8" style="18" customWidth="1"/>
    <col min="2566" max="2566" width="13.42578125" style="18" customWidth="1"/>
    <col min="2567" max="2567" width="17.42578125" style="18" customWidth="1"/>
    <col min="2568" max="2568" width="19.42578125" style="18" customWidth="1"/>
    <col min="2569" max="2569" width="14" style="18" customWidth="1"/>
    <col min="2570" max="2817" width="8.85546875" style="18"/>
    <col min="2818" max="2818" width="7.42578125" style="18" customWidth="1"/>
    <col min="2819" max="2819" width="51.85546875" style="18" customWidth="1"/>
    <col min="2820" max="2821" width="8" style="18" customWidth="1"/>
    <col min="2822" max="2822" width="13.42578125" style="18" customWidth="1"/>
    <col min="2823" max="2823" width="17.42578125" style="18" customWidth="1"/>
    <col min="2824" max="2824" width="19.42578125" style="18" customWidth="1"/>
    <col min="2825" max="2825" width="14" style="18" customWidth="1"/>
    <col min="2826" max="3073" width="8.85546875" style="18"/>
    <col min="3074" max="3074" width="7.42578125" style="18" customWidth="1"/>
    <col min="3075" max="3075" width="51.85546875" style="18" customWidth="1"/>
    <col min="3076" max="3077" width="8" style="18" customWidth="1"/>
    <col min="3078" max="3078" width="13.42578125" style="18" customWidth="1"/>
    <col min="3079" max="3079" width="17.42578125" style="18" customWidth="1"/>
    <col min="3080" max="3080" width="19.42578125" style="18" customWidth="1"/>
    <col min="3081" max="3081" width="14" style="18" customWidth="1"/>
    <col min="3082" max="3329" width="8.85546875" style="18"/>
    <col min="3330" max="3330" width="7.42578125" style="18" customWidth="1"/>
    <col min="3331" max="3331" width="51.85546875" style="18" customWidth="1"/>
    <col min="3332" max="3333" width="8" style="18" customWidth="1"/>
    <col min="3334" max="3334" width="13.42578125" style="18" customWidth="1"/>
    <col min="3335" max="3335" width="17.42578125" style="18" customWidth="1"/>
    <col min="3336" max="3336" width="19.42578125" style="18" customWidth="1"/>
    <col min="3337" max="3337" width="14" style="18" customWidth="1"/>
    <col min="3338" max="3585" width="8.85546875" style="18"/>
    <col min="3586" max="3586" width="7.42578125" style="18" customWidth="1"/>
    <col min="3587" max="3587" width="51.85546875" style="18" customWidth="1"/>
    <col min="3588" max="3589" width="8" style="18" customWidth="1"/>
    <col min="3590" max="3590" width="13.42578125" style="18" customWidth="1"/>
    <col min="3591" max="3591" width="17.42578125" style="18" customWidth="1"/>
    <col min="3592" max="3592" width="19.42578125" style="18" customWidth="1"/>
    <col min="3593" max="3593" width="14" style="18" customWidth="1"/>
    <col min="3594" max="3841" width="8.85546875" style="18"/>
    <col min="3842" max="3842" width="7.42578125" style="18" customWidth="1"/>
    <col min="3843" max="3843" width="51.85546875" style="18" customWidth="1"/>
    <col min="3844" max="3845" width="8" style="18" customWidth="1"/>
    <col min="3846" max="3846" width="13.42578125" style="18" customWidth="1"/>
    <col min="3847" max="3847" width="17.42578125" style="18" customWidth="1"/>
    <col min="3848" max="3848" width="19.42578125" style="18" customWidth="1"/>
    <col min="3849" max="3849" width="14" style="18" customWidth="1"/>
    <col min="3850" max="4097" width="8.85546875" style="18"/>
    <col min="4098" max="4098" width="7.42578125" style="18" customWidth="1"/>
    <col min="4099" max="4099" width="51.85546875" style="18" customWidth="1"/>
    <col min="4100" max="4101" width="8" style="18" customWidth="1"/>
    <col min="4102" max="4102" width="13.42578125" style="18" customWidth="1"/>
    <col min="4103" max="4103" width="17.42578125" style="18" customWidth="1"/>
    <col min="4104" max="4104" width="19.42578125" style="18" customWidth="1"/>
    <col min="4105" max="4105" width="14" style="18" customWidth="1"/>
    <col min="4106" max="4353" width="8.85546875" style="18"/>
    <col min="4354" max="4354" width="7.42578125" style="18" customWidth="1"/>
    <col min="4355" max="4355" width="51.85546875" style="18" customWidth="1"/>
    <col min="4356" max="4357" width="8" style="18" customWidth="1"/>
    <col min="4358" max="4358" width="13.42578125" style="18" customWidth="1"/>
    <col min="4359" max="4359" width="17.42578125" style="18" customWidth="1"/>
    <col min="4360" max="4360" width="19.42578125" style="18" customWidth="1"/>
    <col min="4361" max="4361" width="14" style="18" customWidth="1"/>
    <col min="4362" max="4609" width="8.85546875" style="18"/>
    <col min="4610" max="4610" width="7.42578125" style="18" customWidth="1"/>
    <col min="4611" max="4611" width="51.85546875" style="18" customWidth="1"/>
    <col min="4612" max="4613" width="8" style="18" customWidth="1"/>
    <col min="4614" max="4614" width="13.42578125" style="18" customWidth="1"/>
    <col min="4615" max="4615" width="17.42578125" style="18" customWidth="1"/>
    <col min="4616" max="4616" width="19.42578125" style="18" customWidth="1"/>
    <col min="4617" max="4617" width="14" style="18" customWidth="1"/>
    <col min="4618" max="4865" width="8.85546875" style="18"/>
    <col min="4866" max="4866" width="7.42578125" style="18" customWidth="1"/>
    <col min="4867" max="4867" width="51.85546875" style="18" customWidth="1"/>
    <col min="4868" max="4869" width="8" style="18" customWidth="1"/>
    <col min="4870" max="4870" width="13.42578125" style="18" customWidth="1"/>
    <col min="4871" max="4871" width="17.42578125" style="18" customWidth="1"/>
    <col min="4872" max="4872" width="19.42578125" style="18" customWidth="1"/>
    <col min="4873" max="4873" width="14" style="18" customWidth="1"/>
    <col min="4874" max="5121" width="8.85546875" style="18"/>
    <col min="5122" max="5122" width="7.42578125" style="18" customWidth="1"/>
    <col min="5123" max="5123" width="51.85546875" style="18" customWidth="1"/>
    <col min="5124" max="5125" width="8" style="18" customWidth="1"/>
    <col min="5126" max="5126" width="13.42578125" style="18" customWidth="1"/>
    <col min="5127" max="5127" width="17.42578125" style="18" customWidth="1"/>
    <col min="5128" max="5128" width="19.42578125" style="18" customWidth="1"/>
    <col min="5129" max="5129" width="14" style="18" customWidth="1"/>
    <col min="5130" max="5377" width="8.85546875" style="18"/>
    <col min="5378" max="5378" width="7.42578125" style="18" customWidth="1"/>
    <col min="5379" max="5379" width="51.85546875" style="18" customWidth="1"/>
    <col min="5380" max="5381" width="8" style="18" customWidth="1"/>
    <col min="5382" max="5382" width="13.42578125" style="18" customWidth="1"/>
    <col min="5383" max="5383" width="17.42578125" style="18" customWidth="1"/>
    <col min="5384" max="5384" width="19.42578125" style="18" customWidth="1"/>
    <col min="5385" max="5385" width="14" style="18" customWidth="1"/>
    <col min="5386" max="5633" width="8.85546875" style="18"/>
    <col min="5634" max="5634" width="7.42578125" style="18" customWidth="1"/>
    <col min="5635" max="5635" width="51.85546875" style="18" customWidth="1"/>
    <col min="5636" max="5637" width="8" style="18" customWidth="1"/>
    <col min="5638" max="5638" width="13.42578125" style="18" customWidth="1"/>
    <col min="5639" max="5639" width="17.42578125" style="18" customWidth="1"/>
    <col min="5640" max="5640" width="19.42578125" style="18" customWidth="1"/>
    <col min="5641" max="5641" width="14" style="18" customWidth="1"/>
    <col min="5642" max="5889" width="8.85546875" style="18"/>
    <col min="5890" max="5890" width="7.42578125" style="18" customWidth="1"/>
    <col min="5891" max="5891" width="51.85546875" style="18" customWidth="1"/>
    <col min="5892" max="5893" width="8" style="18" customWidth="1"/>
    <col min="5894" max="5894" width="13.42578125" style="18" customWidth="1"/>
    <col min="5895" max="5895" width="17.42578125" style="18" customWidth="1"/>
    <col min="5896" max="5896" width="19.42578125" style="18" customWidth="1"/>
    <col min="5897" max="5897" width="14" style="18" customWidth="1"/>
    <col min="5898" max="6145" width="8.85546875" style="18"/>
    <col min="6146" max="6146" width="7.42578125" style="18" customWidth="1"/>
    <col min="6147" max="6147" width="51.85546875" style="18" customWidth="1"/>
    <col min="6148" max="6149" width="8" style="18" customWidth="1"/>
    <col min="6150" max="6150" width="13.42578125" style="18" customWidth="1"/>
    <col min="6151" max="6151" width="17.42578125" style="18" customWidth="1"/>
    <col min="6152" max="6152" width="19.42578125" style="18" customWidth="1"/>
    <col min="6153" max="6153" width="14" style="18" customWidth="1"/>
    <col min="6154" max="6401" width="8.85546875" style="18"/>
    <col min="6402" max="6402" width="7.42578125" style="18" customWidth="1"/>
    <col min="6403" max="6403" width="51.85546875" style="18" customWidth="1"/>
    <col min="6404" max="6405" width="8" style="18" customWidth="1"/>
    <col min="6406" max="6406" width="13.42578125" style="18" customWidth="1"/>
    <col min="6407" max="6407" width="17.42578125" style="18" customWidth="1"/>
    <col min="6408" max="6408" width="19.42578125" style="18" customWidth="1"/>
    <col min="6409" max="6409" width="14" style="18" customWidth="1"/>
    <col min="6410" max="6657" width="8.85546875" style="18"/>
    <col min="6658" max="6658" width="7.42578125" style="18" customWidth="1"/>
    <col min="6659" max="6659" width="51.85546875" style="18" customWidth="1"/>
    <col min="6660" max="6661" width="8" style="18" customWidth="1"/>
    <col min="6662" max="6662" width="13.42578125" style="18" customWidth="1"/>
    <col min="6663" max="6663" width="17.42578125" style="18" customWidth="1"/>
    <col min="6664" max="6664" width="19.42578125" style="18" customWidth="1"/>
    <col min="6665" max="6665" width="14" style="18" customWidth="1"/>
    <col min="6666" max="6913" width="8.85546875" style="18"/>
    <col min="6914" max="6914" width="7.42578125" style="18" customWidth="1"/>
    <col min="6915" max="6915" width="51.85546875" style="18" customWidth="1"/>
    <col min="6916" max="6917" width="8" style="18" customWidth="1"/>
    <col min="6918" max="6918" width="13.42578125" style="18" customWidth="1"/>
    <col min="6919" max="6919" width="17.42578125" style="18" customWidth="1"/>
    <col min="6920" max="6920" width="19.42578125" style="18" customWidth="1"/>
    <col min="6921" max="6921" width="14" style="18" customWidth="1"/>
    <col min="6922" max="7169" width="8.85546875" style="18"/>
    <col min="7170" max="7170" width="7.42578125" style="18" customWidth="1"/>
    <col min="7171" max="7171" width="51.85546875" style="18" customWidth="1"/>
    <col min="7172" max="7173" width="8" style="18" customWidth="1"/>
    <col min="7174" max="7174" width="13.42578125" style="18" customWidth="1"/>
    <col min="7175" max="7175" width="17.42578125" style="18" customWidth="1"/>
    <col min="7176" max="7176" width="19.42578125" style="18" customWidth="1"/>
    <col min="7177" max="7177" width="14" style="18" customWidth="1"/>
    <col min="7178" max="7425" width="8.85546875" style="18"/>
    <col min="7426" max="7426" width="7.42578125" style="18" customWidth="1"/>
    <col min="7427" max="7427" width="51.85546875" style="18" customWidth="1"/>
    <col min="7428" max="7429" width="8" style="18" customWidth="1"/>
    <col min="7430" max="7430" width="13.42578125" style="18" customWidth="1"/>
    <col min="7431" max="7431" width="17.42578125" style="18" customWidth="1"/>
    <col min="7432" max="7432" width="19.42578125" style="18" customWidth="1"/>
    <col min="7433" max="7433" width="14" style="18" customWidth="1"/>
    <col min="7434" max="7681" width="8.85546875" style="18"/>
    <col min="7682" max="7682" width="7.42578125" style="18" customWidth="1"/>
    <col min="7683" max="7683" width="51.85546875" style="18" customWidth="1"/>
    <col min="7684" max="7685" width="8" style="18" customWidth="1"/>
    <col min="7686" max="7686" width="13.42578125" style="18" customWidth="1"/>
    <col min="7687" max="7687" width="17.42578125" style="18" customWidth="1"/>
    <col min="7688" max="7688" width="19.42578125" style="18" customWidth="1"/>
    <col min="7689" max="7689" width="14" style="18" customWidth="1"/>
    <col min="7690" max="7937" width="8.85546875" style="18"/>
    <col min="7938" max="7938" width="7.42578125" style="18" customWidth="1"/>
    <col min="7939" max="7939" width="51.85546875" style="18" customWidth="1"/>
    <col min="7940" max="7941" width="8" style="18" customWidth="1"/>
    <col min="7942" max="7942" width="13.42578125" style="18" customWidth="1"/>
    <col min="7943" max="7943" width="17.42578125" style="18" customWidth="1"/>
    <col min="7944" max="7944" width="19.42578125" style="18" customWidth="1"/>
    <col min="7945" max="7945" width="14" style="18" customWidth="1"/>
    <col min="7946" max="8193" width="8.85546875" style="18"/>
    <col min="8194" max="8194" width="7.42578125" style="18" customWidth="1"/>
    <col min="8195" max="8195" width="51.85546875" style="18" customWidth="1"/>
    <col min="8196" max="8197" width="8" style="18" customWidth="1"/>
    <col min="8198" max="8198" width="13.42578125" style="18" customWidth="1"/>
    <col min="8199" max="8199" width="17.42578125" style="18" customWidth="1"/>
    <col min="8200" max="8200" width="19.42578125" style="18" customWidth="1"/>
    <col min="8201" max="8201" width="14" style="18" customWidth="1"/>
    <col min="8202" max="8449" width="8.85546875" style="18"/>
    <col min="8450" max="8450" width="7.42578125" style="18" customWidth="1"/>
    <col min="8451" max="8451" width="51.85546875" style="18" customWidth="1"/>
    <col min="8452" max="8453" width="8" style="18" customWidth="1"/>
    <col min="8454" max="8454" width="13.42578125" style="18" customWidth="1"/>
    <col min="8455" max="8455" width="17.42578125" style="18" customWidth="1"/>
    <col min="8456" max="8456" width="19.42578125" style="18" customWidth="1"/>
    <col min="8457" max="8457" width="14" style="18" customWidth="1"/>
    <col min="8458" max="8705" width="8.85546875" style="18"/>
    <col min="8706" max="8706" width="7.42578125" style="18" customWidth="1"/>
    <col min="8707" max="8707" width="51.85546875" style="18" customWidth="1"/>
    <col min="8708" max="8709" width="8" style="18" customWidth="1"/>
    <col min="8710" max="8710" width="13.42578125" style="18" customWidth="1"/>
    <col min="8711" max="8711" width="17.42578125" style="18" customWidth="1"/>
    <col min="8712" max="8712" width="19.42578125" style="18" customWidth="1"/>
    <col min="8713" max="8713" width="14" style="18" customWidth="1"/>
    <col min="8714" max="8961" width="8.85546875" style="18"/>
    <col min="8962" max="8962" width="7.42578125" style="18" customWidth="1"/>
    <col min="8963" max="8963" width="51.85546875" style="18" customWidth="1"/>
    <col min="8964" max="8965" width="8" style="18" customWidth="1"/>
    <col min="8966" max="8966" width="13.42578125" style="18" customWidth="1"/>
    <col min="8967" max="8967" width="17.42578125" style="18" customWidth="1"/>
    <col min="8968" max="8968" width="19.42578125" style="18" customWidth="1"/>
    <col min="8969" max="8969" width="14" style="18" customWidth="1"/>
    <col min="8970" max="9217" width="8.85546875" style="18"/>
    <col min="9218" max="9218" width="7.42578125" style="18" customWidth="1"/>
    <col min="9219" max="9219" width="51.85546875" style="18" customWidth="1"/>
    <col min="9220" max="9221" width="8" style="18" customWidth="1"/>
    <col min="9222" max="9222" width="13.42578125" style="18" customWidth="1"/>
    <col min="9223" max="9223" width="17.42578125" style="18" customWidth="1"/>
    <col min="9224" max="9224" width="19.42578125" style="18" customWidth="1"/>
    <col min="9225" max="9225" width="14" style="18" customWidth="1"/>
    <col min="9226" max="9473" width="8.85546875" style="18"/>
    <col min="9474" max="9474" width="7.42578125" style="18" customWidth="1"/>
    <col min="9475" max="9475" width="51.85546875" style="18" customWidth="1"/>
    <col min="9476" max="9477" width="8" style="18" customWidth="1"/>
    <col min="9478" max="9478" width="13.42578125" style="18" customWidth="1"/>
    <col min="9479" max="9479" width="17.42578125" style="18" customWidth="1"/>
    <col min="9480" max="9480" width="19.42578125" style="18" customWidth="1"/>
    <col min="9481" max="9481" width="14" style="18" customWidth="1"/>
    <col min="9482" max="9729" width="8.85546875" style="18"/>
    <col min="9730" max="9730" width="7.42578125" style="18" customWidth="1"/>
    <col min="9731" max="9731" width="51.85546875" style="18" customWidth="1"/>
    <col min="9732" max="9733" width="8" style="18" customWidth="1"/>
    <col min="9734" max="9734" width="13.42578125" style="18" customWidth="1"/>
    <col min="9735" max="9735" width="17.42578125" style="18" customWidth="1"/>
    <col min="9736" max="9736" width="19.42578125" style="18" customWidth="1"/>
    <col min="9737" max="9737" width="14" style="18" customWidth="1"/>
    <col min="9738" max="9985" width="8.85546875" style="18"/>
    <col min="9986" max="9986" width="7.42578125" style="18" customWidth="1"/>
    <col min="9987" max="9987" width="51.85546875" style="18" customWidth="1"/>
    <col min="9988" max="9989" width="8" style="18" customWidth="1"/>
    <col min="9990" max="9990" width="13.42578125" style="18" customWidth="1"/>
    <col min="9991" max="9991" width="17.42578125" style="18" customWidth="1"/>
    <col min="9992" max="9992" width="19.42578125" style="18" customWidth="1"/>
    <col min="9993" max="9993" width="14" style="18" customWidth="1"/>
    <col min="9994" max="10241" width="8.85546875" style="18"/>
    <col min="10242" max="10242" width="7.42578125" style="18" customWidth="1"/>
    <col min="10243" max="10243" width="51.85546875" style="18" customWidth="1"/>
    <col min="10244" max="10245" width="8" style="18" customWidth="1"/>
    <col min="10246" max="10246" width="13.42578125" style="18" customWidth="1"/>
    <col min="10247" max="10247" width="17.42578125" style="18" customWidth="1"/>
    <col min="10248" max="10248" width="19.42578125" style="18" customWidth="1"/>
    <col min="10249" max="10249" width="14" style="18" customWidth="1"/>
    <col min="10250" max="10497" width="8.85546875" style="18"/>
    <col min="10498" max="10498" width="7.42578125" style="18" customWidth="1"/>
    <col min="10499" max="10499" width="51.85546875" style="18" customWidth="1"/>
    <col min="10500" max="10501" width="8" style="18" customWidth="1"/>
    <col min="10502" max="10502" width="13.42578125" style="18" customWidth="1"/>
    <col min="10503" max="10503" width="17.42578125" style="18" customWidth="1"/>
    <col min="10504" max="10504" width="19.42578125" style="18" customWidth="1"/>
    <col min="10505" max="10505" width="14" style="18" customWidth="1"/>
    <col min="10506" max="10753" width="8.85546875" style="18"/>
    <col min="10754" max="10754" width="7.42578125" style="18" customWidth="1"/>
    <col min="10755" max="10755" width="51.85546875" style="18" customWidth="1"/>
    <col min="10756" max="10757" width="8" style="18" customWidth="1"/>
    <col min="10758" max="10758" width="13.42578125" style="18" customWidth="1"/>
    <col min="10759" max="10759" width="17.42578125" style="18" customWidth="1"/>
    <col min="10760" max="10760" width="19.42578125" style="18" customWidth="1"/>
    <col min="10761" max="10761" width="14" style="18" customWidth="1"/>
    <col min="10762" max="11009" width="8.85546875" style="18"/>
    <col min="11010" max="11010" width="7.42578125" style="18" customWidth="1"/>
    <col min="11011" max="11011" width="51.85546875" style="18" customWidth="1"/>
    <col min="11012" max="11013" width="8" style="18" customWidth="1"/>
    <col min="11014" max="11014" width="13.42578125" style="18" customWidth="1"/>
    <col min="11015" max="11015" width="17.42578125" style="18" customWidth="1"/>
    <col min="11016" max="11016" width="19.42578125" style="18" customWidth="1"/>
    <col min="11017" max="11017" width="14" style="18" customWidth="1"/>
    <col min="11018" max="11265" width="8.85546875" style="18"/>
    <col min="11266" max="11266" width="7.42578125" style="18" customWidth="1"/>
    <col min="11267" max="11267" width="51.85546875" style="18" customWidth="1"/>
    <col min="11268" max="11269" width="8" style="18" customWidth="1"/>
    <col min="11270" max="11270" width="13.42578125" style="18" customWidth="1"/>
    <col min="11271" max="11271" width="17.42578125" style="18" customWidth="1"/>
    <col min="11272" max="11272" width="19.42578125" style="18" customWidth="1"/>
    <col min="11273" max="11273" width="14" style="18" customWidth="1"/>
    <col min="11274" max="11521" width="8.85546875" style="18"/>
    <col min="11522" max="11522" width="7.42578125" style="18" customWidth="1"/>
    <col min="11523" max="11523" width="51.85546875" style="18" customWidth="1"/>
    <col min="11524" max="11525" width="8" style="18" customWidth="1"/>
    <col min="11526" max="11526" width="13.42578125" style="18" customWidth="1"/>
    <col min="11527" max="11527" width="17.42578125" style="18" customWidth="1"/>
    <col min="11528" max="11528" width="19.42578125" style="18" customWidth="1"/>
    <col min="11529" max="11529" width="14" style="18" customWidth="1"/>
    <col min="11530" max="11777" width="8.85546875" style="18"/>
    <col min="11778" max="11778" width="7.42578125" style="18" customWidth="1"/>
    <col min="11779" max="11779" width="51.85546875" style="18" customWidth="1"/>
    <col min="11780" max="11781" width="8" style="18" customWidth="1"/>
    <col min="11782" max="11782" width="13.42578125" style="18" customWidth="1"/>
    <col min="11783" max="11783" width="17.42578125" style="18" customWidth="1"/>
    <col min="11784" max="11784" width="19.42578125" style="18" customWidth="1"/>
    <col min="11785" max="11785" width="14" style="18" customWidth="1"/>
    <col min="11786" max="12033" width="8.85546875" style="18"/>
    <col min="12034" max="12034" width="7.42578125" style="18" customWidth="1"/>
    <col min="12035" max="12035" width="51.85546875" style="18" customWidth="1"/>
    <col min="12036" max="12037" width="8" style="18" customWidth="1"/>
    <col min="12038" max="12038" width="13.42578125" style="18" customWidth="1"/>
    <col min="12039" max="12039" width="17.42578125" style="18" customWidth="1"/>
    <col min="12040" max="12040" width="19.42578125" style="18" customWidth="1"/>
    <col min="12041" max="12041" width="14" style="18" customWidth="1"/>
    <col min="12042" max="12289" width="8.85546875" style="18"/>
    <col min="12290" max="12290" width="7.42578125" style="18" customWidth="1"/>
    <col min="12291" max="12291" width="51.85546875" style="18" customWidth="1"/>
    <col min="12292" max="12293" width="8" style="18" customWidth="1"/>
    <col min="12294" max="12294" width="13.42578125" style="18" customWidth="1"/>
    <col min="12295" max="12295" width="17.42578125" style="18" customWidth="1"/>
    <col min="12296" max="12296" width="19.42578125" style="18" customWidth="1"/>
    <col min="12297" max="12297" width="14" style="18" customWidth="1"/>
    <col min="12298" max="12545" width="8.85546875" style="18"/>
    <col min="12546" max="12546" width="7.42578125" style="18" customWidth="1"/>
    <col min="12547" max="12547" width="51.85546875" style="18" customWidth="1"/>
    <col min="12548" max="12549" width="8" style="18" customWidth="1"/>
    <col min="12550" max="12550" width="13.42578125" style="18" customWidth="1"/>
    <col min="12551" max="12551" width="17.42578125" style="18" customWidth="1"/>
    <col min="12552" max="12552" width="19.42578125" style="18" customWidth="1"/>
    <col min="12553" max="12553" width="14" style="18" customWidth="1"/>
    <col min="12554" max="12801" width="8.85546875" style="18"/>
    <col min="12802" max="12802" width="7.42578125" style="18" customWidth="1"/>
    <col min="12803" max="12803" width="51.85546875" style="18" customWidth="1"/>
    <col min="12804" max="12805" width="8" style="18" customWidth="1"/>
    <col min="12806" max="12806" width="13.42578125" style="18" customWidth="1"/>
    <col min="12807" max="12807" width="17.42578125" style="18" customWidth="1"/>
    <col min="12808" max="12808" width="19.42578125" style="18" customWidth="1"/>
    <col min="12809" max="12809" width="14" style="18" customWidth="1"/>
    <col min="12810" max="13057" width="8.85546875" style="18"/>
    <col min="13058" max="13058" width="7.42578125" style="18" customWidth="1"/>
    <col min="13059" max="13059" width="51.85546875" style="18" customWidth="1"/>
    <col min="13060" max="13061" width="8" style="18" customWidth="1"/>
    <col min="13062" max="13062" width="13.42578125" style="18" customWidth="1"/>
    <col min="13063" max="13063" width="17.42578125" style="18" customWidth="1"/>
    <col min="13064" max="13064" width="19.42578125" style="18" customWidth="1"/>
    <col min="13065" max="13065" width="14" style="18" customWidth="1"/>
    <col min="13066" max="13313" width="8.85546875" style="18"/>
    <col min="13314" max="13314" width="7.42578125" style="18" customWidth="1"/>
    <col min="13315" max="13315" width="51.85546875" style="18" customWidth="1"/>
    <col min="13316" max="13317" width="8" style="18" customWidth="1"/>
    <col min="13318" max="13318" width="13.42578125" style="18" customWidth="1"/>
    <col min="13319" max="13319" width="17.42578125" style="18" customWidth="1"/>
    <col min="13320" max="13320" width="19.42578125" style="18" customWidth="1"/>
    <col min="13321" max="13321" width="14" style="18" customWidth="1"/>
    <col min="13322" max="13569" width="8.85546875" style="18"/>
    <col min="13570" max="13570" width="7.42578125" style="18" customWidth="1"/>
    <col min="13571" max="13571" width="51.85546875" style="18" customWidth="1"/>
    <col min="13572" max="13573" width="8" style="18" customWidth="1"/>
    <col min="13574" max="13574" width="13.42578125" style="18" customWidth="1"/>
    <col min="13575" max="13575" width="17.42578125" style="18" customWidth="1"/>
    <col min="13576" max="13576" width="19.42578125" style="18" customWidth="1"/>
    <col min="13577" max="13577" width="14" style="18" customWidth="1"/>
    <col min="13578" max="13825" width="8.85546875" style="18"/>
    <col min="13826" max="13826" width="7.42578125" style="18" customWidth="1"/>
    <col min="13827" max="13827" width="51.85546875" style="18" customWidth="1"/>
    <col min="13828" max="13829" width="8" style="18" customWidth="1"/>
    <col min="13830" max="13830" width="13.42578125" style="18" customWidth="1"/>
    <col min="13831" max="13831" width="17.42578125" style="18" customWidth="1"/>
    <col min="13832" max="13832" width="19.42578125" style="18" customWidth="1"/>
    <col min="13833" max="13833" width="14" style="18" customWidth="1"/>
    <col min="13834" max="14081" width="8.85546875" style="18"/>
    <col min="14082" max="14082" width="7.42578125" style="18" customWidth="1"/>
    <col min="14083" max="14083" width="51.85546875" style="18" customWidth="1"/>
    <col min="14084" max="14085" width="8" style="18" customWidth="1"/>
    <col min="14086" max="14086" width="13.42578125" style="18" customWidth="1"/>
    <col min="14087" max="14087" width="17.42578125" style="18" customWidth="1"/>
    <col min="14088" max="14088" width="19.42578125" style="18" customWidth="1"/>
    <col min="14089" max="14089" width="14" style="18" customWidth="1"/>
    <col min="14090" max="14337" width="8.85546875" style="18"/>
    <col min="14338" max="14338" width="7.42578125" style="18" customWidth="1"/>
    <col min="14339" max="14339" width="51.85546875" style="18" customWidth="1"/>
    <col min="14340" max="14341" width="8" style="18" customWidth="1"/>
    <col min="14342" max="14342" width="13.42578125" style="18" customWidth="1"/>
    <col min="14343" max="14343" width="17.42578125" style="18" customWidth="1"/>
    <col min="14344" max="14344" width="19.42578125" style="18" customWidth="1"/>
    <col min="14345" max="14345" width="14" style="18" customWidth="1"/>
    <col min="14346" max="14593" width="8.85546875" style="18"/>
    <col min="14594" max="14594" width="7.42578125" style="18" customWidth="1"/>
    <col min="14595" max="14595" width="51.85546875" style="18" customWidth="1"/>
    <col min="14596" max="14597" width="8" style="18" customWidth="1"/>
    <col min="14598" max="14598" width="13.42578125" style="18" customWidth="1"/>
    <col min="14599" max="14599" width="17.42578125" style="18" customWidth="1"/>
    <col min="14600" max="14600" width="19.42578125" style="18" customWidth="1"/>
    <col min="14601" max="14601" width="14" style="18" customWidth="1"/>
    <col min="14602" max="14849" width="8.85546875" style="18"/>
    <col min="14850" max="14850" width="7.42578125" style="18" customWidth="1"/>
    <col min="14851" max="14851" width="51.85546875" style="18" customWidth="1"/>
    <col min="14852" max="14853" width="8" style="18" customWidth="1"/>
    <col min="14854" max="14854" width="13.42578125" style="18" customWidth="1"/>
    <col min="14855" max="14855" width="17.42578125" style="18" customWidth="1"/>
    <col min="14856" max="14856" width="19.42578125" style="18" customWidth="1"/>
    <col min="14857" max="14857" width="14" style="18" customWidth="1"/>
    <col min="14858" max="15105" width="8.85546875" style="18"/>
    <col min="15106" max="15106" width="7.42578125" style="18" customWidth="1"/>
    <col min="15107" max="15107" width="51.85546875" style="18" customWidth="1"/>
    <col min="15108" max="15109" width="8" style="18" customWidth="1"/>
    <col min="15110" max="15110" width="13.42578125" style="18" customWidth="1"/>
    <col min="15111" max="15111" width="17.42578125" style="18" customWidth="1"/>
    <col min="15112" max="15112" width="19.42578125" style="18" customWidth="1"/>
    <col min="15113" max="15113" width="14" style="18" customWidth="1"/>
    <col min="15114" max="15361" width="8.85546875" style="18"/>
    <col min="15362" max="15362" width="7.42578125" style="18" customWidth="1"/>
    <col min="15363" max="15363" width="51.85546875" style="18" customWidth="1"/>
    <col min="15364" max="15365" width="8" style="18" customWidth="1"/>
    <col min="15366" max="15366" width="13.42578125" style="18" customWidth="1"/>
    <col min="15367" max="15367" width="17.42578125" style="18" customWidth="1"/>
    <col min="15368" max="15368" width="19.42578125" style="18" customWidth="1"/>
    <col min="15369" max="15369" width="14" style="18" customWidth="1"/>
    <col min="15370" max="15617" width="8.85546875" style="18"/>
    <col min="15618" max="15618" width="7.42578125" style="18" customWidth="1"/>
    <col min="15619" max="15619" width="51.85546875" style="18" customWidth="1"/>
    <col min="15620" max="15621" width="8" style="18" customWidth="1"/>
    <col min="15622" max="15622" width="13.42578125" style="18" customWidth="1"/>
    <col min="15623" max="15623" width="17.42578125" style="18" customWidth="1"/>
    <col min="15624" max="15624" width="19.42578125" style="18" customWidth="1"/>
    <col min="15625" max="15625" width="14" style="18" customWidth="1"/>
    <col min="15626" max="15873" width="8.85546875" style="18"/>
    <col min="15874" max="15874" width="7.42578125" style="18" customWidth="1"/>
    <col min="15875" max="15875" width="51.85546875" style="18" customWidth="1"/>
    <col min="15876" max="15877" width="8" style="18" customWidth="1"/>
    <col min="15878" max="15878" width="13.42578125" style="18" customWidth="1"/>
    <col min="15879" max="15879" width="17.42578125" style="18" customWidth="1"/>
    <col min="15880" max="15880" width="19.42578125" style="18" customWidth="1"/>
    <col min="15881" max="15881" width="14" style="18" customWidth="1"/>
    <col min="15882" max="16129" width="8.85546875" style="18"/>
    <col min="16130" max="16130" width="7.42578125" style="18" customWidth="1"/>
    <col min="16131" max="16131" width="51.85546875" style="18" customWidth="1"/>
    <col min="16132" max="16133" width="8" style="18" customWidth="1"/>
    <col min="16134" max="16134" width="13.42578125" style="18" customWidth="1"/>
    <col min="16135" max="16135" width="17.42578125" style="18" customWidth="1"/>
    <col min="16136" max="16136" width="19.42578125" style="18" customWidth="1"/>
    <col min="16137" max="16137" width="14" style="18" customWidth="1"/>
    <col min="16138" max="16384" width="8.85546875" style="18"/>
  </cols>
  <sheetData>
    <row r="1" spans="1:10" ht="15.75" x14ac:dyDescent="0.25">
      <c r="A1" s="13"/>
      <c r="B1" s="14"/>
      <c r="C1" s="17"/>
      <c r="D1" s="17" t="s">
        <v>14</v>
      </c>
      <c r="E1" s="17"/>
      <c r="F1" s="17"/>
      <c r="G1" s="91"/>
      <c r="H1" s="95"/>
      <c r="I1" s="73"/>
      <c r="J1" s="17"/>
    </row>
    <row r="2" spans="1:10" ht="18.75" customHeight="1" x14ac:dyDescent="0.25">
      <c r="A2" s="130" t="s">
        <v>16</v>
      </c>
      <c r="B2" s="130"/>
      <c r="C2" s="130"/>
      <c r="D2" s="130"/>
      <c r="E2" s="130"/>
      <c r="F2" s="130"/>
      <c r="G2" s="130"/>
      <c r="H2" s="130"/>
      <c r="I2" s="130"/>
      <c r="J2" s="130"/>
    </row>
    <row r="3" spans="1:10" ht="18.75" customHeight="1" x14ac:dyDescent="0.25">
      <c r="A3" s="130" t="s">
        <v>17</v>
      </c>
      <c r="B3" s="130"/>
      <c r="C3" s="130"/>
      <c r="D3" s="130"/>
      <c r="E3" s="130"/>
      <c r="F3" s="130"/>
      <c r="G3" s="130"/>
      <c r="H3" s="130"/>
      <c r="I3" s="130"/>
      <c r="J3" s="130"/>
    </row>
    <row r="4" spans="1:10" ht="18.75" customHeight="1" x14ac:dyDescent="0.25">
      <c r="A4" s="130" t="s">
        <v>129</v>
      </c>
      <c r="B4" s="130"/>
      <c r="C4" s="130"/>
      <c r="D4" s="130"/>
      <c r="E4" s="130"/>
      <c r="F4" s="130"/>
      <c r="G4" s="130"/>
      <c r="H4" s="130"/>
      <c r="I4" s="130"/>
      <c r="J4" s="130"/>
    </row>
    <row r="5" spans="1:10" ht="20.25" customHeight="1" x14ac:dyDescent="0.25">
      <c r="A5" s="19"/>
      <c r="B5" s="19"/>
      <c r="C5" s="19"/>
      <c r="D5" s="19"/>
      <c r="E5" s="17"/>
      <c r="F5" s="17"/>
      <c r="G5" s="91"/>
      <c r="H5" s="96"/>
      <c r="I5" s="73"/>
      <c r="J5" s="20"/>
    </row>
    <row r="6" spans="1:10" ht="20.25" customHeight="1" x14ac:dyDescent="0.25">
      <c r="A6" s="19"/>
      <c r="B6" s="19"/>
      <c r="C6" s="19"/>
      <c r="D6" s="19"/>
      <c r="E6" s="17"/>
      <c r="F6" s="17"/>
      <c r="G6" s="91"/>
      <c r="H6" s="96"/>
      <c r="I6" s="73"/>
      <c r="J6" s="20"/>
    </row>
    <row r="7" spans="1:10" ht="20.25" customHeight="1" x14ac:dyDescent="0.25">
      <c r="A7" s="128" t="s">
        <v>9</v>
      </c>
      <c r="B7" s="129" t="s">
        <v>0</v>
      </c>
      <c r="C7" s="136" t="s">
        <v>175</v>
      </c>
      <c r="D7" s="137"/>
      <c r="E7" s="137"/>
      <c r="F7" s="138"/>
      <c r="G7" s="131" t="s">
        <v>174</v>
      </c>
      <c r="H7" s="132"/>
      <c r="I7" s="131" t="s">
        <v>176</v>
      </c>
      <c r="J7" s="132"/>
    </row>
    <row r="8" spans="1:10" ht="30.75" customHeight="1" x14ac:dyDescent="0.25">
      <c r="A8" s="128"/>
      <c r="B8" s="129"/>
      <c r="C8" s="87" t="s">
        <v>1</v>
      </c>
      <c r="D8" s="88" t="s">
        <v>12</v>
      </c>
      <c r="E8" s="89" t="s">
        <v>18</v>
      </c>
      <c r="F8" s="89" t="s">
        <v>13</v>
      </c>
      <c r="G8" s="90" t="s">
        <v>172</v>
      </c>
      <c r="H8" s="101" t="s">
        <v>173</v>
      </c>
      <c r="I8" s="90" t="s">
        <v>172</v>
      </c>
      <c r="J8" s="101" t="s">
        <v>173</v>
      </c>
    </row>
    <row r="9" spans="1:10" ht="23.25" customHeight="1" x14ac:dyDescent="0.25">
      <c r="A9" s="21"/>
      <c r="B9" s="52" t="s">
        <v>23</v>
      </c>
      <c r="C9" s="53"/>
      <c r="D9" s="54"/>
      <c r="E9" s="22"/>
      <c r="F9" s="23"/>
      <c r="G9" s="92"/>
      <c r="H9" s="97"/>
      <c r="I9" s="74"/>
      <c r="J9" s="83"/>
    </row>
    <row r="10" spans="1:10" ht="17.25" customHeight="1" x14ac:dyDescent="0.25">
      <c r="A10" s="24">
        <v>1</v>
      </c>
      <c r="B10" s="55" t="s">
        <v>117</v>
      </c>
      <c r="C10" s="56"/>
      <c r="D10" s="56"/>
      <c r="E10" s="25"/>
      <c r="F10" s="26"/>
      <c r="G10" s="72"/>
      <c r="H10" s="84"/>
      <c r="I10" s="72"/>
      <c r="J10" s="27"/>
    </row>
    <row r="11" spans="1:10" ht="114.75" x14ac:dyDescent="0.25">
      <c r="A11" s="28">
        <v>1.1000000000000001</v>
      </c>
      <c r="B11" s="57" t="s">
        <v>130</v>
      </c>
      <c r="C11" s="56"/>
      <c r="D11" s="56"/>
      <c r="E11" s="25"/>
      <c r="F11" s="26"/>
      <c r="G11" s="72"/>
      <c r="H11" s="84"/>
      <c r="I11" s="72"/>
      <c r="J11" s="27"/>
    </row>
    <row r="12" spans="1:10" x14ac:dyDescent="0.25">
      <c r="A12" s="29">
        <v>1.1000000000000001</v>
      </c>
      <c r="B12" s="58" t="s">
        <v>131</v>
      </c>
      <c r="C12" s="56" t="s">
        <v>24</v>
      </c>
      <c r="D12" s="56">
        <v>110</v>
      </c>
      <c r="E12" s="66">
        <v>2750</v>
      </c>
      <c r="F12" s="67">
        <f>D12*E12</f>
        <v>302500</v>
      </c>
      <c r="G12" s="93">
        <v>110.3</v>
      </c>
      <c r="H12" s="84">
        <f>G12*E12</f>
        <v>303325</v>
      </c>
      <c r="I12" s="72">
        <v>39.200000000000003</v>
      </c>
      <c r="J12" s="84">
        <f>I12*E12</f>
        <v>107800.00000000001</v>
      </c>
    </row>
    <row r="13" spans="1:10" x14ac:dyDescent="0.25">
      <c r="A13" s="29">
        <v>1.2</v>
      </c>
      <c r="B13" s="58" t="s">
        <v>132</v>
      </c>
      <c r="C13" s="56" t="s">
        <v>24</v>
      </c>
      <c r="D13" s="56">
        <v>20</v>
      </c>
      <c r="E13" s="66">
        <v>3500</v>
      </c>
      <c r="F13" s="67">
        <f t="shared" ref="F13:F17" si="0">D13*E13</f>
        <v>70000</v>
      </c>
      <c r="G13" s="93">
        <v>19.600000000000001</v>
      </c>
      <c r="H13" s="84">
        <f t="shared" ref="H13:H17" si="1">G13*E13</f>
        <v>68600</v>
      </c>
      <c r="I13" s="72"/>
      <c r="J13" s="84">
        <f t="shared" ref="J13:J17" si="2">I13*E13</f>
        <v>0</v>
      </c>
    </row>
    <row r="14" spans="1:10" x14ac:dyDescent="0.25">
      <c r="A14" s="29">
        <f>A13+0.1</f>
        <v>1.3</v>
      </c>
      <c r="B14" s="58" t="s">
        <v>133</v>
      </c>
      <c r="C14" s="56" t="s">
        <v>24</v>
      </c>
      <c r="D14" s="56">
        <v>20</v>
      </c>
      <c r="E14" s="66">
        <v>3990</v>
      </c>
      <c r="F14" s="67">
        <f t="shared" si="0"/>
        <v>79800</v>
      </c>
      <c r="G14" s="93">
        <v>12.5</v>
      </c>
      <c r="H14" s="84">
        <f t="shared" si="1"/>
        <v>49875</v>
      </c>
      <c r="I14" s="72">
        <v>3.7</v>
      </c>
      <c r="J14" s="84">
        <f t="shared" si="2"/>
        <v>14763</v>
      </c>
    </row>
    <row r="15" spans="1:10" x14ac:dyDescent="0.25">
      <c r="A15" s="29">
        <f>A14+0.1</f>
        <v>1.4000000000000001</v>
      </c>
      <c r="B15" s="58" t="s">
        <v>134</v>
      </c>
      <c r="C15" s="56" t="s">
        <v>24</v>
      </c>
      <c r="D15" s="56">
        <v>30</v>
      </c>
      <c r="E15" s="66">
        <v>5390</v>
      </c>
      <c r="F15" s="67">
        <f t="shared" si="0"/>
        <v>161700</v>
      </c>
      <c r="G15" s="93">
        <v>19</v>
      </c>
      <c r="H15" s="84">
        <f t="shared" si="1"/>
        <v>102410</v>
      </c>
      <c r="I15" s="103"/>
      <c r="J15" s="84">
        <f t="shared" si="2"/>
        <v>0</v>
      </c>
    </row>
    <row r="16" spans="1:10" x14ac:dyDescent="0.25">
      <c r="A16" s="29">
        <f>A15+0.1</f>
        <v>1.5000000000000002</v>
      </c>
      <c r="B16" s="58" t="s">
        <v>135</v>
      </c>
      <c r="C16" s="56" t="s">
        <v>24</v>
      </c>
      <c r="D16" s="56">
        <v>6</v>
      </c>
      <c r="E16" s="66">
        <v>8094</v>
      </c>
      <c r="F16" s="67">
        <f t="shared" si="0"/>
        <v>48564</v>
      </c>
      <c r="G16" s="93">
        <v>14.9</v>
      </c>
      <c r="H16" s="84">
        <f t="shared" si="1"/>
        <v>120600.6</v>
      </c>
      <c r="I16" s="72"/>
      <c r="J16" s="84">
        <f t="shared" si="2"/>
        <v>0</v>
      </c>
    </row>
    <row r="17" spans="1:10" x14ac:dyDescent="0.25">
      <c r="A17" s="29">
        <f>A16+0.1</f>
        <v>1.6000000000000003</v>
      </c>
      <c r="B17" s="58" t="s">
        <v>136</v>
      </c>
      <c r="C17" s="56" t="s">
        <v>24</v>
      </c>
      <c r="D17" s="56">
        <v>15</v>
      </c>
      <c r="E17" s="66">
        <v>10400</v>
      </c>
      <c r="F17" s="67">
        <f t="shared" si="0"/>
        <v>156000</v>
      </c>
      <c r="G17" s="93">
        <v>18.3</v>
      </c>
      <c r="H17" s="84">
        <f t="shared" si="1"/>
        <v>190320</v>
      </c>
      <c r="I17" s="72"/>
      <c r="J17" s="84">
        <f t="shared" si="2"/>
        <v>0</v>
      </c>
    </row>
    <row r="18" spans="1:10" x14ac:dyDescent="0.25">
      <c r="A18" s="29"/>
      <c r="B18" s="57"/>
      <c r="C18" s="56"/>
      <c r="D18" s="56"/>
      <c r="E18" s="25"/>
      <c r="F18" s="67"/>
      <c r="G18" s="93"/>
      <c r="H18" s="84"/>
      <c r="I18" s="72"/>
      <c r="J18" s="27"/>
    </row>
    <row r="19" spans="1:10" x14ac:dyDescent="0.25">
      <c r="A19" s="30"/>
      <c r="B19" s="15"/>
      <c r="C19" s="56"/>
      <c r="D19" s="56"/>
      <c r="E19" s="33"/>
      <c r="F19" s="26"/>
      <c r="G19" s="72"/>
      <c r="H19" s="84"/>
      <c r="I19" s="72"/>
      <c r="J19" s="27"/>
    </row>
    <row r="20" spans="1:10" ht="17.25" customHeight="1" x14ac:dyDescent="0.25">
      <c r="A20" s="34">
        <v>2</v>
      </c>
      <c r="B20" s="59" t="s">
        <v>118</v>
      </c>
      <c r="C20" s="60"/>
      <c r="D20" s="56"/>
      <c r="E20" s="25"/>
      <c r="F20" s="26"/>
      <c r="G20" s="72"/>
      <c r="H20" s="84"/>
      <c r="I20" s="72"/>
      <c r="J20" s="27"/>
    </row>
    <row r="21" spans="1:10" ht="17.25" customHeight="1" x14ac:dyDescent="0.25">
      <c r="A21" s="30"/>
      <c r="B21" s="62"/>
      <c r="C21" s="56"/>
      <c r="D21" s="56"/>
      <c r="E21" s="25"/>
      <c r="F21" s="26"/>
      <c r="G21" s="72"/>
      <c r="H21" s="84"/>
      <c r="I21" s="72"/>
      <c r="J21" s="84">
        <f>I21*E21</f>
        <v>0</v>
      </c>
    </row>
    <row r="22" spans="1:10" ht="25.5" x14ac:dyDescent="0.25">
      <c r="A22" s="30">
        <f>A20+0.1</f>
        <v>2.1</v>
      </c>
      <c r="B22" s="64" t="s">
        <v>137</v>
      </c>
      <c r="C22" s="56" t="s">
        <v>4</v>
      </c>
      <c r="D22" s="56">
        <v>2</v>
      </c>
      <c r="E22" s="66">
        <v>2800</v>
      </c>
      <c r="F22" s="67">
        <f t="shared" ref="F22" si="3">D22*E22</f>
        <v>5600</v>
      </c>
      <c r="G22" s="93">
        <v>11</v>
      </c>
      <c r="H22" s="84">
        <f>G22*E22</f>
        <v>30800</v>
      </c>
      <c r="I22" s="72"/>
      <c r="J22" s="84">
        <f t="shared" ref="J22" si="4">I22*E22</f>
        <v>0</v>
      </c>
    </row>
    <row r="23" spans="1:10" ht="18" customHeight="1" x14ac:dyDescent="0.25">
      <c r="A23" s="30"/>
      <c r="B23" s="62"/>
      <c r="C23" s="56"/>
      <c r="D23" s="56"/>
      <c r="E23" s="66"/>
      <c r="F23" s="26"/>
      <c r="G23" s="72"/>
      <c r="H23" s="84"/>
      <c r="I23" s="72"/>
      <c r="J23" s="27"/>
    </row>
    <row r="24" spans="1:10" ht="38.25" x14ac:dyDescent="0.25">
      <c r="A24" s="30">
        <f>A22+0.1</f>
        <v>2.2000000000000002</v>
      </c>
      <c r="B24" s="64" t="s">
        <v>138</v>
      </c>
      <c r="C24" s="56" t="s">
        <v>4</v>
      </c>
      <c r="D24" s="56">
        <v>49</v>
      </c>
      <c r="E24" s="66">
        <v>2200</v>
      </c>
      <c r="F24" s="67">
        <f t="shared" ref="F24" si="5">D24*E24</f>
        <v>107800</v>
      </c>
      <c r="G24" s="93">
        <v>53</v>
      </c>
      <c r="H24" s="84">
        <f>G24*E24</f>
        <v>116600</v>
      </c>
      <c r="I24" s="72">
        <v>1</v>
      </c>
      <c r="J24" s="84">
        <f t="shared" ref="J24" si="6">I24*E24</f>
        <v>2200</v>
      </c>
    </row>
    <row r="25" spans="1:10" ht="18" customHeight="1" x14ac:dyDescent="0.25">
      <c r="A25" s="30"/>
      <c r="B25" s="62"/>
      <c r="C25" s="56"/>
      <c r="D25" s="56"/>
      <c r="E25" s="25"/>
      <c r="F25" s="26"/>
      <c r="G25" s="72"/>
      <c r="H25" s="84"/>
      <c r="I25" s="72"/>
      <c r="J25" s="27"/>
    </row>
    <row r="26" spans="1:10" ht="17.25" customHeight="1" x14ac:dyDescent="0.25">
      <c r="A26" s="30"/>
      <c r="B26" s="16"/>
      <c r="C26" s="56"/>
      <c r="D26" s="56"/>
      <c r="E26" s="36"/>
      <c r="F26" s="37"/>
      <c r="G26" s="76"/>
      <c r="H26" s="84"/>
      <c r="I26" s="72"/>
      <c r="J26" s="84">
        <f>I26*E26</f>
        <v>0</v>
      </c>
    </row>
    <row r="27" spans="1:10" ht="18" customHeight="1" x14ac:dyDescent="0.25">
      <c r="A27" s="34">
        <f>A20+1</f>
        <v>3</v>
      </c>
      <c r="B27" s="59" t="s">
        <v>119</v>
      </c>
      <c r="C27" s="60"/>
      <c r="D27" s="56"/>
      <c r="E27" s="25"/>
      <c r="F27" s="26"/>
      <c r="G27" s="72"/>
      <c r="H27" s="84"/>
      <c r="I27" s="72"/>
      <c r="J27" s="27"/>
    </row>
    <row r="28" spans="1:10" ht="18" customHeight="1" x14ac:dyDescent="0.25">
      <c r="A28" s="30"/>
      <c r="B28" s="62"/>
      <c r="C28" s="56"/>
      <c r="D28" s="56"/>
      <c r="E28" s="25"/>
      <c r="F28" s="26"/>
      <c r="G28" s="72"/>
      <c r="H28" s="84"/>
      <c r="I28" s="72"/>
      <c r="J28" s="27"/>
    </row>
    <row r="29" spans="1:10" ht="25.5" x14ac:dyDescent="0.25">
      <c r="A29" s="30">
        <f>A27+0.1</f>
        <v>3.1</v>
      </c>
      <c r="B29" s="64" t="s">
        <v>139</v>
      </c>
      <c r="C29" s="56" t="s">
        <v>4</v>
      </c>
      <c r="D29" s="56">
        <v>2</v>
      </c>
      <c r="E29" s="66">
        <v>17000</v>
      </c>
      <c r="F29" s="67">
        <f t="shared" ref="F29" si="7">D29*E29</f>
        <v>34000</v>
      </c>
      <c r="G29" s="93"/>
      <c r="H29" s="84">
        <f>G29*E29</f>
        <v>0</v>
      </c>
      <c r="I29" s="72"/>
      <c r="J29" s="84">
        <f t="shared" ref="J29" si="8">I29*E29</f>
        <v>0</v>
      </c>
    </row>
    <row r="30" spans="1:10" ht="18" customHeight="1" x14ac:dyDescent="0.25">
      <c r="A30" s="30"/>
      <c r="B30" s="62"/>
      <c r="C30" s="56"/>
      <c r="D30" s="56"/>
      <c r="E30" s="66"/>
      <c r="F30" s="26"/>
      <c r="G30" s="72"/>
      <c r="H30" s="84"/>
      <c r="I30" s="72"/>
      <c r="J30" s="27"/>
    </row>
    <row r="31" spans="1:10" ht="25.5" x14ac:dyDescent="0.25">
      <c r="A31" s="30">
        <f>A29+0.1</f>
        <v>3.2</v>
      </c>
      <c r="B31" s="64" t="s">
        <v>140</v>
      </c>
      <c r="C31" s="56" t="s">
        <v>4</v>
      </c>
      <c r="D31" s="56">
        <v>2</v>
      </c>
      <c r="E31" s="66">
        <v>9900</v>
      </c>
      <c r="F31" s="67">
        <f t="shared" ref="F31" si="9">D31*E31</f>
        <v>19800</v>
      </c>
      <c r="G31" s="93"/>
      <c r="H31" s="84">
        <f>G31*E31</f>
        <v>0</v>
      </c>
      <c r="I31" s="72"/>
      <c r="J31" s="84">
        <f>I31*E31</f>
        <v>0</v>
      </c>
    </row>
    <row r="32" spans="1:10" ht="18" customHeight="1" x14ac:dyDescent="0.25">
      <c r="A32" s="30"/>
      <c r="B32" s="62"/>
      <c r="C32" s="56"/>
      <c r="D32" s="56"/>
      <c r="E32" s="25"/>
      <c r="F32" s="26"/>
      <c r="G32" s="72"/>
      <c r="H32" s="84"/>
      <c r="I32" s="72"/>
      <c r="J32" s="27"/>
    </row>
    <row r="33" spans="1:10" ht="18" customHeight="1" x14ac:dyDescent="0.25">
      <c r="A33" s="30"/>
      <c r="B33" s="16"/>
      <c r="C33" s="56"/>
      <c r="D33" s="56"/>
      <c r="E33" s="36"/>
      <c r="F33" s="37"/>
      <c r="G33" s="76"/>
      <c r="H33" s="84"/>
      <c r="I33" s="72"/>
      <c r="J33" s="27"/>
    </row>
    <row r="34" spans="1:10" ht="18" customHeight="1" x14ac:dyDescent="0.25">
      <c r="A34" s="24">
        <f>A27+1</f>
        <v>4</v>
      </c>
      <c r="B34" s="55" t="s">
        <v>120</v>
      </c>
      <c r="C34" s="56"/>
      <c r="D34" s="56"/>
      <c r="E34" s="25"/>
      <c r="F34" s="26"/>
      <c r="G34" s="72"/>
      <c r="H34" s="84"/>
      <c r="I34" s="72"/>
      <c r="J34" s="27"/>
    </row>
    <row r="35" spans="1:10" x14ac:dyDescent="0.25">
      <c r="A35" s="28">
        <f>A34</f>
        <v>4</v>
      </c>
      <c r="B35" s="57" t="s">
        <v>141</v>
      </c>
      <c r="C35" s="56"/>
      <c r="D35" s="56"/>
      <c r="E35" s="25"/>
      <c r="F35" s="26"/>
      <c r="G35" s="72"/>
      <c r="H35" s="84"/>
      <c r="I35" s="72"/>
      <c r="J35" s="27"/>
    </row>
    <row r="36" spans="1:10" x14ac:dyDescent="0.25">
      <c r="A36" s="29">
        <f>A35+0.1</f>
        <v>4.0999999999999996</v>
      </c>
      <c r="B36" s="58" t="s">
        <v>142</v>
      </c>
      <c r="C36" s="56" t="s">
        <v>19</v>
      </c>
      <c r="D36" s="56">
        <v>1</v>
      </c>
      <c r="E36" s="66">
        <v>35000</v>
      </c>
      <c r="F36" s="67">
        <f t="shared" ref="F36" si="10">D36*E36</f>
        <v>35000</v>
      </c>
      <c r="G36" s="93"/>
      <c r="H36" s="84">
        <f>G36*E36</f>
        <v>0</v>
      </c>
      <c r="I36" s="72"/>
      <c r="J36" s="84">
        <f>I36*E36</f>
        <v>0</v>
      </c>
    </row>
    <row r="37" spans="1:10" x14ac:dyDescent="0.25">
      <c r="A37" s="29"/>
      <c r="B37" s="57"/>
      <c r="C37" s="56"/>
      <c r="D37" s="56"/>
      <c r="E37" s="25"/>
      <c r="F37" s="26"/>
      <c r="G37" s="72"/>
      <c r="H37" s="84"/>
      <c r="I37" s="72"/>
      <c r="J37" s="84">
        <f t="shared" ref="J37:J51" si="11">I37*G37</f>
        <v>0</v>
      </c>
    </row>
    <row r="38" spans="1:10" x14ac:dyDescent="0.25">
      <c r="A38" s="30"/>
      <c r="B38" s="15"/>
      <c r="C38" s="56"/>
      <c r="D38" s="56"/>
      <c r="E38" s="33"/>
      <c r="F38" s="26"/>
      <c r="G38" s="72"/>
      <c r="H38" s="84"/>
      <c r="I38" s="72"/>
      <c r="J38" s="84">
        <f>I38*E38</f>
        <v>0</v>
      </c>
    </row>
    <row r="39" spans="1:10" x14ac:dyDescent="0.25">
      <c r="A39" s="24">
        <f>A34+1</f>
        <v>5</v>
      </c>
      <c r="B39" s="55" t="s">
        <v>121</v>
      </c>
      <c r="C39" s="56"/>
      <c r="D39" s="56"/>
      <c r="E39" s="25"/>
      <c r="F39" s="26"/>
      <c r="G39" s="72"/>
      <c r="H39" s="84"/>
      <c r="I39" s="72"/>
      <c r="J39" s="84">
        <f t="shared" si="11"/>
        <v>0</v>
      </c>
    </row>
    <row r="40" spans="1:10" ht="89.25" x14ac:dyDescent="0.25">
      <c r="A40" s="28">
        <f>A39</f>
        <v>5</v>
      </c>
      <c r="B40" s="57" t="s">
        <v>143</v>
      </c>
      <c r="C40" s="56" t="s">
        <v>20</v>
      </c>
      <c r="D40" s="56">
        <v>1</v>
      </c>
      <c r="E40" s="66">
        <v>75000</v>
      </c>
      <c r="F40" s="67">
        <f t="shared" ref="F40" si="12">D40*E40</f>
        <v>75000</v>
      </c>
      <c r="G40" s="93">
        <v>1</v>
      </c>
      <c r="H40" s="84">
        <f>G40*E40</f>
        <v>75000</v>
      </c>
      <c r="I40" s="72"/>
      <c r="J40" s="84">
        <f t="shared" ref="J40" si="13">I40*E40</f>
        <v>0</v>
      </c>
    </row>
    <row r="41" spans="1:10" x14ac:dyDescent="0.25">
      <c r="A41" s="29"/>
      <c r="B41" s="57"/>
      <c r="C41" s="56"/>
      <c r="D41" s="56"/>
      <c r="E41" s="25"/>
      <c r="F41" s="26"/>
      <c r="G41" s="72"/>
      <c r="H41" s="84"/>
      <c r="I41" s="72"/>
      <c r="J41" s="84">
        <f>I41*E41</f>
        <v>0</v>
      </c>
    </row>
    <row r="42" spans="1:10" x14ac:dyDescent="0.25">
      <c r="A42" s="30"/>
      <c r="B42" s="15"/>
      <c r="C42" s="56"/>
      <c r="D42" s="56"/>
      <c r="E42" s="33"/>
      <c r="F42" s="26"/>
      <c r="G42" s="72"/>
      <c r="H42" s="84"/>
      <c r="I42" s="72"/>
      <c r="J42" s="84">
        <f t="shared" si="11"/>
        <v>0</v>
      </c>
    </row>
    <row r="43" spans="1:10" x14ac:dyDescent="0.25">
      <c r="A43" s="24">
        <f>A39+1</f>
        <v>6</v>
      </c>
      <c r="B43" s="55" t="s">
        <v>122</v>
      </c>
      <c r="C43" s="56"/>
      <c r="D43" s="56"/>
      <c r="E43" s="25"/>
      <c r="F43" s="26"/>
      <c r="G43" s="72"/>
      <c r="H43" s="84"/>
      <c r="I43" s="72"/>
      <c r="J43" s="84">
        <f t="shared" si="11"/>
        <v>0</v>
      </c>
    </row>
    <row r="44" spans="1:10" ht="140.25" x14ac:dyDescent="0.25">
      <c r="A44" s="28">
        <f>A43</f>
        <v>6</v>
      </c>
      <c r="B44" s="57" t="s">
        <v>144</v>
      </c>
      <c r="C44" s="56"/>
      <c r="D44" s="56"/>
      <c r="E44" s="25"/>
      <c r="F44" s="26"/>
      <c r="G44" s="72"/>
      <c r="H44" s="84"/>
      <c r="I44" s="72"/>
      <c r="J44" s="84">
        <f t="shared" si="11"/>
        <v>0</v>
      </c>
    </row>
    <row r="45" spans="1:10" x14ac:dyDescent="0.25">
      <c r="A45" s="29">
        <f>A44+0.1</f>
        <v>6.1</v>
      </c>
      <c r="B45" s="58" t="s">
        <v>145</v>
      </c>
      <c r="C45" s="56" t="s">
        <v>24</v>
      </c>
      <c r="D45" s="56">
        <v>6</v>
      </c>
      <c r="E45" s="66">
        <v>1470</v>
      </c>
      <c r="F45" s="67">
        <f t="shared" ref="F45" si="14">D45*E45</f>
        <v>8820</v>
      </c>
      <c r="G45" s="93"/>
      <c r="H45" s="84">
        <f>G45*E45</f>
        <v>0</v>
      </c>
      <c r="I45" s="72"/>
      <c r="J45" s="84">
        <f t="shared" ref="J45" si="15">I45*E45</f>
        <v>0</v>
      </c>
    </row>
    <row r="46" spans="1:10" x14ac:dyDescent="0.25">
      <c r="A46" s="29"/>
      <c r="B46" s="57"/>
      <c r="C46" s="56"/>
      <c r="D46" s="56"/>
      <c r="E46" s="25"/>
      <c r="F46" s="26"/>
      <c r="G46" s="72"/>
      <c r="H46" s="84"/>
      <c r="I46" s="72"/>
      <c r="J46" s="84">
        <f t="shared" si="11"/>
        <v>0</v>
      </c>
    </row>
    <row r="47" spans="1:10" x14ac:dyDescent="0.25">
      <c r="A47" s="30"/>
      <c r="B47" s="15"/>
      <c r="C47" s="56"/>
      <c r="D47" s="56"/>
      <c r="E47" s="33"/>
      <c r="F47" s="26"/>
      <c r="G47" s="72"/>
      <c r="H47" s="84"/>
      <c r="I47" s="72"/>
      <c r="J47" s="84">
        <f t="shared" si="11"/>
        <v>0</v>
      </c>
    </row>
    <row r="48" spans="1:10" ht="25.5" x14ac:dyDescent="0.25">
      <c r="A48" s="24">
        <f>A43+1</f>
        <v>7</v>
      </c>
      <c r="B48" s="55" t="s">
        <v>123</v>
      </c>
      <c r="C48" s="56"/>
      <c r="D48" s="56"/>
      <c r="E48" s="25"/>
      <c r="F48" s="26"/>
      <c r="G48" s="72"/>
      <c r="H48" s="84"/>
      <c r="I48" s="72"/>
      <c r="J48" s="84">
        <f t="shared" si="11"/>
        <v>0</v>
      </c>
    </row>
    <row r="49" spans="1:10" ht="63.75" x14ac:dyDescent="0.25">
      <c r="A49" s="28">
        <f>A48</f>
        <v>7</v>
      </c>
      <c r="B49" s="57" t="s">
        <v>146</v>
      </c>
      <c r="C49" s="56"/>
      <c r="D49" s="56"/>
      <c r="E49" s="25"/>
      <c r="F49" s="26"/>
      <c r="G49" s="72"/>
      <c r="H49" s="84"/>
      <c r="I49" s="72"/>
      <c r="J49" s="84">
        <f t="shared" si="11"/>
        <v>0</v>
      </c>
    </row>
    <row r="50" spans="1:10" x14ac:dyDescent="0.25">
      <c r="A50" s="29">
        <f>A49+0.1</f>
        <v>7.1</v>
      </c>
      <c r="B50" s="58" t="s">
        <v>147</v>
      </c>
      <c r="C50" s="56" t="s">
        <v>148</v>
      </c>
      <c r="D50" s="56">
        <v>32</v>
      </c>
      <c r="E50" s="66">
        <v>0</v>
      </c>
      <c r="F50" s="67">
        <f t="shared" ref="F50" si="16">D50*E50</f>
        <v>0</v>
      </c>
      <c r="G50" s="93"/>
      <c r="H50" s="84">
        <f>G50*E50</f>
        <v>0</v>
      </c>
      <c r="I50" s="72"/>
      <c r="J50" s="84">
        <f t="shared" si="11"/>
        <v>0</v>
      </c>
    </row>
    <row r="51" spans="1:10" x14ac:dyDescent="0.25">
      <c r="A51" s="29"/>
      <c r="B51" s="57"/>
      <c r="C51" s="56"/>
      <c r="D51" s="56"/>
      <c r="E51" s="66"/>
      <c r="F51" s="26"/>
      <c r="G51" s="72"/>
      <c r="H51" s="84"/>
      <c r="I51" s="72"/>
      <c r="J51" s="84">
        <f t="shared" si="11"/>
        <v>0</v>
      </c>
    </row>
    <row r="52" spans="1:10" ht="51" x14ac:dyDescent="0.25">
      <c r="A52" s="29">
        <f>A50+0.1</f>
        <v>7.1999999999999993</v>
      </c>
      <c r="B52" s="58" t="s">
        <v>149</v>
      </c>
      <c r="C52" s="56" t="s">
        <v>19</v>
      </c>
      <c r="D52" s="56">
        <v>1</v>
      </c>
      <c r="E52" s="66">
        <v>0</v>
      </c>
      <c r="F52" s="67">
        <f t="shared" ref="F52" si="17">D52*E52</f>
        <v>0</v>
      </c>
      <c r="G52" s="93"/>
      <c r="H52" s="84">
        <f>G52*E52</f>
        <v>0</v>
      </c>
      <c r="I52" s="72"/>
      <c r="J52" s="27"/>
    </row>
    <row r="53" spans="1:10" x14ac:dyDescent="0.25">
      <c r="A53" s="29"/>
      <c r="B53" s="57"/>
      <c r="C53" s="56"/>
      <c r="D53" s="56"/>
      <c r="E53" s="25"/>
      <c r="F53" s="26"/>
      <c r="G53" s="72"/>
      <c r="H53" s="84"/>
      <c r="I53" s="103"/>
      <c r="J53" s="27"/>
    </row>
    <row r="54" spans="1:10" x14ac:dyDescent="0.25">
      <c r="A54" s="30"/>
      <c r="B54" s="15"/>
      <c r="C54" s="56"/>
      <c r="D54" s="56"/>
      <c r="E54" s="33"/>
      <c r="F54" s="26"/>
      <c r="G54" s="72"/>
      <c r="H54" s="84"/>
      <c r="I54" s="72"/>
      <c r="J54" s="27"/>
    </row>
    <row r="55" spans="1:10" x14ac:dyDescent="0.25">
      <c r="A55" s="34">
        <f>A48+1</f>
        <v>8</v>
      </c>
      <c r="B55" s="59" t="s">
        <v>118</v>
      </c>
      <c r="C55" s="60"/>
      <c r="D55" s="56"/>
      <c r="E55" s="25"/>
      <c r="F55" s="26"/>
      <c r="G55" s="72"/>
      <c r="H55" s="84"/>
      <c r="I55" s="72"/>
      <c r="J55" s="27"/>
    </row>
    <row r="56" spans="1:10" ht="51" x14ac:dyDescent="0.25">
      <c r="A56" s="35">
        <f>A55</f>
        <v>8</v>
      </c>
      <c r="B56" s="61" t="s">
        <v>150</v>
      </c>
      <c r="C56" s="56"/>
      <c r="D56" s="56"/>
      <c r="E56" s="25"/>
      <c r="F56" s="26"/>
      <c r="G56" s="72"/>
      <c r="H56" s="84"/>
      <c r="I56" s="72"/>
      <c r="J56" s="84">
        <f t="shared" ref="J56" si="18">I56*E56</f>
        <v>0</v>
      </c>
    </row>
    <row r="57" spans="1:10" x14ac:dyDescent="0.25">
      <c r="A57" s="30"/>
      <c r="B57" s="62"/>
      <c r="C57" s="56"/>
      <c r="D57" s="56"/>
      <c r="E57" s="25"/>
      <c r="F57" s="26"/>
      <c r="G57" s="72"/>
      <c r="H57" s="84"/>
      <c r="I57" s="72"/>
      <c r="J57" s="27"/>
    </row>
    <row r="58" spans="1:10" ht="25.5" x14ac:dyDescent="0.25">
      <c r="A58" s="30">
        <f>A56+0.1</f>
        <v>8.1</v>
      </c>
      <c r="B58" s="64" t="s">
        <v>151</v>
      </c>
      <c r="C58" s="56"/>
      <c r="D58" s="56"/>
      <c r="E58" s="25"/>
      <c r="F58" s="26"/>
      <c r="G58" s="72"/>
      <c r="H58" s="84"/>
      <c r="I58" s="103"/>
      <c r="J58" s="27"/>
    </row>
    <row r="59" spans="1:10" x14ac:dyDescent="0.25">
      <c r="A59" s="30" t="s">
        <v>2</v>
      </c>
      <c r="B59" s="64" t="s">
        <v>152</v>
      </c>
      <c r="C59" s="56" t="s">
        <v>19</v>
      </c>
      <c r="D59" s="56">
        <v>1</v>
      </c>
      <c r="E59" s="66">
        <v>0</v>
      </c>
      <c r="F59" s="67">
        <f t="shared" ref="F59" si="19">D59*E59</f>
        <v>0</v>
      </c>
      <c r="G59" s="93"/>
      <c r="H59" s="84">
        <f>G59*E59</f>
        <v>0</v>
      </c>
      <c r="I59" s="72"/>
      <c r="J59" s="84">
        <f t="shared" ref="J59" si="20">I59*E59</f>
        <v>0</v>
      </c>
    </row>
    <row r="60" spans="1:10" x14ac:dyDescent="0.25">
      <c r="A60" s="30"/>
      <c r="B60" s="62"/>
      <c r="C60" s="56"/>
      <c r="D60" s="56"/>
      <c r="E60" s="25"/>
      <c r="F60" s="26"/>
      <c r="G60" s="72"/>
      <c r="H60" s="84"/>
      <c r="I60" s="72"/>
      <c r="J60" s="27"/>
    </row>
    <row r="61" spans="1:10" ht="15.75" x14ac:dyDescent="0.25">
      <c r="A61" s="30"/>
      <c r="B61" s="16"/>
      <c r="C61" s="56"/>
      <c r="D61" s="56"/>
      <c r="E61" s="36"/>
      <c r="F61" s="37"/>
      <c r="G61" s="76"/>
      <c r="H61" s="84"/>
      <c r="I61" s="72"/>
      <c r="J61" s="84">
        <f>I61*G61</f>
        <v>0</v>
      </c>
    </row>
    <row r="62" spans="1:10" x14ac:dyDescent="0.25">
      <c r="A62" s="24">
        <f>A56+1</f>
        <v>9</v>
      </c>
      <c r="B62" s="55" t="s">
        <v>124</v>
      </c>
      <c r="C62" s="56"/>
      <c r="D62" s="56"/>
      <c r="E62" s="25"/>
      <c r="F62" s="26"/>
      <c r="G62" s="72"/>
      <c r="H62" s="84"/>
      <c r="I62" s="72"/>
      <c r="J62" s="27"/>
    </row>
    <row r="63" spans="1:10" ht="89.25" x14ac:dyDescent="0.25">
      <c r="A63" s="28">
        <f>A62</f>
        <v>9</v>
      </c>
      <c r="B63" s="57" t="s">
        <v>153</v>
      </c>
      <c r="C63" s="56"/>
      <c r="D63" s="56"/>
      <c r="E63" s="25"/>
      <c r="F63" s="26"/>
      <c r="G63" s="72"/>
      <c r="H63" s="84"/>
      <c r="I63" s="103"/>
      <c r="J63" s="27"/>
    </row>
    <row r="64" spans="1:10" ht="25.5" x14ac:dyDescent="0.25">
      <c r="A64" s="29">
        <f t="shared" ref="A64:A70" si="21">A63+0.1</f>
        <v>9.1</v>
      </c>
      <c r="B64" s="58" t="s">
        <v>154</v>
      </c>
      <c r="C64" s="56" t="s">
        <v>19</v>
      </c>
      <c r="D64" s="56">
        <v>1</v>
      </c>
      <c r="E64" s="66">
        <v>0</v>
      </c>
      <c r="F64" s="67">
        <f t="shared" ref="F64:F70" si="22">D64*E64</f>
        <v>0</v>
      </c>
      <c r="G64" s="93"/>
      <c r="H64" s="84">
        <f t="shared" ref="H64:H70" si="23">G64*E64</f>
        <v>0</v>
      </c>
      <c r="I64" s="72"/>
      <c r="J64" s="27"/>
    </row>
    <row r="65" spans="1:10" x14ac:dyDescent="0.25">
      <c r="A65" s="29">
        <f t="shared" si="21"/>
        <v>9.1999999999999993</v>
      </c>
      <c r="B65" s="58" t="s">
        <v>155</v>
      </c>
      <c r="C65" s="56" t="s">
        <v>4</v>
      </c>
      <c r="D65" s="56">
        <v>2</v>
      </c>
      <c r="E65" s="66">
        <v>0</v>
      </c>
      <c r="F65" s="67">
        <f t="shared" si="22"/>
        <v>0</v>
      </c>
      <c r="G65" s="93"/>
      <c r="H65" s="84">
        <f t="shared" si="23"/>
        <v>0</v>
      </c>
      <c r="I65" s="72"/>
      <c r="J65" s="27"/>
    </row>
    <row r="66" spans="1:10" x14ac:dyDescent="0.25">
      <c r="A66" s="29">
        <f t="shared" si="21"/>
        <v>9.2999999999999989</v>
      </c>
      <c r="B66" s="58" t="s">
        <v>156</v>
      </c>
      <c r="C66" s="56" t="s">
        <v>4</v>
      </c>
      <c r="D66" s="56">
        <v>2</v>
      </c>
      <c r="E66" s="66">
        <v>0</v>
      </c>
      <c r="F66" s="67">
        <f t="shared" si="22"/>
        <v>0</v>
      </c>
      <c r="G66" s="93"/>
      <c r="H66" s="84">
        <f t="shared" si="23"/>
        <v>0</v>
      </c>
      <c r="I66" s="72"/>
      <c r="J66" s="27"/>
    </row>
    <row r="67" spans="1:10" x14ac:dyDescent="0.25">
      <c r="A67" s="29">
        <f t="shared" si="21"/>
        <v>9.3999999999999986</v>
      </c>
      <c r="B67" s="58" t="s">
        <v>157</v>
      </c>
      <c r="C67" s="56" t="s">
        <v>19</v>
      </c>
      <c r="D67" s="56">
        <v>1</v>
      </c>
      <c r="E67" s="66">
        <v>0</v>
      </c>
      <c r="F67" s="67">
        <f t="shared" si="22"/>
        <v>0</v>
      </c>
      <c r="G67" s="93"/>
      <c r="H67" s="84">
        <f t="shared" si="23"/>
        <v>0</v>
      </c>
      <c r="I67" s="72"/>
      <c r="J67" s="84">
        <f>I67*G67</f>
        <v>0</v>
      </c>
    </row>
    <row r="68" spans="1:10" x14ac:dyDescent="0.25">
      <c r="A68" s="29">
        <f t="shared" si="21"/>
        <v>9.4999999999999982</v>
      </c>
      <c r="B68" s="58" t="s">
        <v>158</v>
      </c>
      <c r="C68" s="56" t="s">
        <v>19</v>
      </c>
      <c r="D68" s="56">
        <v>1</v>
      </c>
      <c r="E68" s="66">
        <v>0</v>
      </c>
      <c r="F68" s="67">
        <f t="shared" si="22"/>
        <v>0</v>
      </c>
      <c r="G68" s="93"/>
      <c r="H68" s="84">
        <f t="shared" si="23"/>
        <v>0</v>
      </c>
      <c r="I68" s="72"/>
      <c r="J68" s="27"/>
    </row>
    <row r="69" spans="1:10" x14ac:dyDescent="0.25">
      <c r="A69" s="29">
        <f t="shared" si="21"/>
        <v>9.5999999999999979</v>
      </c>
      <c r="B69" s="58" t="s">
        <v>159</v>
      </c>
      <c r="C69" s="56" t="s">
        <v>19</v>
      </c>
      <c r="D69" s="56">
        <v>1</v>
      </c>
      <c r="E69" s="66">
        <v>0</v>
      </c>
      <c r="F69" s="67">
        <f t="shared" si="22"/>
        <v>0</v>
      </c>
      <c r="G69" s="93"/>
      <c r="H69" s="84">
        <f t="shared" si="23"/>
        <v>0</v>
      </c>
      <c r="I69" s="103"/>
      <c r="J69" s="27"/>
    </row>
    <row r="70" spans="1:10" x14ac:dyDescent="0.25">
      <c r="A70" s="29">
        <f t="shared" si="21"/>
        <v>9.6999999999999975</v>
      </c>
      <c r="B70" s="58" t="s">
        <v>160</v>
      </c>
      <c r="C70" s="56" t="s">
        <v>19</v>
      </c>
      <c r="D70" s="56">
        <v>1</v>
      </c>
      <c r="E70" s="66">
        <v>0</v>
      </c>
      <c r="F70" s="67">
        <f t="shared" si="22"/>
        <v>0</v>
      </c>
      <c r="G70" s="93"/>
      <c r="H70" s="84">
        <f t="shared" si="23"/>
        <v>0</v>
      </c>
      <c r="I70" s="72"/>
      <c r="J70" s="27"/>
    </row>
    <row r="71" spans="1:10" x14ac:dyDescent="0.25">
      <c r="A71" s="29"/>
      <c r="B71" s="57"/>
      <c r="C71" s="56"/>
      <c r="D71" s="56"/>
      <c r="E71" s="25"/>
      <c r="F71" s="26"/>
      <c r="G71" s="72"/>
      <c r="H71" s="84"/>
      <c r="I71" s="72"/>
      <c r="J71" s="27"/>
    </row>
    <row r="72" spans="1:10" x14ac:dyDescent="0.25">
      <c r="A72" s="30"/>
      <c r="B72" s="15"/>
      <c r="C72" s="56"/>
      <c r="D72" s="56"/>
      <c r="E72" s="31" t="s">
        <v>22</v>
      </c>
      <c r="F72" s="32">
        <f>SUM(F64:F71)</f>
        <v>0</v>
      </c>
      <c r="G72" s="75"/>
      <c r="H72" s="84"/>
      <c r="I72" s="72"/>
      <c r="J72" s="27"/>
    </row>
    <row r="73" spans="1:10" x14ac:dyDescent="0.25">
      <c r="A73" s="30"/>
      <c r="B73" s="15"/>
      <c r="C73" s="56"/>
      <c r="D73" s="56"/>
      <c r="E73" s="33"/>
      <c r="F73" s="26"/>
      <c r="G73" s="72"/>
      <c r="H73" s="84"/>
      <c r="I73" s="72"/>
      <c r="J73" s="84">
        <f t="shared" ref="J73:J83" si="24">I73*G73</f>
        <v>0</v>
      </c>
    </row>
    <row r="74" spans="1:10" x14ac:dyDescent="0.25">
      <c r="A74" s="24">
        <f>A62+1</f>
        <v>10</v>
      </c>
      <c r="B74" s="55" t="s">
        <v>125</v>
      </c>
      <c r="C74" s="56"/>
      <c r="D74" s="56"/>
      <c r="E74" s="25"/>
      <c r="F74" s="26"/>
      <c r="G74" s="72"/>
      <c r="H74" s="84"/>
      <c r="I74" s="72"/>
      <c r="J74" s="84">
        <f t="shared" si="24"/>
        <v>0</v>
      </c>
    </row>
    <row r="75" spans="1:10" ht="51" x14ac:dyDescent="0.25">
      <c r="A75" s="28">
        <f>A74</f>
        <v>10</v>
      </c>
      <c r="B75" s="57" t="s">
        <v>161</v>
      </c>
      <c r="C75" s="56"/>
      <c r="D75" s="56"/>
      <c r="E75" s="25"/>
      <c r="F75" s="26"/>
      <c r="G75" s="72"/>
      <c r="H75" s="84"/>
      <c r="I75" s="72"/>
      <c r="J75" s="84">
        <f t="shared" si="24"/>
        <v>0</v>
      </c>
    </row>
    <row r="76" spans="1:10" ht="25.5" x14ac:dyDescent="0.25">
      <c r="A76" s="29">
        <f>A75+0.1</f>
        <v>10.1</v>
      </c>
      <c r="B76" s="58" t="s">
        <v>162</v>
      </c>
      <c r="C76" s="56" t="s">
        <v>19</v>
      </c>
      <c r="D76" s="56">
        <v>1</v>
      </c>
      <c r="E76" s="66">
        <v>0</v>
      </c>
      <c r="F76" s="67">
        <f t="shared" ref="F76:F79" si="25">D76*E76</f>
        <v>0</v>
      </c>
      <c r="G76" s="93"/>
      <c r="H76" s="84">
        <f t="shared" ref="H76:H80" si="26">G76*E76</f>
        <v>0</v>
      </c>
      <c r="I76" s="72"/>
      <c r="J76" s="84">
        <f t="shared" si="24"/>
        <v>0</v>
      </c>
    </row>
    <row r="77" spans="1:10" ht="25.5" x14ac:dyDescent="0.25">
      <c r="A77" s="29">
        <f>A76+0.1</f>
        <v>10.199999999999999</v>
      </c>
      <c r="B77" s="58" t="s">
        <v>163</v>
      </c>
      <c r="C77" s="56" t="s">
        <v>19</v>
      </c>
      <c r="D77" s="56">
        <v>1</v>
      </c>
      <c r="E77" s="66">
        <v>0</v>
      </c>
      <c r="F77" s="67">
        <f t="shared" si="25"/>
        <v>0</v>
      </c>
      <c r="G77" s="93"/>
      <c r="H77" s="84">
        <f t="shared" si="26"/>
        <v>0</v>
      </c>
      <c r="I77" s="72"/>
      <c r="J77" s="84">
        <f t="shared" si="24"/>
        <v>0</v>
      </c>
    </row>
    <row r="78" spans="1:10" ht="38.25" x14ac:dyDescent="0.25">
      <c r="A78" s="29">
        <f>A77+0.1</f>
        <v>10.299999999999999</v>
      </c>
      <c r="B78" s="58" t="s">
        <v>164</v>
      </c>
      <c r="C78" s="56" t="s">
        <v>19</v>
      </c>
      <c r="D78" s="56">
        <v>1</v>
      </c>
      <c r="E78" s="66">
        <v>0</v>
      </c>
      <c r="F78" s="67">
        <f t="shared" si="25"/>
        <v>0</v>
      </c>
      <c r="G78" s="93"/>
      <c r="H78" s="84">
        <f t="shared" si="26"/>
        <v>0</v>
      </c>
      <c r="I78" s="72"/>
      <c r="J78" s="84">
        <f t="shared" si="24"/>
        <v>0</v>
      </c>
    </row>
    <row r="79" spans="1:10" ht="25.5" x14ac:dyDescent="0.25">
      <c r="A79" s="29">
        <f>A78+0.1</f>
        <v>10.399999999999999</v>
      </c>
      <c r="B79" s="58" t="s">
        <v>165</v>
      </c>
      <c r="C79" s="56" t="s">
        <v>19</v>
      </c>
      <c r="D79" s="56">
        <v>1</v>
      </c>
      <c r="E79" s="66">
        <v>0</v>
      </c>
      <c r="F79" s="67">
        <f t="shared" si="25"/>
        <v>0</v>
      </c>
      <c r="G79" s="93"/>
      <c r="H79" s="84">
        <f t="shared" si="26"/>
        <v>0</v>
      </c>
      <c r="I79" s="72"/>
      <c r="J79" s="84">
        <f t="shared" si="24"/>
        <v>0</v>
      </c>
    </row>
    <row r="80" spans="1:10" x14ac:dyDescent="0.25">
      <c r="A80" s="29"/>
      <c r="B80" s="57"/>
      <c r="C80" s="56"/>
      <c r="D80" s="56"/>
      <c r="E80" s="25"/>
      <c r="F80" s="26"/>
      <c r="G80" s="72"/>
      <c r="H80" s="84">
        <f t="shared" si="26"/>
        <v>0</v>
      </c>
      <c r="I80" s="72"/>
      <c r="J80" s="84">
        <f t="shared" si="24"/>
        <v>0</v>
      </c>
    </row>
    <row r="81" spans="1:10" x14ac:dyDescent="0.25">
      <c r="A81" s="30"/>
      <c r="B81" s="15"/>
      <c r="C81" s="56"/>
      <c r="D81" s="56"/>
      <c r="E81" s="33"/>
      <c r="F81" s="26"/>
      <c r="G81" s="72"/>
      <c r="H81" s="84"/>
      <c r="I81" s="72"/>
      <c r="J81" s="84">
        <f t="shared" si="24"/>
        <v>0</v>
      </c>
    </row>
    <row r="82" spans="1:10" x14ac:dyDescent="0.25">
      <c r="A82" s="24">
        <f>A74:B74+1</f>
        <v>11</v>
      </c>
      <c r="B82" s="55" t="s">
        <v>126</v>
      </c>
      <c r="C82" s="56"/>
      <c r="D82" s="56"/>
      <c r="E82" s="25"/>
      <c r="F82" s="26"/>
      <c r="G82" s="72"/>
      <c r="H82" s="84"/>
      <c r="I82" s="72"/>
      <c r="J82" s="84">
        <f t="shared" si="24"/>
        <v>0</v>
      </c>
    </row>
    <row r="83" spans="1:10" s="86" customFormat="1" ht="102" x14ac:dyDescent="0.25">
      <c r="A83" s="99">
        <f>A82</f>
        <v>11</v>
      </c>
      <c r="B83" s="58" t="s">
        <v>166</v>
      </c>
      <c r="C83" s="56" t="s">
        <v>20</v>
      </c>
      <c r="D83" s="56">
        <v>1</v>
      </c>
      <c r="E83" s="66">
        <v>0</v>
      </c>
      <c r="F83" s="67">
        <f t="shared" ref="F83" si="27">D83*E83</f>
        <v>0</v>
      </c>
      <c r="G83" s="93"/>
      <c r="H83" s="84">
        <f>G83*E83</f>
        <v>0</v>
      </c>
      <c r="I83" s="72"/>
      <c r="J83" s="84">
        <f t="shared" si="24"/>
        <v>0</v>
      </c>
    </row>
    <row r="84" spans="1:10" x14ac:dyDescent="0.25">
      <c r="A84" s="29"/>
      <c r="B84" s="57"/>
      <c r="C84" s="56"/>
      <c r="D84" s="56"/>
      <c r="E84" s="25"/>
      <c r="F84" s="26"/>
      <c r="G84" s="72"/>
      <c r="H84" s="84"/>
      <c r="I84" s="72"/>
      <c r="J84" s="27"/>
    </row>
    <row r="85" spans="1:10" x14ac:dyDescent="0.25">
      <c r="A85" s="30"/>
      <c r="B85" s="15"/>
      <c r="C85" s="56"/>
      <c r="D85" s="56"/>
      <c r="E85" s="33"/>
      <c r="F85" s="26"/>
      <c r="G85" s="72"/>
      <c r="H85" s="84"/>
      <c r="I85" s="72"/>
      <c r="J85" s="68"/>
    </row>
    <row r="86" spans="1:10" x14ac:dyDescent="0.25">
      <c r="A86" s="24">
        <f>A82+1</f>
        <v>12</v>
      </c>
      <c r="B86" s="55" t="s">
        <v>114</v>
      </c>
      <c r="C86" s="56"/>
      <c r="D86" s="56"/>
      <c r="E86" s="25"/>
      <c r="F86" s="26"/>
      <c r="G86" s="72"/>
      <c r="H86" s="84"/>
      <c r="I86" s="72"/>
      <c r="J86" s="27"/>
    </row>
    <row r="87" spans="1:10" s="86" customFormat="1" ht="89.25" x14ac:dyDescent="0.25">
      <c r="A87" s="99">
        <f>A86</f>
        <v>12</v>
      </c>
      <c r="B87" s="58" t="s">
        <v>167</v>
      </c>
      <c r="C87" s="56" t="s">
        <v>20</v>
      </c>
      <c r="D87" s="56">
        <v>1</v>
      </c>
      <c r="E87" s="66">
        <v>25000</v>
      </c>
      <c r="F87" s="67">
        <f t="shared" ref="F87" si="28">D87*E87</f>
        <v>25000</v>
      </c>
      <c r="G87" s="93">
        <v>1</v>
      </c>
      <c r="H87" s="84">
        <f>G87*E87</f>
        <v>25000</v>
      </c>
      <c r="I87" s="72"/>
      <c r="J87" s="84">
        <f t="shared" ref="J87" si="29">I87*E87</f>
        <v>0</v>
      </c>
    </row>
    <row r="88" spans="1:10" x14ac:dyDescent="0.25">
      <c r="A88" s="29"/>
      <c r="B88" s="57"/>
      <c r="C88" s="56"/>
      <c r="D88" s="56"/>
      <c r="E88" s="25"/>
      <c r="F88" s="26"/>
      <c r="G88" s="72"/>
      <c r="H88" s="84"/>
      <c r="I88" s="72"/>
      <c r="J88" s="84">
        <f t="shared" ref="J88" si="30">I88*G88</f>
        <v>0</v>
      </c>
    </row>
    <row r="89" spans="1:10" x14ac:dyDescent="0.25">
      <c r="A89" s="30"/>
      <c r="B89" s="15"/>
      <c r="C89" s="56"/>
      <c r="D89" s="56"/>
      <c r="E89" s="33"/>
      <c r="F89" s="26"/>
      <c r="G89" s="72"/>
      <c r="H89" s="84"/>
      <c r="I89" s="72"/>
      <c r="J89" s="27"/>
    </row>
    <row r="90" spans="1:10" x14ac:dyDescent="0.25">
      <c r="A90" s="24">
        <f>A86+1</f>
        <v>13</v>
      </c>
      <c r="B90" s="55" t="s">
        <v>110</v>
      </c>
      <c r="C90" s="56"/>
      <c r="D90" s="56"/>
      <c r="E90" s="25"/>
      <c r="F90" s="26"/>
      <c r="G90" s="72"/>
      <c r="H90" s="84"/>
      <c r="I90" s="103"/>
      <c r="J90" s="27"/>
    </row>
    <row r="91" spans="1:10" s="86" customFormat="1" ht="38.25" x14ac:dyDescent="0.25">
      <c r="A91" s="99">
        <f>A90</f>
        <v>13</v>
      </c>
      <c r="B91" s="58" t="s">
        <v>168</v>
      </c>
      <c r="C91" s="56" t="s">
        <v>20</v>
      </c>
      <c r="D91" s="56">
        <v>1</v>
      </c>
      <c r="E91" s="66">
        <v>25000</v>
      </c>
      <c r="F91" s="67">
        <f t="shared" ref="F91" si="31">D91*E91</f>
        <v>25000</v>
      </c>
      <c r="G91" s="93">
        <v>1</v>
      </c>
      <c r="H91" s="84">
        <f>G91*E91</f>
        <v>25000</v>
      </c>
      <c r="I91" s="72"/>
      <c r="J91" s="84">
        <f t="shared" ref="J91" si="32">I91*E91</f>
        <v>0</v>
      </c>
    </row>
    <row r="92" spans="1:10" x14ac:dyDescent="0.25">
      <c r="A92" s="29"/>
      <c r="B92" s="57"/>
      <c r="C92" s="56"/>
      <c r="D92" s="56"/>
      <c r="E92" s="25"/>
      <c r="F92" s="26"/>
      <c r="G92" s="72"/>
      <c r="H92" s="84"/>
      <c r="I92" s="72"/>
      <c r="J92" s="27"/>
    </row>
    <row r="93" spans="1:10" x14ac:dyDescent="0.25">
      <c r="A93" s="30"/>
      <c r="B93" s="15"/>
      <c r="C93" s="56"/>
      <c r="D93" s="56"/>
      <c r="E93" s="33"/>
      <c r="F93" s="26"/>
      <c r="G93" s="72"/>
      <c r="H93" s="84"/>
      <c r="I93" s="72"/>
      <c r="J93" s="27"/>
    </row>
    <row r="94" spans="1:10" x14ac:dyDescent="0.25">
      <c r="A94" s="24">
        <f>A90+1</f>
        <v>14</v>
      </c>
      <c r="B94" s="55" t="s">
        <v>127</v>
      </c>
      <c r="C94" s="56"/>
      <c r="D94" s="56"/>
      <c r="E94" s="25"/>
      <c r="F94" s="26"/>
      <c r="G94" s="72"/>
      <c r="H94" s="84"/>
      <c r="I94" s="103"/>
      <c r="J94" s="27"/>
    </row>
    <row r="95" spans="1:10" s="86" customFormat="1" ht="38.25" x14ac:dyDescent="0.25">
      <c r="A95" s="99">
        <f>A94</f>
        <v>14</v>
      </c>
      <c r="B95" s="58" t="s">
        <v>169</v>
      </c>
      <c r="C95" s="56" t="s">
        <v>20</v>
      </c>
      <c r="D95" s="56">
        <v>1</v>
      </c>
      <c r="E95" s="66">
        <v>25000</v>
      </c>
      <c r="F95" s="67">
        <f t="shared" ref="F95" si="33">D95*E95</f>
        <v>25000</v>
      </c>
      <c r="G95" s="93">
        <v>1</v>
      </c>
      <c r="H95" s="84">
        <f>G95*E95</f>
        <v>25000</v>
      </c>
      <c r="I95" s="72"/>
      <c r="J95" s="84">
        <f t="shared" ref="J95" si="34">I95*E95</f>
        <v>0</v>
      </c>
    </row>
    <row r="96" spans="1:10" x14ac:dyDescent="0.25">
      <c r="A96" s="29"/>
      <c r="B96" s="57"/>
      <c r="C96" s="56"/>
      <c r="D96" s="56"/>
      <c r="E96" s="25"/>
      <c r="F96" s="26"/>
      <c r="G96" s="72"/>
      <c r="H96" s="84"/>
      <c r="I96" s="72"/>
      <c r="J96" s="27"/>
    </row>
    <row r="97" spans="1:12" x14ac:dyDescent="0.25">
      <c r="A97" s="30"/>
      <c r="B97" s="15"/>
      <c r="C97" s="56"/>
      <c r="D97" s="56"/>
      <c r="E97" s="33"/>
      <c r="F97" s="26"/>
      <c r="G97" s="72"/>
      <c r="H97" s="84"/>
      <c r="I97" s="72"/>
      <c r="J97" s="27"/>
    </row>
    <row r="98" spans="1:12" x14ac:dyDescent="0.25">
      <c r="A98" s="24">
        <f>A95+1</f>
        <v>15</v>
      </c>
      <c r="B98" s="55" t="s">
        <v>128</v>
      </c>
      <c r="C98" s="56"/>
      <c r="D98" s="56"/>
      <c r="E98" s="25"/>
      <c r="F98" s="26"/>
      <c r="G98" s="72"/>
      <c r="H98" s="84"/>
      <c r="I98" s="103"/>
      <c r="J98" s="27"/>
    </row>
    <row r="99" spans="1:12" s="86" customFormat="1" ht="38.25" x14ac:dyDescent="0.25">
      <c r="A99" s="99">
        <f>A98</f>
        <v>15</v>
      </c>
      <c r="B99" s="58" t="s">
        <v>170</v>
      </c>
      <c r="C99" s="56" t="s">
        <v>20</v>
      </c>
      <c r="D99" s="56">
        <v>1</v>
      </c>
      <c r="E99" s="66">
        <v>150000</v>
      </c>
      <c r="F99" s="67">
        <f t="shared" ref="F99" si="35">D99*E99</f>
        <v>150000</v>
      </c>
      <c r="G99" s="93">
        <v>1</v>
      </c>
      <c r="H99" s="84">
        <f>G99*E99</f>
        <v>150000</v>
      </c>
      <c r="I99" s="72"/>
      <c r="J99" s="84">
        <f t="shared" ref="J99" si="36">I99*E99</f>
        <v>0</v>
      </c>
    </row>
    <row r="100" spans="1:12" x14ac:dyDescent="0.25">
      <c r="A100" s="29"/>
      <c r="B100" s="57"/>
      <c r="C100" s="56"/>
      <c r="D100" s="56"/>
      <c r="E100" s="25"/>
      <c r="F100" s="26"/>
      <c r="G100" s="72"/>
      <c r="H100" s="84"/>
      <c r="I100" s="72"/>
      <c r="J100" s="27"/>
    </row>
    <row r="101" spans="1:12" x14ac:dyDescent="0.25">
      <c r="A101" s="30"/>
      <c r="B101" s="15"/>
      <c r="C101" s="56"/>
      <c r="D101" s="56"/>
      <c r="E101" s="33"/>
      <c r="F101" s="26"/>
      <c r="G101" s="72"/>
      <c r="H101" s="84"/>
      <c r="I101" s="72"/>
      <c r="J101" s="27"/>
    </row>
    <row r="102" spans="1:12" ht="15.75" x14ac:dyDescent="0.25">
      <c r="A102" s="105"/>
      <c r="B102" s="133" t="s">
        <v>10</v>
      </c>
      <c r="C102" s="134"/>
      <c r="D102" s="134"/>
      <c r="E102" s="135"/>
      <c r="F102" s="106"/>
      <c r="G102" s="107"/>
      <c r="H102" s="108">
        <f>SUM(H11:H101)</f>
        <v>1282530.6000000001</v>
      </c>
      <c r="I102" s="109"/>
      <c r="J102" s="108">
        <f>SUM(J11:J101)</f>
        <v>124763.00000000001</v>
      </c>
    </row>
    <row r="104" spans="1:12" x14ac:dyDescent="0.25">
      <c r="I104" s="104"/>
      <c r="L104" s="110"/>
    </row>
    <row r="105" spans="1:12" x14ac:dyDescent="0.25">
      <c r="I105" s="104"/>
    </row>
  </sheetData>
  <mergeCells count="9">
    <mergeCell ref="A2:J2"/>
    <mergeCell ref="A3:J3"/>
    <mergeCell ref="A4:J4"/>
    <mergeCell ref="I7:J7"/>
    <mergeCell ref="B102:E102"/>
    <mergeCell ref="C7:F7"/>
    <mergeCell ref="G7:H7"/>
    <mergeCell ref="A7:A8"/>
    <mergeCell ref="B7:B8"/>
  </mergeCells>
  <printOptions horizontalCentered="1"/>
  <pageMargins left="0" right="0"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Grand Summary</vt:lpstr>
      <vt:lpstr>HVAC</vt:lpstr>
      <vt:lpstr>Fire</vt:lpstr>
      <vt:lpstr>'Grand 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2023-04-03T07:22:07Z</cp:lastPrinted>
  <dcterms:created xsi:type="dcterms:W3CDTF">2014-07-22T09:47:14Z</dcterms:created>
  <dcterms:modified xsi:type="dcterms:W3CDTF">2023-05-06T10:46:42Z</dcterms:modified>
</cp:coreProperties>
</file>