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"/>
    </mc:Choice>
  </mc:AlternateContent>
  <xr:revisionPtr revIDLastSave="0" documentId="13_ncr:1_{EC194ACA-ACCC-4421-8236-84A43EECA0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</sheets>
  <definedNames>
    <definedName name="_xlnm.Print_Area" localSheetId="0">HVAC!$A$1:$J$94</definedName>
    <definedName name="_xlnm.Print_Titles" localSheetId="0">HVAC!$1:$6</definedName>
  </definedNames>
  <calcPr calcId="181029"/>
</workbook>
</file>

<file path=xl/calcChain.xml><?xml version="1.0" encoding="utf-8"?>
<calcChain xmlns="http://schemas.openxmlformats.org/spreadsheetml/2006/main">
  <c r="N10" i="1" l="1"/>
  <c r="O10" i="1" s="1"/>
  <c r="N11" i="1"/>
  <c r="O11" i="1"/>
  <c r="N12" i="1"/>
  <c r="O12" i="1" s="1"/>
  <c r="N13" i="1"/>
  <c r="O13" i="1"/>
  <c r="N14" i="1"/>
  <c r="O14" i="1" s="1"/>
  <c r="N15" i="1"/>
  <c r="O15" i="1"/>
  <c r="N16" i="1"/>
  <c r="O16" i="1" s="1"/>
  <c r="N17" i="1"/>
  <c r="O17" i="1"/>
  <c r="N18" i="1"/>
  <c r="O18" i="1" s="1"/>
  <c r="N19" i="1"/>
  <c r="O19" i="1"/>
  <c r="N20" i="1"/>
  <c r="O20" i="1" s="1"/>
  <c r="N21" i="1"/>
  <c r="O21" i="1"/>
  <c r="N22" i="1"/>
  <c r="O22" i="1" s="1"/>
  <c r="N23" i="1"/>
  <c r="O23" i="1"/>
  <c r="N24" i="1"/>
  <c r="O24" i="1" s="1"/>
  <c r="N25" i="1"/>
  <c r="O25" i="1"/>
  <c r="N26" i="1"/>
  <c r="O26" i="1" s="1"/>
  <c r="N27" i="1"/>
  <c r="O27" i="1"/>
  <c r="N28" i="1"/>
  <c r="O28" i="1" s="1"/>
  <c r="N29" i="1"/>
  <c r="O29" i="1"/>
  <c r="N30" i="1"/>
  <c r="O30" i="1" s="1"/>
  <c r="N31" i="1"/>
  <c r="O31" i="1"/>
  <c r="N32" i="1"/>
  <c r="O32" i="1" s="1"/>
  <c r="N33" i="1"/>
  <c r="O33" i="1"/>
  <c r="N34" i="1"/>
  <c r="O34" i="1" s="1"/>
  <c r="N35" i="1"/>
  <c r="O35" i="1"/>
  <c r="N36" i="1"/>
  <c r="O36" i="1" s="1"/>
  <c r="N37" i="1"/>
  <c r="O37" i="1"/>
  <c r="N38" i="1"/>
  <c r="O38" i="1" s="1"/>
  <c r="N39" i="1"/>
  <c r="O39" i="1"/>
  <c r="N40" i="1"/>
  <c r="O40" i="1" s="1"/>
  <c r="N41" i="1"/>
  <c r="O41" i="1"/>
  <c r="N42" i="1"/>
  <c r="O42" i="1" s="1"/>
  <c r="N43" i="1"/>
  <c r="O43" i="1"/>
  <c r="N44" i="1"/>
  <c r="O44" i="1" s="1"/>
  <c r="N45" i="1"/>
  <c r="O45" i="1"/>
  <c r="N46" i="1"/>
  <c r="O46" i="1" s="1"/>
  <c r="N47" i="1"/>
  <c r="O47" i="1"/>
  <c r="N48" i="1"/>
  <c r="O48" i="1" s="1"/>
  <c r="N49" i="1"/>
  <c r="O49" i="1"/>
  <c r="N50" i="1"/>
  <c r="O50" i="1" s="1"/>
  <c r="N51" i="1"/>
  <c r="O51" i="1"/>
  <c r="N52" i="1"/>
  <c r="O52" i="1" s="1"/>
  <c r="N53" i="1"/>
  <c r="O53" i="1"/>
  <c r="N54" i="1"/>
  <c r="O54" i="1" s="1"/>
  <c r="N55" i="1"/>
  <c r="O55" i="1"/>
  <c r="N56" i="1"/>
  <c r="O56" i="1" s="1"/>
  <c r="N57" i="1"/>
  <c r="O57" i="1"/>
  <c r="N58" i="1"/>
  <c r="O58" i="1" s="1"/>
  <c r="N59" i="1"/>
  <c r="O59" i="1"/>
  <c r="N60" i="1"/>
  <c r="O60" i="1" s="1"/>
  <c r="N61" i="1"/>
  <c r="O61" i="1"/>
  <c r="N62" i="1"/>
  <c r="O62" i="1" s="1"/>
  <c r="N63" i="1"/>
  <c r="O63" i="1"/>
  <c r="N64" i="1"/>
  <c r="O64" i="1" s="1"/>
  <c r="N65" i="1"/>
  <c r="O65" i="1"/>
  <c r="N66" i="1"/>
  <c r="O66" i="1" s="1"/>
  <c r="N67" i="1"/>
  <c r="O67" i="1"/>
  <c r="N68" i="1"/>
  <c r="O68" i="1" s="1"/>
  <c r="N69" i="1"/>
  <c r="O69" i="1"/>
  <c r="N70" i="1"/>
  <c r="O70" i="1" s="1"/>
  <c r="N71" i="1"/>
  <c r="O71" i="1"/>
  <c r="N72" i="1"/>
  <c r="O72" i="1" s="1"/>
  <c r="N73" i="1"/>
  <c r="O73" i="1"/>
  <c r="N74" i="1"/>
  <c r="O74" i="1" s="1"/>
  <c r="N75" i="1"/>
  <c r="O75" i="1"/>
  <c r="N76" i="1"/>
  <c r="O76" i="1" s="1"/>
  <c r="N77" i="1"/>
  <c r="O77" i="1"/>
  <c r="N78" i="1"/>
  <c r="O78" i="1" s="1"/>
  <c r="N79" i="1"/>
  <c r="O79" i="1"/>
  <c r="N80" i="1"/>
  <c r="O80" i="1" s="1"/>
  <c r="N81" i="1"/>
  <c r="O81" i="1"/>
  <c r="N82" i="1"/>
  <c r="O82" i="1" s="1"/>
  <c r="N83" i="1"/>
  <c r="O83" i="1"/>
  <c r="N84" i="1"/>
  <c r="O84" i="1" s="1"/>
  <c r="N85" i="1"/>
  <c r="O85" i="1"/>
  <c r="N86" i="1"/>
  <c r="O86" i="1" s="1"/>
  <c r="N87" i="1"/>
  <c r="O87" i="1"/>
  <c r="N88" i="1"/>
  <c r="O88" i="1" s="1"/>
  <c r="N89" i="1"/>
  <c r="O89" i="1"/>
  <c r="O9" i="1"/>
  <c r="N9" i="1"/>
  <c r="I89" i="1" l="1"/>
  <c r="J89" i="1" s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79" i="1"/>
  <c r="G79" i="1"/>
  <c r="I77" i="1"/>
  <c r="G77" i="1"/>
  <c r="I76" i="1"/>
  <c r="G76" i="1"/>
  <c r="I74" i="1"/>
  <c r="G74" i="1"/>
  <c r="I73" i="1"/>
  <c r="G73" i="1"/>
  <c r="I72" i="1"/>
  <c r="G72" i="1"/>
  <c r="I70" i="1"/>
  <c r="G70" i="1"/>
  <c r="I69" i="1"/>
  <c r="J69" i="1" s="1"/>
  <c r="G69" i="1"/>
  <c r="I66" i="1"/>
  <c r="G66" i="1"/>
  <c r="I65" i="1"/>
  <c r="J65" i="1" s="1"/>
  <c r="G65" i="1"/>
  <c r="I64" i="1"/>
  <c r="G64" i="1"/>
  <c r="I63" i="1"/>
  <c r="G63" i="1"/>
  <c r="I62" i="1"/>
  <c r="G62" i="1"/>
  <c r="I61" i="1"/>
  <c r="G61" i="1"/>
  <c r="I60" i="1"/>
  <c r="G60" i="1"/>
  <c r="J60" i="1" s="1"/>
  <c r="I59" i="1"/>
  <c r="G59" i="1"/>
  <c r="I57" i="1"/>
  <c r="G57" i="1"/>
  <c r="J57" i="1" s="1"/>
  <c r="I56" i="1"/>
  <c r="G56" i="1"/>
  <c r="I55" i="1"/>
  <c r="G55" i="1"/>
  <c r="I54" i="1"/>
  <c r="G54" i="1"/>
  <c r="I53" i="1"/>
  <c r="G53" i="1"/>
  <c r="I52" i="1"/>
  <c r="G52" i="1"/>
  <c r="I51" i="1"/>
  <c r="G51" i="1"/>
  <c r="J51" i="1" s="1"/>
  <c r="I50" i="1"/>
  <c r="J50" i="1" s="1"/>
  <c r="G50" i="1"/>
  <c r="I49" i="1"/>
  <c r="G49" i="1"/>
  <c r="I48" i="1"/>
  <c r="J48" i="1" s="1"/>
  <c r="G48" i="1"/>
  <c r="I47" i="1"/>
  <c r="G47" i="1"/>
  <c r="J47" i="1" s="1"/>
  <c r="I45" i="1"/>
  <c r="G45" i="1"/>
  <c r="I43" i="1"/>
  <c r="G43" i="1"/>
  <c r="I42" i="1"/>
  <c r="G42" i="1"/>
  <c r="I40" i="1"/>
  <c r="G40" i="1"/>
  <c r="I39" i="1"/>
  <c r="G39" i="1"/>
  <c r="I38" i="1"/>
  <c r="G38" i="1"/>
  <c r="I37" i="1"/>
  <c r="G37" i="1"/>
  <c r="I36" i="1"/>
  <c r="G36" i="1"/>
  <c r="I34" i="1"/>
  <c r="J34" i="1" s="1"/>
  <c r="G34" i="1"/>
  <c r="I33" i="1"/>
  <c r="G33" i="1"/>
  <c r="I32" i="1"/>
  <c r="J32" i="1" s="1"/>
  <c r="G32" i="1"/>
  <c r="I31" i="1"/>
  <c r="G31" i="1"/>
  <c r="J31" i="1" s="1"/>
  <c r="I30" i="1"/>
  <c r="G30" i="1"/>
  <c r="I28" i="1"/>
  <c r="G28" i="1"/>
  <c r="I26" i="1"/>
  <c r="G26" i="1"/>
  <c r="I27" i="1"/>
  <c r="G27" i="1"/>
  <c r="I25" i="1"/>
  <c r="G25" i="1"/>
  <c r="I24" i="1"/>
  <c r="G24" i="1"/>
  <c r="I22" i="1"/>
  <c r="G22" i="1"/>
  <c r="I21" i="1"/>
  <c r="G21" i="1"/>
  <c r="I20" i="1"/>
  <c r="J20" i="1" s="1"/>
  <c r="G20" i="1"/>
  <c r="I19" i="1"/>
  <c r="G19" i="1"/>
  <c r="I17" i="1"/>
  <c r="J17" i="1" s="1"/>
  <c r="G17" i="1"/>
  <c r="I16" i="1"/>
  <c r="G16" i="1"/>
  <c r="I14" i="1"/>
  <c r="G14" i="1"/>
  <c r="I13" i="1"/>
  <c r="G13" i="1"/>
  <c r="I10" i="1"/>
  <c r="J10" i="1" s="1"/>
  <c r="G10" i="1"/>
  <c r="I9" i="1"/>
  <c r="G9" i="1"/>
  <c r="G90" i="1" s="1"/>
  <c r="I90" i="1" l="1"/>
  <c r="J22" i="1"/>
  <c r="J59" i="1"/>
  <c r="J63" i="1"/>
  <c r="J24" i="1"/>
  <c r="J43" i="1"/>
  <c r="J55" i="1"/>
  <c r="J76" i="1"/>
  <c r="J9" i="1"/>
  <c r="J88" i="1"/>
  <c r="J87" i="1"/>
  <c r="J86" i="1"/>
  <c r="J85" i="1"/>
  <c r="J84" i="1"/>
  <c r="J83" i="1"/>
  <c r="J82" i="1"/>
  <c r="J81" i="1"/>
  <c r="J79" i="1"/>
  <c r="J77" i="1"/>
  <c r="J73" i="1"/>
  <c r="J74" i="1"/>
  <c r="J72" i="1"/>
  <c r="J70" i="1"/>
  <c r="J66" i="1"/>
  <c r="J64" i="1"/>
  <c r="J62" i="1"/>
  <c r="J61" i="1"/>
  <c r="J52" i="1"/>
  <c r="J54" i="1"/>
  <c r="J49" i="1"/>
  <c r="J56" i="1"/>
  <c r="J53" i="1"/>
  <c r="J45" i="1"/>
  <c r="J42" i="1"/>
  <c r="J40" i="1"/>
  <c r="J39" i="1"/>
  <c r="J38" i="1"/>
  <c r="J37" i="1"/>
  <c r="J36" i="1"/>
  <c r="J33" i="1"/>
  <c r="J30" i="1"/>
  <c r="J28" i="1"/>
  <c r="J27" i="1"/>
  <c r="J26" i="1"/>
  <c r="J25" i="1"/>
  <c r="J21" i="1"/>
  <c r="J19" i="1"/>
  <c r="J16" i="1"/>
  <c r="J14" i="1"/>
  <c r="J13" i="1"/>
  <c r="J90" i="1" l="1"/>
  <c r="J95" i="1" s="1"/>
  <c r="J96" i="1" s="1"/>
</calcChain>
</file>

<file path=xl/sharedStrings.xml><?xml version="1.0" encoding="utf-8"?>
<sst xmlns="http://schemas.openxmlformats.org/spreadsheetml/2006/main" count="181" uniqueCount="92">
  <si>
    <t>Bill of Quantities</t>
  </si>
  <si>
    <t>ACMV Works</t>
  </si>
  <si>
    <t>Bank Al Habib (12th Floor)</t>
  </si>
  <si>
    <t>Rev.00</t>
  </si>
  <si>
    <t>Centrepoint, Karachi</t>
  </si>
  <si>
    <t>Date: 08-12-2023</t>
  </si>
  <si>
    <t>Material</t>
  </si>
  <si>
    <t>Labour</t>
  </si>
  <si>
    <t>Total</t>
  </si>
  <si>
    <t>Sr. No.</t>
  </si>
  <si>
    <t>Description</t>
  </si>
  <si>
    <t>Unit</t>
  </si>
  <si>
    <t>Qty</t>
  </si>
  <si>
    <t>Rate</t>
  </si>
  <si>
    <t>Amount</t>
  </si>
  <si>
    <t>All works shall be completed, tested and commissioned as per drawings, specifications and as per instruction of Consultant</t>
  </si>
  <si>
    <t>12F-AHU-01</t>
  </si>
  <si>
    <t>Nos.</t>
  </si>
  <si>
    <t>12F-DFCU-01</t>
  </si>
  <si>
    <t>No.</t>
  </si>
  <si>
    <t>Supply  &amp;  installation  of  valves  &amp;  accessories  for  DFCUs, FAHU &amp; FAHUs with supports, hangers, flanges, gas kits, nut &amp; bolts where it required, etc. complete in all respects as per specifications, drawings and as per instructions of consultant.</t>
  </si>
  <si>
    <t>Gate Valve</t>
  </si>
  <si>
    <t>i.</t>
  </si>
  <si>
    <t>25mm dia</t>
  </si>
  <si>
    <t>ii.</t>
  </si>
  <si>
    <t>50mm dia</t>
  </si>
  <si>
    <t>Strainers</t>
  </si>
  <si>
    <t>Balancing Valve (with self sealing measuring nipples)</t>
  </si>
  <si>
    <t>2-Way Motorized Valve with Actuator (0-100% modulating)</t>
  </si>
  <si>
    <t>40mm dia</t>
  </si>
  <si>
    <t>Job.</t>
  </si>
  <si>
    <t>Rm</t>
  </si>
  <si>
    <t>32mm dia</t>
  </si>
  <si>
    <t>65mm dia</t>
  </si>
  <si>
    <t>Supply  &amp;  installation  of  aluminum  foil  facing  fiber  glass  (24 kg/m3   density)   insulation   (on   chilled   water   pipes)   with aluminum  threaded  tape,  protected  with  aluminum  cladding, complete in all respects ready to operate as per specification, drawings and as per instruction of consultant.</t>
  </si>
  <si>
    <t>60mm dia</t>
  </si>
  <si>
    <t>Supply &amp; istallation of uPVC (Sch 40.) drain pipe insulated with 10mm  thick  rubber  foam  insulation  including  clamps,  bends, tees,  drain  plugs,  sockets,  protection  treatment,  PVC  tape wrapping, supports &amp; hangers  complete in all respects as per specifications, drawings &amp; as per instructions of consultant.</t>
  </si>
  <si>
    <t>Supply,  installation,  testing  and  commissioning  of  Variable Frequency Drive (VFD) with controls  &amp; wiring complete in all respects   as   per   specifications,   drawings   and   as   per instructions of consultant.</t>
  </si>
  <si>
    <t>VFD-01 (4.5 kw approx)</t>
  </si>
  <si>
    <t>VAV-01</t>
  </si>
  <si>
    <t>VAV-02</t>
  </si>
  <si>
    <t>VAV-03</t>
  </si>
  <si>
    <t>VAV-04</t>
  </si>
  <si>
    <t>VAV-05</t>
  </si>
  <si>
    <t>VAV-06</t>
  </si>
  <si>
    <t>VAV-07</t>
  </si>
  <si>
    <t>VAV-08</t>
  </si>
  <si>
    <t>VAV-09</t>
  </si>
  <si>
    <t>VAV-10</t>
  </si>
  <si>
    <t>VAV-11</t>
  </si>
  <si>
    <t>Supply, installation  of ventilation fans  including power  wiring upto 5 meter with connection, support &amp; hangers complete in all  respects  ready  to  operate  as  per  drawings,  specification and as per instruction of consultant.</t>
  </si>
  <si>
    <t>TAF-01</t>
  </si>
  <si>
    <t>TAF-02</t>
  </si>
  <si>
    <t>TAF-03</t>
  </si>
  <si>
    <t>TAF-04</t>
  </si>
  <si>
    <t>TAF-05</t>
  </si>
  <si>
    <t>Supply, fabrication and installation of machine made G.I sheet metal  duct  different   sections  supply,  return,  fresh &amp;  exhaust air  including  plenums,  splitter  dampers,  guide  vanes,  flexible duct  connector  /  connection,  access  door,  transformation, plenums   chambers,   wooden   frame,   hangers,   supports   &amp; anchors etc, complete in all respects ready to operate as per drawings, specification, instruction of consultant.</t>
  </si>
  <si>
    <t>Sqm</t>
  </si>
  <si>
    <t>Supply &amp; installation of adhesive 20mm thick 25kg/m3 density rubber foam (XLPE) insulation with aluminum foil (except toilet exhaust duct), complete in all respects ready to operate as per specification, drawings and as per instruction of consultant.</t>
  </si>
  <si>
    <t>Supply, Return &amp; Exhaust Air Register / Diffuser with Damper</t>
  </si>
  <si>
    <t>150mm x 100mm</t>
  </si>
  <si>
    <t>300mm x 300mm</t>
  </si>
  <si>
    <t>Supply &amp; Return Air Grill</t>
  </si>
  <si>
    <t>300mm x 250mm</t>
  </si>
  <si>
    <t>350mm x 250mm</t>
  </si>
  <si>
    <t>S.S Mesh with G.I Frame</t>
  </si>
  <si>
    <t>Linear Slots 6,000 Series</t>
  </si>
  <si>
    <t>2 Slots of 25mm</t>
  </si>
  <si>
    <t>3 Slots of 25mm</t>
  </si>
  <si>
    <t>Supply &amp; installation of flexible duct including hangers, jubilee clamp complete in all respects as per specification, drawings &amp; as per instruction of consultant.</t>
  </si>
  <si>
    <t>150mm</t>
  </si>
  <si>
    <t>Supply &amp; installation of butterfly damper for above flexible duct with  gas  kits,  nut  bolts,  complete  in  all  respects,  ready  to operate as per specification, drawings &amp; as per instruction of consultant.</t>
  </si>
  <si>
    <t>Supply,  installation,  testing  &amp;  commissioning  of  automatic control  mechanism  /  system  (logic  based)  of  AHUs,  DFCU, VAVs    &amp;    TAFs,    including    controls,    interlooping,    BMS interfacable    thermostat    temperature    sensors,    timers, contactors,  relays,  communication  protocols,  input  &amp;  output modules, interconnecting wiring, power wiring, panel box etc, complete in all respects ready to operate as per instruction of</t>
  </si>
  <si>
    <t>Total Cost of Works (with I.Tax) Rs.</t>
  </si>
  <si>
    <t>Note:</t>
  </si>
  <si>
    <r>
      <rPr>
        <sz val="11"/>
        <rFont val="Calibri"/>
        <family val="2"/>
        <scheme val="minor"/>
      </rPr>
      <t xml:space="preserve">Unloading,  installation,  testing and commissioning of </t>
    </r>
    <r>
      <rPr>
        <b/>
        <sz val="11"/>
        <rFont val="Calibri"/>
        <family val="2"/>
        <scheme val="minor"/>
      </rPr>
      <t xml:space="preserve">(Owner Supplied) </t>
    </r>
    <r>
      <rPr>
        <sz val="11"/>
        <rFont val="Calibri"/>
        <family val="2"/>
        <scheme val="minor"/>
      </rPr>
      <t xml:space="preserve">of air handling &amp; fan coil units of different capacities complete  in  all  respects,  ready  to  operate  including  </t>
    </r>
    <r>
      <rPr>
        <b/>
        <sz val="11"/>
        <rFont val="Calibri"/>
        <family val="2"/>
        <scheme val="minor"/>
      </rPr>
      <t xml:space="preserve">supply and  installation  </t>
    </r>
    <r>
      <rPr>
        <sz val="11"/>
        <rFont val="Calibri"/>
        <family val="2"/>
        <scheme val="minor"/>
      </rPr>
      <t>of  all  accessories,  supports,  hanger  steel base,  vibration  isolators,  including  interconnecting  power  &amp; control  wiring  (terminal  connection)  with  inlet  &amp;  outlet  chilled water   connections,   drain  connection,   flexible  rubber   duct connection / connector  etc. complete in all respects ready to operate  as  per  schedule,  specification,  drawings  and  as  per
instruction of consultant.</t>
    </r>
  </si>
  <si>
    <r>
      <rPr>
        <sz val="11"/>
        <rFont val="Calibri"/>
        <family val="2"/>
        <scheme val="minor"/>
      </rPr>
      <t>Thermometer 150mm Height Scale Type (with Thermo well)
0 ºC to 60 ºC</t>
    </r>
  </si>
  <si>
    <r>
      <rPr>
        <sz val="11"/>
        <rFont val="Calibri"/>
        <family val="2"/>
        <scheme val="minor"/>
      </rPr>
      <t>Pressure Gauge with  Ball Valve &amp; Siphon, Liquid filled
Dial type range 0 psi to 100 psi. (100mm dial Size)</t>
    </r>
  </si>
  <si>
    <r>
      <rPr>
        <sz val="11"/>
        <rFont val="Calibri"/>
        <family val="2"/>
        <scheme val="minor"/>
      </rPr>
      <t>Digital  Decorative  Thermostat  Controller  (BMS  Interfacable)
with Duct Mounted Sensor</t>
    </r>
  </si>
  <si>
    <r>
      <rPr>
        <sz val="11"/>
        <rFont val="Calibri"/>
        <family val="2"/>
        <scheme val="minor"/>
      </rPr>
      <t xml:space="preserve">Fan  Control  Panel  with  incoming  Ckt.  Breaker,  DOL  starter upto   5.5   kW   and   auto   S/D   starter   above   5.5   kW   with
protections and safeties </t>
    </r>
    <r>
      <rPr>
        <b/>
        <sz val="11"/>
        <rFont val="Calibri"/>
        <family val="2"/>
        <scheme val="minor"/>
      </rPr>
      <t>for AHUs only</t>
    </r>
  </si>
  <si>
    <r>
      <rPr>
        <sz val="11"/>
        <rFont val="Calibri"/>
        <family val="2"/>
        <scheme val="minor"/>
      </rPr>
      <t>Control wiring from controller to sensors, motorized valve and
Power wiring up to 5 meter radius</t>
    </r>
  </si>
  <si>
    <r>
      <rPr>
        <sz val="11"/>
        <rFont val="Calibri"/>
        <family val="2"/>
        <scheme val="minor"/>
      </rPr>
      <t>Supply  &amp;  installation  of  SCH-40  M.S.(As  per  ASME  &amp;  API standard, Heavy Quality with standard SCH 40 wall thickness) pipes  &amp;  fitting  for  chilled  water  circulation  system  complete with bends, tees, unions, sockets, specials, support, hangers &amp; anchors, M.S. angle, U channel, roller support, bolts, rods, clamps, concrete fasteners etc as required to complete in all respects  ready to operate as per  specification, drawings  and
as per instruction of consultant.</t>
    </r>
  </si>
  <si>
    <r>
      <rPr>
        <sz val="11"/>
        <rFont val="Calibri"/>
        <family val="2"/>
        <scheme val="minor"/>
      </rPr>
      <t>Supply  &amp;  installation  of  acoustical  duct  sound  liner  adhesive 25kg/m3 density, 12mm thick in supply air duct complete in all respects  ready to operate as per  specification, drawings  and
as per instruction of consultant.</t>
    </r>
  </si>
  <si>
    <r>
      <rPr>
        <sz val="11"/>
        <rFont val="Calibri"/>
        <family val="2"/>
        <scheme val="minor"/>
      </rPr>
      <t>Supply  &amp;  installation  of  Volume  Control  Damper  in  16  SWG
G.I  sheet  metal  with  gas  kits,  nut  bolts,   complete  in  all respects, ready to operate as per specification, drawings &amp; as per instruction of Consultant.</t>
    </r>
  </si>
  <si>
    <r>
      <rPr>
        <sz val="11"/>
        <rFont val="Calibri"/>
        <family val="2"/>
        <scheme val="minor"/>
      </rPr>
      <t>Supply  &amp;  installation  of  Fire  Damper  with  linkage  &amp;  fuse complete in all respects ready to operate as per specification,
drawings &amp; as per instruction of Consultant.</t>
    </r>
  </si>
  <si>
    <r>
      <rPr>
        <sz val="11"/>
        <rFont val="Calibri"/>
        <family val="2"/>
        <scheme val="minor"/>
      </rPr>
      <t>Supply &amp; installation of BMS interfacable digital  display HMI, addressable,  wirelessly  connected  with  wifi,  communicate through mobile app / software remotely, including fault alarm / notification  etc,  complete  in all  respects  ready  to  operate  as
per instruction of consultant.</t>
    </r>
  </si>
  <si>
    <r>
      <rPr>
        <sz val="11"/>
        <rFont val="Calibri"/>
        <family val="2"/>
        <scheme val="minor"/>
      </rPr>
      <t>Supply, fabrication &amp; installation of M.S platform for placement of  AHUs  (3x3  meter)  with  M.S  checker  plate,  i-beam,  L- brackets,  C-channel,  anchors,  supports,  red  oxide  enamel paint,  etc.  complete  in  all  respects  ready  to  operate  as  per
drawings, specification, instruction of consultant.</t>
    </r>
  </si>
  <si>
    <r>
      <rPr>
        <sz val="11"/>
        <rFont val="Calibri"/>
        <family val="2"/>
        <scheme val="minor"/>
      </rPr>
      <t>Painting  &amp;  Identification  work  on  pipes  &amp;  duct,  supports, hangers  etc.  complete  in  all  respects  with  one  coat  of  ICI make Red lead oxide primer &amp; two coats of ICI make enamel
paint as per instruction of Consultant.</t>
    </r>
  </si>
  <si>
    <t>Supply,  installation,  testing  and  commissioning  of  of  VAV Boxes  as  per  mentioned  in  schedule  with  digital  thermostat controller, pressure sensor, control wiring, including supply &amp; installation  of  flexible  duct  connection  /  connector,  power wiring  upto  5  meter  with  connection,  support  &amp;  hangers complete  in  all  respects  ready  to  operate  as  per  drawings, specification, instruction and approval of Consultant.</t>
  </si>
  <si>
    <t>Supply,  Installation  of  Aluminum  fabricated,  powder  coated Grills,   Diffusers   and  Registers   for   supply  air,  return  air, exhaust  air  &amp;  fresh  air  of  different  sizes  (Grade  A  )  wooden frame,  supports  and  other  accessories  etc.  complete  in  all respects  ready to operate as per  specification, drawings  and as per instruction of consultant.</t>
  </si>
  <si>
    <t>Making  of  Shop  drawings  on  Auto  CAD  (latest  version)  with section details, equipment foundation details and Making of As Built drawings, Documentation Technical / Operational Manual &amp;  LOG  Book  for  each  equipment  complete  in  all  respects ready  to  operate  as  per  specification,  drawings  and  as  per instruction of Consultant.</t>
  </si>
  <si>
    <t>Testing,  balancing  and commissioning  of  water  &amp;  air  side  of the system (from independent agency) complete in all respects including  flow  measurement  &amp;  balancing,  temp,  pressure, electrical data of related equipment etc. as per specifications
and as per instructions of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</si>
</sst>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(* #,##0.00_);_(* \(#,##0.00\);_(* &quot;-&quot;??_);_(@_)"/>
  </numFmts>
  <fonts count="10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</cellStyleXfs>
  <cellXfs count="105"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top" wrapText="1"/>
    </xf>
    <xf numFmtId="1" fontId="2" fillId="0" borderId="10" xfId="0" applyNumberFormat="1" applyFont="1" applyBorder="1" applyAlignment="1">
      <alignment horizontal="center" vertical="center" shrinkToFit="1"/>
    </xf>
    <xf numFmtId="165" fontId="2" fillId="0" borderId="10" xfId="1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shrinkToFit="1"/>
    </xf>
    <xf numFmtId="0" fontId="4" fillId="0" borderId="6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center"/>
    </xf>
    <xf numFmtId="0" fontId="3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shrinkToFit="1"/>
    </xf>
    <xf numFmtId="165" fontId="2" fillId="0" borderId="15" xfId="1" applyNumberFormat="1" applyFont="1" applyBorder="1" applyAlignment="1">
      <alignment horizontal="right" vertical="center" wrapText="1"/>
    </xf>
    <xf numFmtId="0" fontId="4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shrinkToFit="1"/>
    </xf>
    <xf numFmtId="165" fontId="2" fillId="0" borderId="16" xfId="1" applyNumberFormat="1" applyFont="1" applyBorder="1" applyAlignment="1">
      <alignment horizontal="right" vertical="center" wrapText="1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shrinkToFit="1"/>
    </xf>
    <xf numFmtId="165" fontId="2" fillId="0" borderId="19" xfId="1" applyNumberFormat="1" applyFont="1" applyBorder="1" applyAlignment="1">
      <alignment horizontal="right" vertical="center" wrapText="1"/>
    </xf>
    <xf numFmtId="0" fontId="4" fillId="0" borderId="16" xfId="0" applyFont="1" applyBorder="1" applyAlignment="1">
      <alignment vertical="center" wrapText="1"/>
    </xf>
    <xf numFmtId="0" fontId="2" fillId="0" borderId="16" xfId="0" applyFont="1" applyBorder="1" applyAlignment="1">
      <alignment horizontal="right" vertical="center" wrapText="1"/>
    </xf>
    <xf numFmtId="0" fontId="2" fillId="0" borderId="1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right" vertical="center" wrapText="1"/>
    </xf>
    <xf numFmtId="1" fontId="2" fillId="0" borderId="11" xfId="0" applyNumberFormat="1" applyFont="1" applyBorder="1" applyAlignment="1">
      <alignment horizontal="left" vertical="top" shrinkToFit="1"/>
    </xf>
    <xf numFmtId="1" fontId="2" fillId="0" borderId="0" xfId="0" applyNumberFormat="1" applyFont="1" applyAlignment="1">
      <alignment horizontal="left" vertical="top" shrinkToFit="1"/>
    </xf>
    <xf numFmtId="1" fontId="2" fillId="0" borderId="17" xfId="0" applyNumberFormat="1" applyFont="1" applyBorder="1" applyAlignment="1">
      <alignment horizontal="left" vertical="top" shrinkToFit="1"/>
    </xf>
    <xf numFmtId="1" fontId="2" fillId="0" borderId="18" xfId="0" applyNumberFormat="1" applyFont="1" applyBorder="1" applyAlignment="1">
      <alignment horizontal="left" vertical="top" shrinkToFit="1"/>
    </xf>
    <xf numFmtId="1" fontId="2" fillId="0" borderId="12" xfId="0" applyNumberFormat="1" applyFont="1" applyBorder="1" applyAlignment="1">
      <alignment horizontal="left" vertical="top" shrinkToFi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1" fontId="2" fillId="0" borderId="20" xfId="0" applyNumberFormat="1" applyFont="1" applyBorder="1" applyAlignment="1">
      <alignment horizontal="left" vertical="top" shrinkToFit="1"/>
    </xf>
    <xf numFmtId="1" fontId="2" fillId="0" borderId="13" xfId="0" applyNumberFormat="1" applyFont="1" applyBorder="1" applyAlignment="1">
      <alignment horizontal="left" vertical="top" shrinkToFit="1"/>
    </xf>
    <xf numFmtId="1" fontId="2" fillId="0" borderId="2" xfId="0" applyNumberFormat="1" applyFont="1" applyBorder="1" applyAlignment="1">
      <alignment horizontal="left" vertical="top" shrinkToFi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64" fontId="2" fillId="0" borderId="11" xfId="0" applyNumberFormat="1" applyFont="1" applyBorder="1" applyAlignment="1">
      <alignment horizontal="right" vertical="top" indent="1" shrinkToFit="1"/>
    </xf>
    <xf numFmtId="164" fontId="2" fillId="0" borderId="0" xfId="0" applyNumberFormat="1" applyFont="1" applyAlignment="1">
      <alignment horizontal="right" vertical="top" indent="1" shrinkToFit="1"/>
    </xf>
    <xf numFmtId="0" fontId="4" fillId="0" borderId="1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164" fontId="2" fillId="0" borderId="12" xfId="0" applyNumberFormat="1" applyFont="1" applyBorder="1" applyAlignment="1">
      <alignment horizontal="right" vertical="top" indent="1" shrinkToFit="1"/>
    </xf>
    <xf numFmtId="2" fontId="2" fillId="0" borderId="17" xfId="0" applyNumberFormat="1" applyFont="1" applyBorder="1" applyAlignment="1">
      <alignment horizontal="right" vertical="top" indent="1" shrinkToFit="1"/>
    </xf>
    <xf numFmtId="2" fontId="2" fillId="0" borderId="18" xfId="0" applyNumberFormat="1" applyFont="1" applyBorder="1" applyAlignment="1">
      <alignment horizontal="right" vertical="top" indent="1" shrinkToFit="1"/>
    </xf>
    <xf numFmtId="1" fontId="2" fillId="0" borderId="11" xfId="0" applyNumberFormat="1" applyFont="1" applyBorder="1" applyAlignment="1">
      <alignment horizontal="left" vertical="top" indent="1" shrinkToFit="1"/>
    </xf>
    <xf numFmtId="1" fontId="2" fillId="0" borderId="12" xfId="0" applyNumberFormat="1" applyFont="1" applyBorder="1" applyAlignment="1">
      <alignment horizontal="left" vertical="top" indent="1" shrinkToFit="1"/>
    </xf>
    <xf numFmtId="164" fontId="2" fillId="0" borderId="11" xfId="0" applyNumberFormat="1" applyFont="1" applyBorder="1" applyAlignment="1">
      <alignment horizontal="right" vertical="top" indent="2" shrinkToFit="1"/>
    </xf>
    <xf numFmtId="164" fontId="2" fillId="0" borderId="0" xfId="0" applyNumberFormat="1" applyFont="1" applyAlignment="1">
      <alignment horizontal="right" vertical="top" indent="2" shrinkToFit="1"/>
    </xf>
    <xf numFmtId="1" fontId="2" fillId="0" borderId="17" xfId="0" applyNumberFormat="1" applyFont="1" applyBorder="1" applyAlignment="1">
      <alignment horizontal="left" vertical="top" indent="1" shrinkToFit="1"/>
    </xf>
    <xf numFmtId="1" fontId="2" fillId="0" borderId="18" xfId="0" applyNumberFormat="1" applyFont="1" applyBorder="1" applyAlignment="1">
      <alignment horizontal="left" vertical="top" indent="1" shrinkToFit="1"/>
    </xf>
    <xf numFmtId="2" fontId="2" fillId="0" borderId="11" xfId="0" applyNumberFormat="1" applyFont="1" applyBorder="1" applyAlignment="1">
      <alignment horizontal="right" vertical="top" indent="1" shrinkToFit="1"/>
    </xf>
    <xf numFmtId="2" fontId="2" fillId="0" borderId="0" xfId="0" applyNumberFormat="1" applyFont="1" applyAlignment="1">
      <alignment horizontal="right" vertical="top" indent="1" shrinkToFit="1"/>
    </xf>
    <xf numFmtId="164" fontId="2" fillId="0" borderId="11" xfId="0" applyNumberFormat="1" applyFont="1" applyBorder="1" applyAlignment="1">
      <alignment horizontal="left" vertical="top" indent="3" shrinkToFit="1"/>
    </xf>
    <xf numFmtId="164" fontId="2" fillId="0" borderId="0" xfId="0" applyNumberFormat="1" applyFont="1" applyAlignment="1">
      <alignment horizontal="left" vertical="top" indent="3" shrinkToFit="1"/>
    </xf>
    <xf numFmtId="164" fontId="2" fillId="0" borderId="17" xfId="0" applyNumberFormat="1" applyFont="1" applyBorder="1" applyAlignment="1">
      <alignment horizontal="left" vertical="top" indent="3" shrinkToFit="1"/>
    </xf>
    <xf numFmtId="164" fontId="2" fillId="0" borderId="18" xfId="0" applyNumberFormat="1" applyFont="1" applyBorder="1" applyAlignment="1">
      <alignment horizontal="left" vertical="top" indent="3" shrinkToFit="1"/>
    </xf>
    <xf numFmtId="164" fontId="2" fillId="0" borderId="12" xfId="0" applyNumberFormat="1" applyFont="1" applyBorder="1" applyAlignment="1">
      <alignment horizontal="left" vertical="top" indent="3" shrinkToFit="1"/>
    </xf>
    <xf numFmtId="164" fontId="2" fillId="0" borderId="11" xfId="0" applyNumberFormat="1" applyFont="1" applyBorder="1" applyAlignment="1">
      <alignment horizontal="left" vertical="center" indent="3" shrinkToFit="1"/>
    </xf>
    <xf numFmtId="164" fontId="2" fillId="0" borderId="0" xfId="0" applyNumberFormat="1" applyFont="1" applyAlignment="1">
      <alignment horizontal="left" vertical="center" indent="3" shrinkToFit="1"/>
    </xf>
    <xf numFmtId="164" fontId="2" fillId="0" borderId="12" xfId="0" applyNumberFormat="1" applyFont="1" applyBorder="1" applyAlignment="1">
      <alignment horizontal="right" vertical="top" indent="2" shrinkToFi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165" fontId="2" fillId="0" borderId="0" xfId="0" applyNumberFormat="1" applyFont="1" applyAlignment="1">
      <alignment horizontal="right" vertical="center"/>
    </xf>
    <xf numFmtId="165" fontId="2" fillId="0" borderId="0" xfId="1" applyNumberFormat="1" applyFont="1" applyAlignment="1">
      <alignment horizontal="left" vertical="top"/>
    </xf>
  </cellXfs>
  <cellStyles count="4">
    <cellStyle name="Comma" xfId="1" builtinId="3"/>
    <cellStyle name="Comma 2" xfId="3" xr:uid="{A8E69086-9BF9-4B24-A4B8-9CD789DAF399}"/>
    <cellStyle name="Normal" xfId="0" builtinId="0"/>
    <cellStyle name="Normal 2" xfId="2" xr:uid="{3B1823CA-1D17-422A-AB5B-FC86C78F1CB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tabSelected="1" topLeftCell="A85" zoomScaleNormal="100" workbookViewId="0">
      <selection activeCell="N89" sqref="N89"/>
    </sheetView>
  </sheetViews>
  <sheetFormatPr defaultRowHeight="15" x14ac:dyDescent="0.2"/>
  <cols>
    <col min="1" max="1" width="4.83203125" style="2" customWidth="1"/>
    <col min="2" max="2" width="7.33203125" style="2" customWidth="1"/>
    <col min="3" max="3" width="56.5" style="2" customWidth="1"/>
    <col min="4" max="4" width="6.1640625" style="1" customWidth="1"/>
    <col min="5" max="5" width="7.5" style="1" customWidth="1"/>
    <col min="6" max="6" width="11.6640625" style="27" customWidth="1"/>
    <col min="7" max="7" width="15.6640625" style="27" customWidth="1"/>
    <col min="8" max="8" width="12.5" style="27" customWidth="1"/>
    <col min="9" max="9" width="14.6640625" style="27" customWidth="1"/>
    <col min="10" max="10" width="16.5" style="27" customWidth="1"/>
    <col min="11" max="13" width="9.33203125" style="2"/>
    <col min="14" max="14" width="13.6640625" style="2" bestFit="1" customWidth="1"/>
    <col min="15" max="15" width="15.5" style="2" bestFit="1" customWidth="1"/>
    <col min="16" max="16384" width="9.33203125" style="2"/>
  </cols>
  <sheetData>
    <row r="1" spans="1:15" s="32" customFormat="1" ht="14.25" customHeight="1" x14ac:dyDescent="0.2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5" s="32" customFormat="1" ht="17.850000000000001" customHeight="1" x14ac:dyDescent="0.2">
      <c r="A2" s="96" t="s">
        <v>1</v>
      </c>
      <c r="B2" s="96"/>
      <c r="C2" s="96"/>
      <c r="D2" s="96"/>
      <c r="E2" s="96"/>
      <c r="F2" s="96"/>
      <c r="G2" s="96"/>
      <c r="H2" s="96"/>
      <c r="I2" s="96"/>
      <c r="J2" s="96"/>
    </row>
    <row r="3" spans="1:15" s="32" customFormat="1" ht="17.45" customHeight="1" x14ac:dyDescent="0.2">
      <c r="A3" s="95" t="s">
        <v>2</v>
      </c>
      <c r="B3" s="95"/>
      <c r="C3" s="95"/>
      <c r="D3" s="33"/>
      <c r="E3" s="33"/>
      <c r="F3" s="34"/>
      <c r="G3" s="34"/>
      <c r="H3" s="34"/>
      <c r="I3" s="34"/>
      <c r="J3" s="35" t="s">
        <v>3</v>
      </c>
    </row>
    <row r="4" spans="1:15" s="32" customFormat="1" ht="23.85" customHeight="1" x14ac:dyDescent="0.2">
      <c r="A4" s="96" t="s">
        <v>4</v>
      </c>
      <c r="B4" s="96"/>
      <c r="C4" s="96"/>
      <c r="D4" s="33"/>
      <c r="E4" s="33"/>
      <c r="F4" s="36"/>
      <c r="G4" s="36"/>
      <c r="H4" s="36"/>
      <c r="I4" s="57" t="s">
        <v>5</v>
      </c>
      <c r="J4" s="57"/>
    </row>
    <row r="5" spans="1:15" s="1" customFormat="1" ht="22.5" customHeight="1" x14ac:dyDescent="0.2">
      <c r="A5" s="97"/>
      <c r="B5" s="97"/>
      <c r="C5" s="97"/>
      <c r="D5" s="97"/>
      <c r="E5" s="98"/>
      <c r="F5" s="99" t="s">
        <v>6</v>
      </c>
      <c r="G5" s="100"/>
      <c r="H5" s="99" t="s">
        <v>7</v>
      </c>
      <c r="I5" s="100"/>
      <c r="J5" s="37" t="s">
        <v>8</v>
      </c>
    </row>
    <row r="6" spans="1:15" s="1" customFormat="1" ht="26.25" customHeight="1" x14ac:dyDescent="0.2">
      <c r="A6" s="99" t="s">
        <v>9</v>
      </c>
      <c r="B6" s="100"/>
      <c r="C6" s="37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13</v>
      </c>
      <c r="I6" s="37" t="s">
        <v>14</v>
      </c>
      <c r="J6" s="37" t="s">
        <v>14</v>
      </c>
    </row>
    <row r="7" spans="1:15" ht="51.75" customHeight="1" x14ac:dyDescent="0.2">
      <c r="A7" s="101"/>
      <c r="B7" s="102"/>
      <c r="C7" s="4" t="s">
        <v>15</v>
      </c>
      <c r="D7" s="5"/>
      <c r="E7" s="6"/>
      <c r="F7" s="7"/>
      <c r="G7" s="7"/>
      <c r="H7" s="7"/>
      <c r="I7" s="7"/>
      <c r="J7" s="7"/>
    </row>
    <row r="8" spans="1:15" ht="200.25" customHeight="1" x14ac:dyDescent="0.2">
      <c r="A8" s="79">
        <v>1</v>
      </c>
      <c r="B8" s="80"/>
      <c r="C8" s="17" t="s">
        <v>75</v>
      </c>
      <c r="D8" s="9"/>
      <c r="E8" s="10"/>
      <c r="F8" s="11"/>
      <c r="G8" s="11"/>
      <c r="H8" s="11"/>
      <c r="I8" s="11"/>
      <c r="J8" s="11"/>
    </row>
    <row r="9" spans="1:15" ht="14.45" customHeight="1" x14ac:dyDescent="0.2">
      <c r="A9" s="81"/>
      <c r="B9" s="82"/>
      <c r="C9" s="38" t="s">
        <v>16</v>
      </c>
      <c r="D9" s="39" t="s">
        <v>17</v>
      </c>
      <c r="E9" s="40">
        <v>2</v>
      </c>
      <c r="F9" s="41">
        <v>47500</v>
      </c>
      <c r="G9" s="41">
        <f>F9*E9</f>
        <v>95000</v>
      </c>
      <c r="H9" s="41">
        <v>57000</v>
      </c>
      <c r="I9" s="41">
        <f>H9*E9</f>
        <v>114000</v>
      </c>
      <c r="J9" s="41">
        <f>I9+G9</f>
        <v>209000</v>
      </c>
      <c r="L9" s="2">
        <v>50000</v>
      </c>
      <c r="M9" s="2">
        <v>60000</v>
      </c>
      <c r="N9" s="104">
        <f>M9*5%</f>
        <v>3000</v>
      </c>
      <c r="O9" s="104">
        <f>M9-N9</f>
        <v>57000</v>
      </c>
    </row>
    <row r="10" spans="1:15" ht="17.850000000000001" customHeight="1" x14ac:dyDescent="0.2">
      <c r="A10" s="81">
        <v>1.2</v>
      </c>
      <c r="B10" s="82"/>
      <c r="C10" s="38" t="s">
        <v>18</v>
      </c>
      <c r="D10" s="39" t="s">
        <v>19</v>
      </c>
      <c r="E10" s="40">
        <v>1</v>
      </c>
      <c r="F10" s="41">
        <v>7600</v>
      </c>
      <c r="G10" s="41">
        <f>F10*E10</f>
        <v>7600</v>
      </c>
      <c r="H10" s="41">
        <v>4750</v>
      </c>
      <c r="I10" s="41">
        <f>H10*E10</f>
        <v>4750</v>
      </c>
      <c r="J10" s="41">
        <f>I10+G10</f>
        <v>12350</v>
      </c>
      <c r="L10" s="2">
        <v>8000</v>
      </c>
      <c r="M10" s="2">
        <v>5000</v>
      </c>
      <c r="N10" s="104">
        <f t="shared" ref="N10:N73" si="0">M10*5%</f>
        <v>250</v>
      </c>
      <c r="O10" s="104">
        <f t="shared" ref="O10:O73" si="1">M10-N10</f>
        <v>4750</v>
      </c>
    </row>
    <row r="11" spans="1:15" ht="47.45" customHeight="1" x14ac:dyDescent="0.2">
      <c r="A11" s="79">
        <v>2</v>
      </c>
      <c r="B11" s="80"/>
      <c r="C11" s="18" t="s">
        <v>20</v>
      </c>
      <c r="D11" s="19"/>
      <c r="E11" s="10"/>
      <c r="F11" s="11">
        <v>0</v>
      </c>
      <c r="G11" s="11"/>
      <c r="H11" s="11">
        <v>0</v>
      </c>
      <c r="I11" s="11"/>
      <c r="J11" s="11"/>
      <c r="N11" s="104">
        <f t="shared" si="0"/>
        <v>0</v>
      </c>
      <c r="O11" s="104">
        <f t="shared" si="1"/>
        <v>0</v>
      </c>
    </row>
    <row r="12" spans="1:15" ht="19.350000000000001" customHeight="1" x14ac:dyDescent="0.2">
      <c r="A12" s="81">
        <v>2.1</v>
      </c>
      <c r="B12" s="94"/>
      <c r="C12" s="18" t="s">
        <v>21</v>
      </c>
      <c r="D12" s="19"/>
      <c r="E12" s="10"/>
      <c r="F12" s="11">
        <v>0</v>
      </c>
      <c r="G12" s="11"/>
      <c r="H12" s="11">
        <v>0</v>
      </c>
      <c r="I12" s="11"/>
      <c r="J12" s="11"/>
      <c r="N12" s="104">
        <f t="shared" si="0"/>
        <v>0</v>
      </c>
      <c r="O12" s="104">
        <f t="shared" si="1"/>
        <v>0</v>
      </c>
    </row>
    <row r="13" spans="1:15" ht="18" customHeight="1" x14ac:dyDescent="0.2">
      <c r="A13" s="72" t="s">
        <v>22</v>
      </c>
      <c r="B13" s="73"/>
      <c r="C13" s="38" t="s">
        <v>23</v>
      </c>
      <c r="D13" s="42" t="s">
        <v>17</v>
      </c>
      <c r="E13" s="40">
        <v>4</v>
      </c>
      <c r="F13" s="41">
        <v>7837.5</v>
      </c>
      <c r="G13" s="41">
        <f>F13*E13</f>
        <v>31350</v>
      </c>
      <c r="H13" s="41">
        <v>950</v>
      </c>
      <c r="I13" s="41">
        <f>H13*E13</f>
        <v>3800</v>
      </c>
      <c r="J13" s="41">
        <f>I13+G13</f>
        <v>35150</v>
      </c>
      <c r="L13" s="2">
        <v>8250</v>
      </c>
      <c r="M13" s="2">
        <v>1000</v>
      </c>
      <c r="N13" s="104">
        <f t="shared" si="0"/>
        <v>50</v>
      </c>
      <c r="O13" s="104">
        <f t="shared" si="1"/>
        <v>950</v>
      </c>
    </row>
    <row r="14" spans="1:15" ht="17.850000000000001" customHeight="1" x14ac:dyDescent="0.2">
      <c r="A14" s="74" t="s">
        <v>24</v>
      </c>
      <c r="B14" s="75"/>
      <c r="C14" s="38" t="s">
        <v>25</v>
      </c>
      <c r="D14" s="39" t="s">
        <v>17</v>
      </c>
      <c r="E14" s="40">
        <v>8</v>
      </c>
      <c r="F14" s="41">
        <v>16625</v>
      </c>
      <c r="G14" s="41">
        <f>F14*E14</f>
        <v>133000</v>
      </c>
      <c r="H14" s="41">
        <v>1900</v>
      </c>
      <c r="I14" s="41">
        <f>H14*E14</f>
        <v>15200</v>
      </c>
      <c r="J14" s="41">
        <f>I14+G14</f>
        <v>148200</v>
      </c>
      <c r="L14" s="2">
        <v>17500</v>
      </c>
      <c r="M14" s="2">
        <v>2000</v>
      </c>
      <c r="N14" s="104">
        <f t="shared" si="0"/>
        <v>100</v>
      </c>
      <c r="O14" s="104">
        <f t="shared" si="1"/>
        <v>1900</v>
      </c>
    </row>
    <row r="15" spans="1:15" ht="17.850000000000001" customHeight="1" x14ac:dyDescent="0.2">
      <c r="A15" s="81">
        <v>2.2000000000000002</v>
      </c>
      <c r="B15" s="82"/>
      <c r="C15" s="44" t="s">
        <v>26</v>
      </c>
      <c r="D15" s="52"/>
      <c r="E15" s="46"/>
      <c r="F15" s="53">
        <v>0</v>
      </c>
      <c r="G15" s="53"/>
      <c r="H15" s="53">
        <v>0</v>
      </c>
      <c r="I15" s="53"/>
      <c r="J15" s="53"/>
      <c r="N15" s="104">
        <f t="shared" si="0"/>
        <v>0</v>
      </c>
      <c r="O15" s="104">
        <f t="shared" si="1"/>
        <v>0</v>
      </c>
    </row>
    <row r="16" spans="1:15" ht="18" customHeight="1" x14ac:dyDescent="0.2">
      <c r="A16" s="72" t="s">
        <v>22</v>
      </c>
      <c r="B16" s="73"/>
      <c r="C16" s="38" t="s">
        <v>23</v>
      </c>
      <c r="D16" s="42" t="s">
        <v>19</v>
      </c>
      <c r="E16" s="40">
        <v>1</v>
      </c>
      <c r="F16" s="41">
        <v>7125</v>
      </c>
      <c r="G16" s="41">
        <f>F16*E16</f>
        <v>7125</v>
      </c>
      <c r="H16" s="41">
        <v>950</v>
      </c>
      <c r="I16" s="41">
        <f>H16*E16</f>
        <v>950</v>
      </c>
      <c r="J16" s="41">
        <f>I16+G16</f>
        <v>8075</v>
      </c>
      <c r="L16" s="2">
        <v>7500</v>
      </c>
      <c r="M16" s="2">
        <v>1000</v>
      </c>
      <c r="N16" s="104">
        <f t="shared" si="0"/>
        <v>50</v>
      </c>
      <c r="O16" s="104">
        <f t="shared" si="1"/>
        <v>950</v>
      </c>
    </row>
    <row r="17" spans="1:15" ht="17.850000000000001" customHeight="1" x14ac:dyDescent="0.2">
      <c r="A17" s="72" t="s">
        <v>24</v>
      </c>
      <c r="B17" s="73"/>
      <c r="C17" s="38" t="s">
        <v>25</v>
      </c>
      <c r="D17" s="39" t="s">
        <v>17</v>
      </c>
      <c r="E17" s="40">
        <v>2</v>
      </c>
      <c r="F17" s="41">
        <v>16625</v>
      </c>
      <c r="G17" s="41">
        <f>F17*E17</f>
        <v>33250</v>
      </c>
      <c r="H17" s="41">
        <v>1900</v>
      </c>
      <c r="I17" s="41">
        <f>H17*E17</f>
        <v>3800</v>
      </c>
      <c r="J17" s="41">
        <f>I17+G17</f>
        <v>37050</v>
      </c>
      <c r="L17" s="2">
        <v>17500</v>
      </c>
      <c r="M17" s="2">
        <v>2000</v>
      </c>
      <c r="N17" s="104">
        <f t="shared" si="0"/>
        <v>100</v>
      </c>
      <c r="O17" s="104">
        <f t="shared" si="1"/>
        <v>1900</v>
      </c>
    </row>
    <row r="18" spans="1:15" ht="15.6" customHeight="1" x14ac:dyDescent="0.2">
      <c r="A18" s="81">
        <v>2.2999999999999998</v>
      </c>
      <c r="B18" s="94"/>
      <c r="C18" s="18" t="s">
        <v>27</v>
      </c>
      <c r="D18" s="19"/>
      <c r="E18" s="10"/>
      <c r="F18" s="11">
        <v>0</v>
      </c>
      <c r="G18" s="11"/>
      <c r="H18" s="11">
        <v>0</v>
      </c>
      <c r="I18" s="11"/>
      <c r="J18" s="11"/>
      <c r="N18" s="104">
        <f t="shared" si="0"/>
        <v>0</v>
      </c>
      <c r="O18" s="104">
        <f t="shared" si="1"/>
        <v>0</v>
      </c>
    </row>
    <row r="19" spans="1:15" ht="17.100000000000001" customHeight="1" x14ac:dyDescent="0.2">
      <c r="A19" s="72" t="s">
        <v>22</v>
      </c>
      <c r="B19" s="73"/>
      <c r="C19" s="38" t="s">
        <v>23</v>
      </c>
      <c r="D19" s="42" t="s">
        <v>19</v>
      </c>
      <c r="E19" s="40">
        <v>1</v>
      </c>
      <c r="F19" s="41">
        <v>12825</v>
      </c>
      <c r="G19" s="41">
        <f t="shared" ref="G19:G21" si="2">F19*E19</f>
        <v>12825</v>
      </c>
      <c r="H19" s="41">
        <v>950</v>
      </c>
      <c r="I19" s="41">
        <f t="shared" ref="I19:I21" si="3">H19*E19</f>
        <v>950</v>
      </c>
      <c r="J19" s="41">
        <f t="shared" ref="J19:J21" si="4">I19+G19</f>
        <v>13775</v>
      </c>
      <c r="L19" s="2">
        <v>13500</v>
      </c>
      <c r="M19" s="2">
        <v>1000</v>
      </c>
      <c r="N19" s="104">
        <f t="shared" si="0"/>
        <v>50</v>
      </c>
      <c r="O19" s="104">
        <f t="shared" si="1"/>
        <v>950</v>
      </c>
    </row>
    <row r="20" spans="1:15" ht="17.850000000000001" customHeight="1" x14ac:dyDescent="0.2">
      <c r="A20" s="72" t="s">
        <v>24</v>
      </c>
      <c r="B20" s="73"/>
      <c r="C20" s="38" t="s">
        <v>25</v>
      </c>
      <c r="D20" s="39" t="s">
        <v>17</v>
      </c>
      <c r="E20" s="40">
        <v>2</v>
      </c>
      <c r="F20" s="41">
        <v>26125</v>
      </c>
      <c r="G20" s="41">
        <f t="shared" si="2"/>
        <v>52250</v>
      </c>
      <c r="H20" s="41">
        <v>1900</v>
      </c>
      <c r="I20" s="41">
        <f t="shared" si="3"/>
        <v>3800</v>
      </c>
      <c r="J20" s="41">
        <f t="shared" si="4"/>
        <v>56050</v>
      </c>
      <c r="L20" s="2">
        <v>27500</v>
      </c>
      <c r="M20" s="2">
        <v>2000</v>
      </c>
      <c r="N20" s="104">
        <f t="shared" si="0"/>
        <v>100</v>
      </c>
      <c r="O20" s="104">
        <f t="shared" si="1"/>
        <v>1900</v>
      </c>
    </row>
    <row r="21" spans="1:15" ht="50.25" customHeight="1" x14ac:dyDescent="0.2">
      <c r="A21" s="87">
        <v>2.4</v>
      </c>
      <c r="B21" s="91"/>
      <c r="C21" s="20" t="s">
        <v>76</v>
      </c>
      <c r="D21" s="21" t="s">
        <v>17</v>
      </c>
      <c r="E21" s="13">
        <v>6</v>
      </c>
      <c r="F21" s="14">
        <v>6840</v>
      </c>
      <c r="G21" s="14">
        <f t="shared" si="2"/>
        <v>41040</v>
      </c>
      <c r="H21" s="14">
        <v>475</v>
      </c>
      <c r="I21" s="14">
        <f t="shared" si="3"/>
        <v>2850</v>
      </c>
      <c r="J21" s="14">
        <f t="shared" si="4"/>
        <v>43890</v>
      </c>
      <c r="L21" s="2">
        <v>7200</v>
      </c>
      <c r="M21" s="2">
        <v>500</v>
      </c>
      <c r="N21" s="104">
        <f t="shared" si="0"/>
        <v>25</v>
      </c>
      <c r="O21" s="104">
        <f t="shared" si="1"/>
        <v>475</v>
      </c>
    </row>
    <row r="22" spans="1:15" ht="35.25" customHeight="1" x14ac:dyDescent="0.2">
      <c r="A22" s="87">
        <v>2.5</v>
      </c>
      <c r="B22" s="91"/>
      <c r="C22" s="22" t="s">
        <v>77</v>
      </c>
      <c r="D22" s="15" t="s">
        <v>17</v>
      </c>
      <c r="E22" s="16">
        <v>6</v>
      </c>
      <c r="F22" s="14">
        <v>9310</v>
      </c>
      <c r="G22" s="14">
        <f>F22*E22</f>
        <v>55860</v>
      </c>
      <c r="H22" s="14">
        <v>950</v>
      </c>
      <c r="I22" s="14">
        <f>H22*E22</f>
        <v>5700</v>
      </c>
      <c r="J22" s="14">
        <f>I22+G22</f>
        <v>61560</v>
      </c>
      <c r="L22" s="2">
        <v>9800</v>
      </c>
      <c r="M22" s="2">
        <v>1000</v>
      </c>
      <c r="N22" s="104">
        <f t="shared" si="0"/>
        <v>50</v>
      </c>
      <c r="O22" s="104">
        <f t="shared" si="1"/>
        <v>950</v>
      </c>
    </row>
    <row r="23" spans="1:15" ht="30" x14ac:dyDescent="0.2">
      <c r="A23" s="87">
        <v>2.6</v>
      </c>
      <c r="B23" s="91"/>
      <c r="C23" s="17" t="s">
        <v>28</v>
      </c>
      <c r="D23" s="5"/>
      <c r="E23" s="6"/>
      <c r="F23" s="7">
        <v>0</v>
      </c>
      <c r="G23" s="7"/>
      <c r="H23" s="7">
        <v>0</v>
      </c>
      <c r="I23" s="7"/>
      <c r="J23" s="7"/>
      <c r="N23" s="104">
        <f t="shared" si="0"/>
        <v>0</v>
      </c>
      <c r="O23" s="104">
        <f t="shared" si="1"/>
        <v>0</v>
      </c>
    </row>
    <row r="24" spans="1:15" x14ac:dyDescent="0.2">
      <c r="A24" s="72" t="s">
        <v>22</v>
      </c>
      <c r="B24" s="73"/>
      <c r="C24" s="38" t="s">
        <v>23</v>
      </c>
      <c r="D24" s="39" t="s">
        <v>19</v>
      </c>
      <c r="E24" s="40">
        <v>1</v>
      </c>
      <c r="F24" s="41">
        <v>159600</v>
      </c>
      <c r="G24" s="41">
        <f t="shared" ref="G24:G25" si="5">F24*E24</f>
        <v>159600</v>
      </c>
      <c r="H24" s="41">
        <v>1900</v>
      </c>
      <c r="I24" s="41">
        <f t="shared" ref="I24:I25" si="6">H24*E24</f>
        <v>1900</v>
      </c>
      <c r="J24" s="41">
        <f t="shared" ref="J24:J25" si="7">I24+G24</f>
        <v>161500</v>
      </c>
      <c r="L24" s="2">
        <v>168000</v>
      </c>
      <c r="M24" s="2">
        <v>2000</v>
      </c>
      <c r="N24" s="104">
        <f t="shared" si="0"/>
        <v>100</v>
      </c>
      <c r="O24" s="104">
        <f t="shared" si="1"/>
        <v>1900</v>
      </c>
    </row>
    <row r="25" spans="1:15" x14ac:dyDescent="0.2">
      <c r="A25" s="72" t="s">
        <v>24</v>
      </c>
      <c r="B25" s="73"/>
      <c r="C25" s="38" t="s">
        <v>29</v>
      </c>
      <c r="D25" s="39" t="s">
        <v>17</v>
      </c>
      <c r="E25" s="40">
        <v>2</v>
      </c>
      <c r="F25" s="41">
        <v>195700</v>
      </c>
      <c r="G25" s="41">
        <f t="shared" si="5"/>
        <v>391400</v>
      </c>
      <c r="H25" s="41">
        <v>1900</v>
      </c>
      <c r="I25" s="41">
        <f t="shared" si="6"/>
        <v>3800</v>
      </c>
      <c r="J25" s="41">
        <f t="shared" si="7"/>
        <v>395200</v>
      </c>
      <c r="L25" s="2">
        <v>206000</v>
      </c>
      <c r="M25" s="2">
        <v>2000</v>
      </c>
      <c r="N25" s="104">
        <f t="shared" si="0"/>
        <v>100</v>
      </c>
      <c r="O25" s="104">
        <f t="shared" si="1"/>
        <v>1900</v>
      </c>
    </row>
    <row r="26" spans="1:15" ht="45" x14ac:dyDescent="0.2">
      <c r="A26" s="89">
        <v>2.7</v>
      </c>
      <c r="B26" s="90"/>
      <c r="C26" s="43" t="s">
        <v>78</v>
      </c>
      <c r="D26" s="39" t="s">
        <v>17</v>
      </c>
      <c r="E26" s="40">
        <v>3</v>
      </c>
      <c r="F26" s="41">
        <v>80750</v>
      </c>
      <c r="G26" s="41">
        <f>F26*E26</f>
        <v>242250</v>
      </c>
      <c r="H26" s="41">
        <v>4750</v>
      </c>
      <c r="I26" s="41">
        <f>H26*E26</f>
        <v>14250</v>
      </c>
      <c r="J26" s="41">
        <f>I26+G26</f>
        <v>256500</v>
      </c>
      <c r="L26" s="2">
        <v>85000</v>
      </c>
      <c r="M26" s="2">
        <v>5000</v>
      </c>
      <c r="N26" s="104">
        <f t="shared" si="0"/>
        <v>250</v>
      </c>
      <c r="O26" s="104">
        <f t="shared" si="1"/>
        <v>4750</v>
      </c>
    </row>
    <row r="27" spans="1:15" ht="60" x14ac:dyDescent="0.2">
      <c r="A27" s="92">
        <v>2.8</v>
      </c>
      <c r="B27" s="93"/>
      <c r="C27" s="54" t="s">
        <v>79</v>
      </c>
      <c r="D27" s="45" t="s">
        <v>17</v>
      </c>
      <c r="E27" s="46">
        <v>2</v>
      </c>
      <c r="F27" s="47">
        <v>223250</v>
      </c>
      <c r="G27" s="47">
        <f>F27*E27</f>
        <v>446500</v>
      </c>
      <c r="H27" s="47">
        <v>4750</v>
      </c>
      <c r="I27" s="47">
        <f>H27*E27</f>
        <v>9500</v>
      </c>
      <c r="J27" s="47">
        <f>I27+G27</f>
        <v>456000</v>
      </c>
      <c r="L27" s="2">
        <v>235000</v>
      </c>
      <c r="M27" s="2">
        <v>5000</v>
      </c>
      <c r="N27" s="104">
        <f t="shared" si="0"/>
        <v>250</v>
      </c>
      <c r="O27" s="104">
        <f t="shared" si="1"/>
        <v>4750</v>
      </c>
    </row>
    <row r="28" spans="1:15" ht="45" x14ac:dyDescent="0.2">
      <c r="A28" s="87">
        <v>2.9</v>
      </c>
      <c r="B28" s="88"/>
      <c r="C28" s="43" t="s">
        <v>80</v>
      </c>
      <c r="D28" s="39" t="s">
        <v>30</v>
      </c>
      <c r="E28" s="40">
        <v>3</v>
      </c>
      <c r="F28" s="41">
        <v>9500</v>
      </c>
      <c r="G28" s="41">
        <f>F28*E28</f>
        <v>28500</v>
      </c>
      <c r="H28" s="41">
        <v>7600</v>
      </c>
      <c r="I28" s="41">
        <f>H28*E28</f>
        <v>22800</v>
      </c>
      <c r="J28" s="41">
        <f>I28+G28</f>
        <v>51300</v>
      </c>
      <c r="L28" s="2">
        <v>10000</v>
      </c>
      <c r="M28" s="2">
        <v>8000</v>
      </c>
      <c r="N28" s="104">
        <f t="shared" si="0"/>
        <v>400</v>
      </c>
      <c r="O28" s="104">
        <f t="shared" si="1"/>
        <v>7600</v>
      </c>
    </row>
    <row r="29" spans="1:15" ht="150" x14ac:dyDescent="0.2">
      <c r="A29" s="79">
        <v>3</v>
      </c>
      <c r="B29" s="80"/>
      <c r="C29" s="23" t="s">
        <v>81</v>
      </c>
      <c r="D29" s="9"/>
      <c r="E29" s="10"/>
      <c r="F29" s="11">
        <v>0</v>
      </c>
      <c r="G29" s="11"/>
      <c r="H29" s="11">
        <v>0</v>
      </c>
      <c r="I29" s="11"/>
      <c r="J29" s="11"/>
      <c r="N29" s="104">
        <f t="shared" si="0"/>
        <v>0</v>
      </c>
      <c r="O29" s="104">
        <f t="shared" si="1"/>
        <v>0</v>
      </c>
    </row>
    <row r="30" spans="1:15" x14ac:dyDescent="0.2">
      <c r="A30" s="87">
        <v>3.1</v>
      </c>
      <c r="B30" s="88"/>
      <c r="C30" s="38" t="s">
        <v>23</v>
      </c>
      <c r="D30" s="39" t="s">
        <v>31</v>
      </c>
      <c r="E30" s="40">
        <v>5</v>
      </c>
      <c r="F30" s="41">
        <v>2850</v>
      </c>
      <c r="G30" s="41">
        <f t="shared" ref="G30:G34" si="8">F30*E30</f>
        <v>14250</v>
      </c>
      <c r="H30" s="41">
        <v>570</v>
      </c>
      <c r="I30" s="41">
        <f t="shared" ref="I30:I34" si="9">H30*E30</f>
        <v>2850</v>
      </c>
      <c r="J30" s="41">
        <f t="shared" ref="J30:J34" si="10">I30+G30</f>
        <v>17100</v>
      </c>
      <c r="L30" s="2">
        <v>3000</v>
      </c>
      <c r="M30" s="2">
        <v>600</v>
      </c>
      <c r="N30" s="104">
        <f t="shared" si="0"/>
        <v>30</v>
      </c>
      <c r="O30" s="104">
        <f t="shared" si="1"/>
        <v>570</v>
      </c>
    </row>
    <row r="31" spans="1:15" x14ac:dyDescent="0.2">
      <c r="A31" s="87">
        <v>3.2</v>
      </c>
      <c r="B31" s="88"/>
      <c r="C31" s="38" t="s">
        <v>32</v>
      </c>
      <c r="D31" s="39" t="s">
        <v>31</v>
      </c>
      <c r="E31" s="40">
        <v>1</v>
      </c>
      <c r="F31" s="41">
        <v>3990</v>
      </c>
      <c r="G31" s="41">
        <f t="shared" si="8"/>
        <v>3990</v>
      </c>
      <c r="H31" s="41">
        <v>665</v>
      </c>
      <c r="I31" s="41">
        <f t="shared" si="9"/>
        <v>665</v>
      </c>
      <c r="J31" s="41">
        <f t="shared" si="10"/>
        <v>4655</v>
      </c>
      <c r="L31" s="2">
        <v>4200</v>
      </c>
      <c r="M31" s="2">
        <v>700</v>
      </c>
      <c r="N31" s="104">
        <f t="shared" si="0"/>
        <v>35</v>
      </c>
      <c r="O31" s="104">
        <f t="shared" si="1"/>
        <v>665</v>
      </c>
    </row>
    <row r="32" spans="1:15" x14ac:dyDescent="0.2">
      <c r="A32" s="87">
        <v>3.3</v>
      </c>
      <c r="B32" s="88"/>
      <c r="C32" s="38" t="s">
        <v>29</v>
      </c>
      <c r="D32" s="39" t="s">
        <v>31</v>
      </c>
      <c r="E32" s="40">
        <v>1</v>
      </c>
      <c r="F32" s="41">
        <v>4465</v>
      </c>
      <c r="G32" s="41">
        <f t="shared" si="8"/>
        <v>4465</v>
      </c>
      <c r="H32" s="41">
        <v>760</v>
      </c>
      <c r="I32" s="41">
        <f t="shared" si="9"/>
        <v>760</v>
      </c>
      <c r="J32" s="41">
        <f t="shared" si="10"/>
        <v>5225</v>
      </c>
      <c r="L32" s="2">
        <v>4700</v>
      </c>
      <c r="M32" s="2">
        <v>800</v>
      </c>
      <c r="N32" s="104">
        <f t="shared" si="0"/>
        <v>40</v>
      </c>
      <c r="O32" s="104">
        <f t="shared" si="1"/>
        <v>760</v>
      </c>
    </row>
    <row r="33" spans="1:15" x14ac:dyDescent="0.2">
      <c r="A33" s="87">
        <v>3.4</v>
      </c>
      <c r="B33" s="88"/>
      <c r="C33" s="38" t="s">
        <v>25</v>
      </c>
      <c r="D33" s="39" t="s">
        <v>31</v>
      </c>
      <c r="E33" s="40">
        <v>70</v>
      </c>
      <c r="F33" s="41">
        <v>5890</v>
      </c>
      <c r="G33" s="41">
        <f t="shared" si="8"/>
        <v>412300</v>
      </c>
      <c r="H33" s="41">
        <v>950</v>
      </c>
      <c r="I33" s="41">
        <f t="shared" si="9"/>
        <v>66500</v>
      </c>
      <c r="J33" s="41">
        <f t="shared" si="10"/>
        <v>478800</v>
      </c>
      <c r="L33" s="2">
        <v>6200</v>
      </c>
      <c r="M33" s="2">
        <v>1000</v>
      </c>
      <c r="N33" s="104">
        <f t="shared" si="0"/>
        <v>50</v>
      </c>
      <c r="O33" s="104">
        <f t="shared" si="1"/>
        <v>950</v>
      </c>
    </row>
    <row r="34" spans="1:15" x14ac:dyDescent="0.2">
      <c r="A34" s="89">
        <v>3.5</v>
      </c>
      <c r="B34" s="90"/>
      <c r="C34" s="38" t="s">
        <v>33</v>
      </c>
      <c r="D34" s="39" t="s">
        <v>31</v>
      </c>
      <c r="E34" s="40">
        <v>15</v>
      </c>
      <c r="F34" s="41">
        <v>8502.5</v>
      </c>
      <c r="G34" s="41">
        <f t="shared" si="8"/>
        <v>127537.5</v>
      </c>
      <c r="H34" s="41">
        <v>1140</v>
      </c>
      <c r="I34" s="41">
        <f t="shared" si="9"/>
        <v>17100</v>
      </c>
      <c r="J34" s="41">
        <f t="shared" si="10"/>
        <v>144637.5</v>
      </c>
      <c r="L34" s="2">
        <v>8950</v>
      </c>
      <c r="M34" s="2">
        <v>1200</v>
      </c>
      <c r="N34" s="104">
        <f t="shared" si="0"/>
        <v>60</v>
      </c>
      <c r="O34" s="104">
        <f t="shared" si="1"/>
        <v>1140</v>
      </c>
    </row>
    <row r="35" spans="1:15" ht="105" x14ac:dyDescent="0.2">
      <c r="A35" s="79">
        <v>4</v>
      </c>
      <c r="B35" s="80"/>
      <c r="C35" s="18" t="s">
        <v>34</v>
      </c>
      <c r="D35" s="9"/>
      <c r="E35" s="10"/>
      <c r="F35" s="11">
        <v>0</v>
      </c>
      <c r="G35" s="11"/>
      <c r="H35" s="11">
        <v>0</v>
      </c>
      <c r="I35" s="11"/>
      <c r="J35" s="11"/>
      <c r="N35" s="104">
        <f t="shared" si="0"/>
        <v>0</v>
      </c>
      <c r="O35" s="104">
        <f t="shared" si="1"/>
        <v>0</v>
      </c>
    </row>
    <row r="36" spans="1:15" x14ac:dyDescent="0.2">
      <c r="A36" s="87">
        <v>4.0999999999999996</v>
      </c>
      <c r="B36" s="88"/>
      <c r="C36" s="38" t="s">
        <v>23</v>
      </c>
      <c r="D36" s="39" t="s">
        <v>31</v>
      </c>
      <c r="E36" s="40">
        <v>5</v>
      </c>
      <c r="F36" s="41">
        <v>2422.5</v>
      </c>
      <c r="G36" s="41">
        <f t="shared" ref="G36:G40" si="11">F36*E36</f>
        <v>12112.5</v>
      </c>
      <c r="H36" s="41">
        <v>570</v>
      </c>
      <c r="I36" s="41">
        <f t="shared" ref="I36:I40" si="12">H36*E36</f>
        <v>2850</v>
      </c>
      <c r="J36" s="41">
        <f t="shared" ref="J36:J40" si="13">I36+G36</f>
        <v>14962.5</v>
      </c>
      <c r="L36" s="2">
        <v>2550</v>
      </c>
      <c r="M36" s="2">
        <v>600</v>
      </c>
      <c r="N36" s="104">
        <f t="shared" si="0"/>
        <v>30</v>
      </c>
      <c r="O36" s="104">
        <f t="shared" si="1"/>
        <v>570</v>
      </c>
    </row>
    <row r="37" spans="1:15" x14ac:dyDescent="0.2">
      <c r="A37" s="87">
        <v>4.2</v>
      </c>
      <c r="B37" s="88"/>
      <c r="C37" s="38" t="s">
        <v>32</v>
      </c>
      <c r="D37" s="39" t="s">
        <v>31</v>
      </c>
      <c r="E37" s="40">
        <v>1</v>
      </c>
      <c r="F37" s="41">
        <v>2612.5</v>
      </c>
      <c r="G37" s="41">
        <f t="shared" si="11"/>
        <v>2612.5</v>
      </c>
      <c r="H37" s="41">
        <v>665</v>
      </c>
      <c r="I37" s="41">
        <f t="shared" si="12"/>
        <v>665</v>
      </c>
      <c r="J37" s="41">
        <f t="shared" si="13"/>
        <v>3277.5</v>
      </c>
      <c r="L37" s="2">
        <v>2750</v>
      </c>
      <c r="M37" s="2">
        <v>700</v>
      </c>
      <c r="N37" s="104">
        <f t="shared" si="0"/>
        <v>35</v>
      </c>
      <c r="O37" s="104">
        <f t="shared" si="1"/>
        <v>665</v>
      </c>
    </row>
    <row r="38" spans="1:15" x14ac:dyDescent="0.2">
      <c r="A38" s="87">
        <v>4.3</v>
      </c>
      <c r="B38" s="88"/>
      <c r="C38" s="38" t="s">
        <v>29</v>
      </c>
      <c r="D38" s="39" t="s">
        <v>31</v>
      </c>
      <c r="E38" s="40">
        <v>1</v>
      </c>
      <c r="F38" s="41">
        <v>2755</v>
      </c>
      <c r="G38" s="41">
        <f t="shared" si="11"/>
        <v>2755</v>
      </c>
      <c r="H38" s="41">
        <v>760</v>
      </c>
      <c r="I38" s="41">
        <f t="shared" si="12"/>
        <v>760</v>
      </c>
      <c r="J38" s="41">
        <f t="shared" si="13"/>
        <v>3515</v>
      </c>
      <c r="L38" s="2">
        <v>2900</v>
      </c>
      <c r="M38" s="2">
        <v>800</v>
      </c>
      <c r="N38" s="104">
        <f t="shared" si="0"/>
        <v>40</v>
      </c>
      <c r="O38" s="104">
        <f t="shared" si="1"/>
        <v>760</v>
      </c>
    </row>
    <row r="39" spans="1:15" x14ac:dyDescent="0.2">
      <c r="A39" s="87">
        <v>4.4000000000000004</v>
      </c>
      <c r="B39" s="88"/>
      <c r="C39" s="38" t="s">
        <v>25</v>
      </c>
      <c r="D39" s="39" t="s">
        <v>31</v>
      </c>
      <c r="E39" s="40">
        <v>70</v>
      </c>
      <c r="F39" s="41">
        <v>3467.5</v>
      </c>
      <c r="G39" s="41">
        <f t="shared" si="11"/>
        <v>242725</v>
      </c>
      <c r="H39" s="41">
        <v>950</v>
      </c>
      <c r="I39" s="41">
        <f t="shared" si="12"/>
        <v>66500</v>
      </c>
      <c r="J39" s="41">
        <f t="shared" si="13"/>
        <v>309225</v>
      </c>
      <c r="L39" s="2">
        <v>3650</v>
      </c>
      <c r="M39" s="2">
        <v>1000</v>
      </c>
      <c r="N39" s="104">
        <f t="shared" si="0"/>
        <v>50</v>
      </c>
      <c r="O39" s="104">
        <f t="shared" si="1"/>
        <v>950</v>
      </c>
    </row>
    <row r="40" spans="1:15" x14ac:dyDescent="0.2">
      <c r="A40" s="87">
        <v>4.5</v>
      </c>
      <c r="B40" s="88"/>
      <c r="C40" s="38" t="s">
        <v>35</v>
      </c>
      <c r="D40" s="39" t="s">
        <v>31</v>
      </c>
      <c r="E40" s="40">
        <v>15</v>
      </c>
      <c r="F40" s="41">
        <v>4322.5</v>
      </c>
      <c r="G40" s="41">
        <f t="shared" si="11"/>
        <v>64837.5</v>
      </c>
      <c r="H40" s="41">
        <v>1140</v>
      </c>
      <c r="I40" s="41">
        <f t="shared" si="12"/>
        <v>17100</v>
      </c>
      <c r="J40" s="41">
        <f t="shared" si="13"/>
        <v>81937.5</v>
      </c>
      <c r="L40" s="2">
        <v>4550</v>
      </c>
      <c r="M40" s="2">
        <v>1200</v>
      </c>
      <c r="N40" s="104">
        <f t="shared" si="0"/>
        <v>60</v>
      </c>
      <c r="O40" s="104">
        <f t="shared" si="1"/>
        <v>1140</v>
      </c>
    </row>
    <row r="41" spans="1:15" ht="105" x14ac:dyDescent="0.2">
      <c r="A41" s="79">
        <v>5</v>
      </c>
      <c r="B41" s="80"/>
      <c r="C41" s="18" t="s">
        <v>36</v>
      </c>
      <c r="D41" s="9"/>
      <c r="E41" s="10"/>
      <c r="F41" s="11">
        <v>0</v>
      </c>
      <c r="G41" s="11"/>
      <c r="H41" s="11">
        <v>0</v>
      </c>
      <c r="I41" s="11"/>
      <c r="J41" s="11"/>
      <c r="N41" s="104">
        <f t="shared" si="0"/>
        <v>0</v>
      </c>
      <c r="O41" s="104">
        <f t="shared" si="1"/>
        <v>0</v>
      </c>
    </row>
    <row r="42" spans="1:15" x14ac:dyDescent="0.2">
      <c r="A42" s="87">
        <v>5.0999999999999996</v>
      </c>
      <c r="B42" s="88"/>
      <c r="C42" s="38" t="s">
        <v>23</v>
      </c>
      <c r="D42" s="39" t="s">
        <v>31</v>
      </c>
      <c r="E42" s="40">
        <v>10</v>
      </c>
      <c r="F42" s="41">
        <v>1567.5</v>
      </c>
      <c r="G42" s="41">
        <f t="shared" ref="G42:G43" si="14">F42*E42</f>
        <v>15675</v>
      </c>
      <c r="H42" s="41">
        <v>285</v>
      </c>
      <c r="I42" s="41">
        <f t="shared" ref="I42:I43" si="15">H42*E42</f>
        <v>2850</v>
      </c>
      <c r="J42" s="41">
        <f t="shared" ref="J42:J43" si="16">I42+G42</f>
        <v>18525</v>
      </c>
      <c r="L42" s="2">
        <v>1650</v>
      </c>
      <c r="M42" s="2">
        <v>300</v>
      </c>
      <c r="N42" s="104">
        <f t="shared" si="0"/>
        <v>15</v>
      </c>
      <c r="O42" s="104">
        <f t="shared" si="1"/>
        <v>285</v>
      </c>
    </row>
    <row r="43" spans="1:15" x14ac:dyDescent="0.2">
      <c r="A43" s="89">
        <v>5.2</v>
      </c>
      <c r="B43" s="90"/>
      <c r="C43" s="38" t="s">
        <v>32</v>
      </c>
      <c r="D43" s="39" t="s">
        <v>31</v>
      </c>
      <c r="E43" s="40">
        <v>20</v>
      </c>
      <c r="F43" s="41">
        <v>2280</v>
      </c>
      <c r="G43" s="41">
        <f t="shared" si="14"/>
        <v>45600</v>
      </c>
      <c r="H43" s="41">
        <v>380</v>
      </c>
      <c r="I43" s="41">
        <f t="shared" si="15"/>
        <v>7600</v>
      </c>
      <c r="J43" s="41">
        <f t="shared" si="16"/>
        <v>53200</v>
      </c>
      <c r="L43" s="2">
        <v>2400</v>
      </c>
      <c r="M43" s="2">
        <v>400</v>
      </c>
      <c r="N43" s="104">
        <f t="shared" si="0"/>
        <v>20</v>
      </c>
      <c r="O43" s="104">
        <f t="shared" si="1"/>
        <v>380</v>
      </c>
    </row>
    <row r="44" spans="1:15" ht="75" x14ac:dyDescent="0.2">
      <c r="A44" s="79">
        <v>6</v>
      </c>
      <c r="B44" s="80"/>
      <c r="C44" s="18" t="s">
        <v>37</v>
      </c>
      <c r="D44" s="9"/>
      <c r="E44" s="10"/>
      <c r="F44" s="11">
        <v>0</v>
      </c>
      <c r="G44" s="11"/>
      <c r="H44" s="11">
        <v>0</v>
      </c>
      <c r="I44" s="11"/>
      <c r="J44" s="11"/>
      <c r="N44" s="104">
        <f t="shared" si="0"/>
        <v>0</v>
      </c>
      <c r="O44" s="104">
        <f t="shared" si="1"/>
        <v>0</v>
      </c>
    </row>
    <row r="45" spans="1:15" x14ac:dyDescent="0.2">
      <c r="A45" s="87">
        <v>6.1</v>
      </c>
      <c r="B45" s="88"/>
      <c r="C45" s="38" t="s">
        <v>38</v>
      </c>
      <c r="D45" s="39" t="s">
        <v>17</v>
      </c>
      <c r="E45" s="40">
        <v>2</v>
      </c>
      <c r="F45" s="41">
        <v>394250</v>
      </c>
      <c r="G45" s="41">
        <f>F45*E45</f>
        <v>788500</v>
      </c>
      <c r="H45" s="41">
        <v>14250</v>
      </c>
      <c r="I45" s="41">
        <f>H45*E45</f>
        <v>28500</v>
      </c>
      <c r="J45" s="41">
        <f>I45+G45</f>
        <v>817000</v>
      </c>
      <c r="L45" s="2">
        <v>415000</v>
      </c>
      <c r="M45" s="2">
        <v>15000</v>
      </c>
      <c r="N45" s="104">
        <f t="shared" si="0"/>
        <v>750</v>
      </c>
      <c r="O45" s="104">
        <f t="shared" si="1"/>
        <v>14250</v>
      </c>
    </row>
    <row r="46" spans="1:15" ht="144" customHeight="1" x14ac:dyDescent="0.2">
      <c r="A46" s="79">
        <v>7</v>
      </c>
      <c r="B46" s="80"/>
      <c r="C46" s="18" t="s">
        <v>88</v>
      </c>
      <c r="D46" s="9"/>
      <c r="E46" s="10"/>
      <c r="F46" s="11">
        <v>0</v>
      </c>
      <c r="G46" s="11"/>
      <c r="H46" s="11">
        <v>0</v>
      </c>
      <c r="I46" s="11"/>
      <c r="J46" s="11"/>
      <c r="N46" s="104">
        <f t="shared" si="0"/>
        <v>0</v>
      </c>
      <c r="O46" s="104">
        <f t="shared" si="1"/>
        <v>0</v>
      </c>
    </row>
    <row r="47" spans="1:15" x14ac:dyDescent="0.2">
      <c r="A47" s="87">
        <v>7.1</v>
      </c>
      <c r="B47" s="88"/>
      <c r="C47" s="38" t="s">
        <v>39</v>
      </c>
      <c r="D47" s="39" t="s">
        <v>17</v>
      </c>
      <c r="E47" s="40">
        <v>2</v>
      </c>
      <c r="F47" s="41">
        <v>133000</v>
      </c>
      <c r="G47" s="41">
        <f t="shared" ref="G47:G56" si="17">F47*E47</f>
        <v>266000</v>
      </c>
      <c r="H47" s="41">
        <v>4750</v>
      </c>
      <c r="I47" s="41">
        <f t="shared" ref="I47:I56" si="18">H47*E47</f>
        <v>9500</v>
      </c>
      <c r="J47" s="41">
        <f t="shared" ref="J47:J56" si="19">I47+G47</f>
        <v>275500</v>
      </c>
      <c r="L47" s="2">
        <v>140000</v>
      </c>
      <c r="M47" s="2">
        <v>5000</v>
      </c>
      <c r="N47" s="104">
        <f t="shared" si="0"/>
        <v>250</v>
      </c>
      <c r="O47" s="104">
        <f t="shared" si="1"/>
        <v>4750</v>
      </c>
    </row>
    <row r="48" spans="1:15" x14ac:dyDescent="0.2">
      <c r="A48" s="87">
        <v>7.2</v>
      </c>
      <c r="B48" s="88"/>
      <c r="C48" s="38" t="s">
        <v>40</v>
      </c>
      <c r="D48" s="39" t="s">
        <v>19</v>
      </c>
      <c r="E48" s="40">
        <v>1</v>
      </c>
      <c r="F48" s="41">
        <v>133000</v>
      </c>
      <c r="G48" s="41">
        <f t="shared" si="17"/>
        <v>133000</v>
      </c>
      <c r="H48" s="41">
        <v>4750</v>
      </c>
      <c r="I48" s="41">
        <f t="shared" si="18"/>
        <v>4750</v>
      </c>
      <c r="J48" s="41">
        <f t="shared" si="19"/>
        <v>137750</v>
      </c>
      <c r="L48" s="2">
        <v>140000</v>
      </c>
      <c r="M48" s="2">
        <v>5000</v>
      </c>
      <c r="N48" s="104">
        <f t="shared" si="0"/>
        <v>250</v>
      </c>
      <c r="O48" s="104">
        <f t="shared" si="1"/>
        <v>4750</v>
      </c>
    </row>
    <row r="49" spans="1:15" x14ac:dyDescent="0.2">
      <c r="A49" s="87">
        <v>7.3</v>
      </c>
      <c r="B49" s="88"/>
      <c r="C49" s="38" t="s">
        <v>41</v>
      </c>
      <c r="D49" s="39" t="s">
        <v>19</v>
      </c>
      <c r="E49" s="40">
        <v>1</v>
      </c>
      <c r="F49" s="41">
        <v>133000</v>
      </c>
      <c r="G49" s="41">
        <f t="shared" si="17"/>
        <v>133000</v>
      </c>
      <c r="H49" s="41">
        <v>4750</v>
      </c>
      <c r="I49" s="41">
        <f t="shared" si="18"/>
        <v>4750</v>
      </c>
      <c r="J49" s="41">
        <f t="shared" si="19"/>
        <v>137750</v>
      </c>
      <c r="L49" s="2">
        <v>140000</v>
      </c>
      <c r="M49" s="2">
        <v>5000</v>
      </c>
      <c r="N49" s="104">
        <f t="shared" si="0"/>
        <v>250</v>
      </c>
      <c r="O49" s="104">
        <f t="shared" si="1"/>
        <v>4750</v>
      </c>
    </row>
    <row r="50" spans="1:15" x14ac:dyDescent="0.2">
      <c r="A50" s="87">
        <v>7.4</v>
      </c>
      <c r="B50" s="88"/>
      <c r="C50" s="38" t="s">
        <v>42</v>
      </c>
      <c r="D50" s="39" t="s">
        <v>19</v>
      </c>
      <c r="E50" s="40">
        <v>1</v>
      </c>
      <c r="F50" s="41">
        <v>133000</v>
      </c>
      <c r="G50" s="41">
        <f t="shared" si="17"/>
        <v>133000</v>
      </c>
      <c r="H50" s="41">
        <v>4750</v>
      </c>
      <c r="I50" s="41">
        <f t="shared" si="18"/>
        <v>4750</v>
      </c>
      <c r="J50" s="41">
        <f t="shared" si="19"/>
        <v>137750</v>
      </c>
      <c r="L50" s="2">
        <v>140000</v>
      </c>
      <c r="M50" s="2">
        <v>5000</v>
      </c>
      <c r="N50" s="104">
        <f t="shared" si="0"/>
        <v>250</v>
      </c>
      <c r="O50" s="104">
        <f t="shared" si="1"/>
        <v>4750</v>
      </c>
    </row>
    <row r="51" spans="1:15" x14ac:dyDescent="0.2">
      <c r="A51" s="87">
        <v>7.5</v>
      </c>
      <c r="B51" s="88"/>
      <c r="C51" s="38" t="s">
        <v>43</v>
      </c>
      <c r="D51" s="39" t="s">
        <v>19</v>
      </c>
      <c r="E51" s="40">
        <v>1</v>
      </c>
      <c r="F51" s="41">
        <v>133000</v>
      </c>
      <c r="G51" s="41">
        <f t="shared" si="17"/>
        <v>133000</v>
      </c>
      <c r="H51" s="41">
        <v>4750</v>
      </c>
      <c r="I51" s="41">
        <f t="shared" si="18"/>
        <v>4750</v>
      </c>
      <c r="J51" s="41">
        <f t="shared" si="19"/>
        <v>137750</v>
      </c>
      <c r="L51" s="2">
        <v>140000</v>
      </c>
      <c r="M51" s="2">
        <v>5000</v>
      </c>
      <c r="N51" s="104">
        <f t="shared" si="0"/>
        <v>250</v>
      </c>
      <c r="O51" s="104">
        <f t="shared" si="1"/>
        <v>4750</v>
      </c>
    </row>
    <row r="52" spans="1:15" x14ac:dyDescent="0.2">
      <c r="A52" s="81">
        <v>7.6</v>
      </c>
      <c r="B52" s="82"/>
      <c r="C52" s="38" t="s">
        <v>44</v>
      </c>
      <c r="D52" s="39" t="s">
        <v>17</v>
      </c>
      <c r="E52" s="40">
        <v>2</v>
      </c>
      <c r="F52" s="41">
        <v>133000</v>
      </c>
      <c r="G52" s="41">
        <f t="shared" si="17"/>
        <v>266000</v>
      </c>
      <c r="H52" s="41">
        <v>4750</v>
      </c>
      <c r="I52" s="41">
        <f t="shared" si="18"/>
        <v>9500</v>
      </c>
      <c r="J52" s="41">
        <f t="shared" si="19"/>
        <v>275500</v>
      </c>
      <c r="L52" s="2">
        <v>140000</v>
      </c>
      <c r="M52" s="2">
        <v>5000</v>
      </c>
      <c r="N52" s="104">
        <f t="shared" si="0"/>
        <v>250</v>
      </c>
      <c r="O52" s="104">
        <f t="shared" si="1"/>
        <v>4750</v>
      </c>
    </row>
    <row r="53" spans="1:15" x14ac:dyDescent="0.2">
      <c r="A53" s="81">
        <v>7.7</v>
      </c>
      <c r="B53" s="82"/>
      <c r="C53" s="38" t="s">
        <v>45</v>
      </c>
      <c r="D53" s="39" t="s">
        <v>19</v>
      </c>
      <c r="E53" s="40">
        <v>1</v>
      </c>
      <c r="F53" s="41">
        <v>133000</v>
      </c>
      <c r="G53" s="41">
        <f t="shared" si="17"/>
        <v>133000</v>
      </c>
      <c r="H53" s="41">
        <v>4750</v>
      </c>
      <c r="I53" s="41">
        <f t="shared" si="18"/>
        <v>4750</v>
      </c>
      <c r="J53" s="41">
        <f t="shared" si="19"/>
        <v>137750</v>
      </c>
      <c r="L53" s="2">
        <v>140000</v>
      </c>
      <c r="M53" s="2">
        <v>5000</v>
      </c>
      <c r="N53" s="104">
        <f t="shared" si="0"/>
        <v>250</v>
      </c>
      <c r="O53" s="104">
        <f t="shared" si="1"/>
        <v>4750</v>
      </c>
    </row>
    <row r="54" spans="1:15" x14ac:dyDescent="0.2">
      <c r="A54" s="81">
        <v>7.8</v>
      </c>
      <c r="B54" s="82"/>
      <c r="C54" s="38" t="s">
        <v>46</v>
      </c>
      <c r="D54" s="39" t="s">
        <v>19</v>
      </c>
      <c r="E54" s="40">
        <v>1</v>
      </c>
      <c r="F54" s="41">
        <v>133000</v>
      </c>
      <c r="G54" s="41">
        <f t="shared" si="17"/>
        <v>133000</v>
      </c>
      <c r="H54" s="41">
        <v>4750</v>
      </c>
      <c r="I54" s="41">
        <f t="shared" si="18"/>
        <v>4750</v>
      </c>
      <c r="J54" s="41">
        <f t="shared" si="19"/>
        <v>137750</v>
      </c>
      <c r="L54" s="2">
        <v>140000</v>
      </c>
      <c r="M54" s="2">
        <v>5000</v>
      </c>
      <c r="N54" s="104">
        <f t="shared" si="0"/>
        <v>250</v>
      </c>
      <c r="O54" s="104">
        <f t="shared" si="1"/>
        <v>4750</v>
      </c>
    </row>
    <row r="55" spans="1:15" x14ac:dyDescent="0.2">
      <c r="A55" s="81">
        <v>7.9</v>
      </c>
      <c r="B55" s="82"/>
      <c r="C55" s="38" t="s">
        <v>47</v>
      </c>
      <c r="D55" s="39" t="s">
        <v>19</v>
      </c>
      <c r="E55" s="40">
        <v>1</v>
      </c>
      <c r="F55" s="41">
        <v>133000</v>
      </c>
      <c r="G55" s="41">
        <f t="shared" si="17"/>
        <v>133000</v>
      </c>
      <c r="H55" s="41">
        <v>4750</v>
      </c>
      <c r="I55" s="41">
        <f t="shared" si="18"/>
        <v>4750</v>
      </c>
      <c r="J55" s="41">
        <f t="shared" si="19"/>
        <v>137750</v>
      </c>
      <c r="L55" s="2">
        <v>140000</v>
      </c>
      <c r="M55" s="2">
        <v>5000</v>
      </c>
      <c r="N55" s="104">
        <f t="shared" si="0"/>
        <v>250</v>
      </c>
      <c r="O55" s="104">
        <f t="shared" si="1"/>
        <v>4750</v>
      </c>
    </row>
    <row r="56" spans="1:15" x14ac:dyDescent="0.2">
      <c r="A56" s="85">
        <v>7.1</v>
      </c>
      <c r="B56" s="86"/>
      <c r="C56" s="38" t="s">
        <v>48</v>
      </c>
      <c r="D56" s="39" t="s">
        <v>19</v>
      </c>
      <c r="E56" s="40">
        <v>1</v>
      </c>
      <c r="F56" s="41">
        <v>133000</v>
      </c>
      <c r="G56" s="41">
        <f t="shared" si="17"/>
        <v>133000</v>
      </c>
      <c r="H56" s="41">
        <v>4750</v>
      </c>
      <c r="I56" s="41">
        <f t="shared" si="18"/>
        <v>4750</v>
      </c>
      <c r="J56" s="41">
        <f t="shared" si="19"/>
        <v>137750</v>
      </c>
      <c r="L56" s="2">
        <v>140000</v>
      </c>
      <c r="M56" s="2">
        <v>5000</v>
      </c>
      <c r="N56" s="104">
        <f t="shared" si="0"/>
        <v>250</v>
      </c>
      <c r="O56" s="104">
        <f t="shared" si="1"/>
        <v>4750</v>
      </c>
    </row>
    <row r="57" spans="1:15" x14ac:dyDescent="0.2">
      <c r="A57" s="77">
        <v>7.11</v>
      </c>
      <c r="B57" s="78"/>
      <c r="C57" s="38" t="s">
        <v>49</v>
      </c>
      <c r="D57" s="39" t="s">
        <v>19</v>
      </c>
      <c r="E57" s="40">
        <v>1</v>
      </c>
      <c r="F57" s="41">
        <v>133000</v>
      </c>
      <c r="G57" s="41">
        <f>F57*E57</f>
        <v>133000</v>
      </c>
      <c r="H57" s="41">
        <v>4750</v>
      </c>
      <c r="I57" s="41">
        <f>H57*E57</f>
        <v>4750</v>
      </c>
      <c r="J57" s="41">
        <f>I57+G57</f>
        <v>137750</v>
      </c>
      <c r="L57" s="2">
        <v>140000</v>
      </c>
      <c r="M57" s="2">
        <v>5000</v>
      </c>
      <c r="N57" s="104">
        <f t="shared" si="0"/>
        <v>250</v>
      </c>
      <c r="O57" s="104">
        <f t="shared" si="1"/>
        <v>4750</v>
      </c>
    </row>
    <row r="58" spans="1:15" ht="75" x14ac:dyDescent="0.2">
      <c r="A58" s="79">
        <v>8</v>
      </c>
      <c r="B58" s="80"/>
      <c r="C58" s="18" t="s">
        <v>50</v>
      </c>
      <c r="D58" s="9"/>
      <c r="E58" s="10"/>
      <c r="F58" s="11">
        <v>0</v>
      </c>
      <c r="G58" s="11"/>
      <c r="H58" s="11">
        <v>0</v>
      </c>
      <c r="I58" s="11"/>
      <c r="J58" s="11"/>
      <c r="N58" s="104">
        <f t="shared" si="0"/>
        <v>0</v>
      </c>
      <c r="O58" s="104">
        <f t="shared" si="1"/>
        <v>0</v>
      </c>
    </row>
    <row r="59" spans="1:15" x14ac:dyDescent="0.2">
      <c r="A59" s="81">
        <v>8.1</v>
      </c>
      <c r="B59" s="82"/>
      <c r="C59" s="38" t="s">
        <v>51</v>
      </c>
      <c r="D59" s="39" t="s">
        <v>17</v>
      </c>
      <c r="E59" s="40">
        <v>2</v>
      </c>
      <c r="F59" s="41">
        <v>47082</v>
      </c>
      <c r="G59" s="41">
        <f t="shared" ref="G59:G64" si="20">F59*E59</f>
        <v>94164</v>
      </c>
      <c r="H59" s="41">
        <v>1900</v>
      </c>
      <c r="I59" s="41">
        <f t="shared" ref="I59:I64" si="21">H59*E59</f>
        <v>3800</v>
      </c>
      <c r="J59" s="41">
        <f t="shared" ref="J59:J64" si="22">I59+G59</f>
        <v>97964</v>
      </c>
      <c r="L59" s="2">
        <v>49560</v>
      </c>
      <c r="M59" s="2">
        <v>2000</v>
      </c>
      <c r="N59" s="104">
        <f t="shared" si="0"/>
        <v>100</v>
      </c>
      <c r="O59" s="104">
        <f t="shared" si="1"/>
        <v>1900</v>
      </c>
    </row>
    <row r="60" spans="1:15" x14ac:dyDescent="0.2">
      <c r="A60" s="81">
        <v>8.1999999999999993</v>
      </c>
      <c r="B60" s="82"/>
      <c r="C60" s="38" t="s">
        <v>52</v>
      </c>
      <c r="D60" s="39" t="s">
        <v>17</v>
      </c>
      <c r="E60" s="40">
        <v>6</v>
      </c>
      <c r="F60" s="41">
        <v>53808</v>
      </c>
      <c r="G60" s="41">
        <f t="shared" si="20"/>
        <v>322848</v>
      </c>
      <c r="H60" s="41">
        <v>1900</v>
      </c>
      <c r="I60" s="41">
        <f t="shared" si="21"/>
        <v>11400</v>
      </c>
      <c r="J60" s="41">
        <f t="shared" si="22"/>
        <v>334248</v>
      </c>
      <c r="L60" s="2">
        <v>56640</v>
      </c>
      <c r="M60" s="2">
        <v>2000</v>
      </c>
      <c r="N60" s="104">
        <f t="shared" si="0"/>
        <v>100</v>
      </c>
      <c r="O60" s="104">
        <f t="shared" si="1"/>
        <v>1900</v>
      </c>
    </row>
    <row r="61" spans="1:15" x14ac:dyDescent="0.2">
      <c r="A61" s="81">
        <v>8.3000000000000007</v>
      </c>
      <c r="B61" s="82"/>
      <c r="C61" s="38" t="s">
        <v>53</v>
      </c>
      <c r="D61" s="39" t="s">
        <v>17</v>
      </c>
      <c r="E61" s="40">
        <v>6</v>
      </c>
      <c r="F61" s="41">
        <v>53808</v>
      </c>
      <c r="G61" s="41">
        <f t="shared" si="20"/>
        <v>322848</v>
      </c>
      <c r="H61" s="41">
        <v>1900</v>
      </c>
      <c r="I61" s="41">
        <f t="shared" si="21"/>
        <v>11400</v>
      </c>
      <c r="J61" s="41">
        <f t="shared" si="22"/>
        <v>334248</v>
      </c>
      <c r="L61" s="2">
        <v>56640</v>
      </c>
      <c r="M61" s="2">
        <v>2000</v>
      </c>
      <c r="N61" s="104">
        <f t="shared" si="0"/>
        <v>100</v>
      </c>
      <c r="O61" s="104">
        <f t="shared" si="1"/>
        <v>1900</v>
      </c>
    </row>
    <row r="62" spans="1:15" x14ac:dyDescent="0.2">
      <c r="A62" s="81">
        <v>8.4</v>
      </c>
      <c r="B62" s="82"/>
      <c r="C62" s="38" t="s">
        <v>54</v>
      </c>
      <c r="D62" s="39" t="s">
        <v>17</v>
      </c>
      <c r="E62" s="40">
        <v>8</v>
      </c>
      <c r="F62" s="41">
        <v>127794</v>
      </c>
      <c r="G62" s="41">
        <f t="shared" si="20"/>
        <v>1022352</v>
      </c>
      <c r="H62" s="41">
        <v>1900</v>
      </c>
      <c r="I62" s="41">
        <f t="shared" si="21"/>
        <v>15200</v>
      </c>
      <c r="J62" s="41">
        <f t="shared" si="22"/>
        <v>1037552</v>
      </c>
      <c r="L62" s="2">
        <v>134520</v>
      </c>
      <c r="M62" s="2">
        <v>2000</v>
      </c>
      <c r="N62" s="104">
        <f t="shared" si="0"/>
        <v>100</v>
      </c>
      <c r="O62" s="104">
        <f t="shared" si="1"/>
        <v>1900</v>
      </c>
    </row>
    <row r="63" spans="1:15" x14ac:dyDescent="0.2">
      <c r="A63" s="81">
        <v>8.5</v>
      </c>
      <c r="B63" s="82"/>
      <c r="C63" s="38" t="s">
        <v>55</v>
      </c>
      <c r="D63" s="39" t="s">
        <v>17</v>
      </c>
      <c r="E63" s="40">
        <v>2</v>
      </c>
      <c r="F63" s="41">
        <v>127794</v>
      </c>
      <c r="G63" s="41">
        <f t="shared" si="20"/>
        <v>255588</v>
      </c>
      <c r="H63" s="41">
        <v>1900</v>
      </c>
      <c r="I63" s="41">
        <f t="shared" si="21"/>
        <v>3800</v>
      </c>
      <c r="J63" s="41">
        <f t="shared" si="22"/>
        <v>259388</v>
      </c>
      <c r="L63" s="2">
        <v>134520</v>
      </c>
      <c r="M63" s="2">
        <v>2000</v>
      </c>
      <c r="N63" s="104">
        <f t="shared" si="0"/>
        <v>100</v>
      </c>
      <c r="O63" s="104">
        <f t="shared" si="1"/>
        <v>1900</v>
      </c>
    </row>
    <row r="64" spans="1:15" ht="135" x14ac:dyDescent="0.2">
      <c r="A64" s="83">
        <v>9</v>
      </c>
      <c r="B64" s="84"/>
      <c r="C64" s="38" t="s">
        <v>56</v>
      </c>
      <c r="D64" s="39" t="s">
        <v>57</v>
      </c>
      <c r="E64" s="40">
        <v>750</v>
      </c>
      <c r="F64" s="41">
        <v>4512.5</v>
      </c>
      <c r="G64" s="41">
        <f t="shared" si="20"/>
        <v>3384375</v>
      </c>
      <c r="H64" s="41">
        <v>760</v>
      </c>
      <c r="I64" s="41">
        <f t="shared" si="21"/>
        <v>570000</v>
      </c>
      <c r="J64" s="41">
        <f t="shared" si="22"/>
        <v>3954375</v>
      </c>
      <c r="L64" s="2">
        <v>4750</v>
      </c>
      <c r="M64" s="2">
        <v>800</v>
      </c>
      <c r="N64" s="104">
        <f t="shared" si="0"/>
        <v>40</v>
      </c>
      <c r="O64" s="104">
        <f t="shared" si="1"/>
        <v>760</v>
      </c>
    </row>
    <row r="65" spans="1:15" ht="90" x14ac:dyDescent="0.2">
      <c r="A65" s="58">
        <v>10</v>
      </c>
      <c r="B65" s="59"/>
      <c r="C65" s="44" t="s">
        <v>58</v>
      </c>
      <c r="D65" s="45" t="s">
        <v>57</v>
      </c>
      <c r="E65" s="46">
        <v>725</v>
      </c>
      <c r="F65" s="47">
        <v>5795</v>
      </c>
      <c r="G65" s="47">
        <f>F65*E65</f>
        <v>4201375</v>
      </c>
      <c r="H65" s="47">
        <v>522.5</v>
      </c>
      <c r="I65" s="47">
        <f>H65*E65</f>
        <v>378812.5</v>
      </c>
      <c r="J65" s="47">
        <f>I65+G65</f>
        <v>4580187.5</v>
      </c>
      <c r="L65" s="2">
        <v>6100</v>
      </c>
      <c r="M65" s="2">
        <v>550</v>
      </c>
      <c r="N65" s="104">
        <f t="shared" si="0"/>
        <v>27.5</v>
      </c>
      <c r="O65" s="104">
        <f t="shared" si="1"/>
        <v>522.5</v>
      </c>
    </row>
    <row r="66" spans="1:15" ht="75" x14ac:dyDescent="0.2">
      <c r="A66" s="58">
        <v>11</v>
      </c>
      <c r="B66" s="59"/>
      <c r="C66" s="43" t="s">
        <v>82</v>
      </c>
      <c r="D66" s="39" t="s">
        <v>57</v>
      </c>
      <c r="E66" s="40">
        <v>50</v>
      </c>
      <c r="F66" s="41">
        <v>5462.5</v>
      </c>
      <c r="G66" s="41">
        <f>F66*E66</f>
        <v>273125</v>
      </c>
      <c r="H66" s="41">
        <v>475</v>
      </c>
      <c r="I66" s="41">
        <f>H66*E66</f>
        <v>23750</v>
      </c>
      <c r="J66" s="41">
        <f>I66+G66</f>
        <v>296875</v>
      </c>
      <c r="L66" s="2">
        <v>5750</v>
      </c>
      <c r="M66" s="2">
        <v>500</v>
      </c>
      <c r="N66" s="104">
        <f t="shared" si="0"/>
        <v>25</v>
      </c>
      <c r="O66" s="104">
        <f t="shared" si="1"/>
        <v>475</v>
      </c>
    </row>
    <row r="67" spans="1:15" ht="111.75" customHeight="1" x14ac:dyDescent="0.2">
      <c r="A67" s="58">
        <v>12</v>
      </c>
      <c r="B67" s="62"/>
      <c r="C67" s="18" t="s">
        <v>89</v>
      </c>
      <c r="D67" s="9"/>
      <c r="E67" s="10"/>
      <c r="F67" s="11">
        <v>0</v>
      </c>
      <c r="G67" s="11"/>
      <c r="H67" s="11">
        <v>0</v>
      </c>
      <c r="I67" s="11"/>
      <c r="J67" s="11"/>
      <c r="N67" s="104">
        <f t="shared" si="0"/>
        <v>0</v>
      </c>
      <c r="O67" s="104">
        <f t="shared" si="1"/>
        <v>0</v>
      </c>
    </row>
    <row r="68" spans="1:15" ht="30" x14ac:dyDescent="0.2">
      <c r="A68" s="70">
        <v>12.1</v>
      </c>
      <c r="B68" s="76"/>
      <c r="C68" s="18" t="s">
        <v>59</v>
      </c>
      <c r="D68" s="9"/>
      <c r="E68" s="10"/>
      <c r="F68" s="11">
        <v>0</v>
      </c>
      <c r="G68" s="11"/>
      <c r="H68" s="11">
        <v>0</v>
      </c>
      <c r="I68" s="11"/>
      <c r="J68" s="11"/>
      <c r="N68" s="104">
        <f t="shared" si="0"/>
        <v>0</v>
      </c>
      <c r="O68" s="104">
        <f t="shared" si="1"/>
        <v>0</v>
      </c>
    </row>
    <row r="69" spans="1:15" x14ac:dyDescent="0.2">
      <c r="A69" s="72" t="s">
        <v>22</v>
      </c>
      <c r="B69" s="73"/>
      <c r="C69" s="38" t="s">
        <v>60</v>
      </c>
      <c r="D69" s="39" t="s">
        <v>17</v>
      </c>
      <c r="E69" s="40">
        <v>7</v>
      </c>
      <c r="F69" s="41">
        <v>1425</v>
      </c>
      <c r="G69" s="41">
        <f t="shared" ref="G69:G70" si="23">F69*E69</f>
        <v>9975</v>
      </c>
      <c r="H69" s="41">
        <v>475</v>
      </c>
      <c r="I69" s="41">
        <f t="shared" ref="I69:I70" si="24">H69*E69</f>
        <v>3325</v>
      </c>
      <c r="J69" s="41">
        <f t="shared" ref="J69:J70" si="25">I69+G69</f>
        <v>13300</v>
      </c>
      <c r="L69" s="2">
        <v>1500</v>
      </c>
      <c r="M69" s="2">
        <v>500</v>
      </c>
      <c r="N69" s="104">
        <f t="shared" si="0"/>
        <v>25</v>
      </c>
      <c r="O69" s="104">
        <f t="shared" si="1"/>
        <v>475</v>
      </c>
    </row>
    <row r="70" spans="1:15" x14ac:dyDescent="0.2">
      <c r="A70" s="72" t="s">
        <v>24</v>
      </c>
      <c r="B70" s="73"/>
      <c r="C70" s="38" t="s">
        <v>61</v>
      </c>
      <c r="D70" s="39" t="s">
        <v>17</v>
      </c>
      <c r="E70" s="40">
        <v>15</v>
      </c>
      <c r="F70" s="41">
        <v>4275</v>
      </c>
      <c r="G70" s="41">
        <f t="shared" si="23"/>
        <v>64125</v>
      </c>
      <c r="H70" s="41">
        <v>0</v>
      </c>
      <c r="I70" s="41">
        <f t="shared" si="24"/>
        <v>0</v>
      </c>
      <c r="J70" s="41">
        <f t="shared" si="25"/>
        <v>64125</v>
      </c>
      <c r="L70" s="2">
        <v>4500</v>
      </c>
      <c r="N70" s="104">
        <f t="shared" si="0"/>
        <v>0</v>
      </c>
      <c r="O70" s="104">
        <f t="shared" si="1"/>
        <v>0</v>
      </c>
    </row>
    <row r="71" spans="1:15" x14ac:dyDescent="0.2">
      <c r="A71" s="70">
        <v>12.2</v>
      </c>
      <c r="B71" s="76"/>
      <c r="C71" s="18" t="s">
        <v>62</v>
      </c>
      <c r="D71" s="9"/>
      <c r="E71" s="10"/>
      <c r="F71" s="11">
        <v>0</v>
      </c>
      <c r="G71" s="11"/>
      <c r="H71" s="11">
        <v>0</v>
      </c>
      <c r="I71" s="11"/>
      <c r="J71" s="11"/>
      <c r="N71" s="104">
        <f t="shared" si="0"/>
        <v>0</v>
      </c>
      <c r="O71" s="104">
        <f t="shared" si="1"/>
        <v>0</v>
      </c>
    </row>
    <row r="72" spans="1:15" x14ac:dyDescent="0.2">
      <c r="A72" s="72" t="s">
        <v>22</v>
      </c>
      <c r="B72" s="73"/>
      <c r="C72" s="38" t="s">
        <v>63</v>
      </c>
      <c r="D72" s="39" t="s">
        <v>19</v>
      </c>
      <c r="E72" s="40">
        <v>1</v>
      </c>
      <c r="F72" s="41">
        <v>4275</v>
      </c>
      <c r="G72" s="41">
        <f t="shared" ref="G72:G74" si="26">F72*E72</f>
        <v>4275</v>
      </c>
      <c r="H72" s="41">
        <v>475</v>
      </c>
      <c r="I72" s="41">
        <f t="shared" ref="I72:I74" si="27">H72*E72</f>
        <v>475</v>
      </c>
      <c r="J72" s="41">
        <f t="shared" ref="J72:J74" si="28">I72+G72</f>
        <v>4750</v>
      </c>
      <c r="L72" s="2">
        <v>4500</v>
      </c>
      <c r="M72" s="2">
        <v>500</v>
      </c>
      <c r="N72" s="104">
        <f t="shared" si="0"/>
        <v>25</v>
      </c>
      <c r="O72" s="104">
        <f t="shared" si="1"/>
        <v>475</v>
      </c>
    </row>
    <row r="73" spans="1:15" x14ac:dyDescent="0.2">
      <c r="A73" s="74" t="s">
        <v>24</v>
      </c>
      <c r="B73" s="75"/>
      <c r="C73" s="38" t="s">
        <v>64</v>
      </c>
      <c r="D73" s="39" t="s">
        <v>19</v>
      </c>
      <c r="E73" s="40">
        <v>1</v>
      </c>
      <c r="F73" s="41">
        <v>4750</v>
      </c>
      <c r="G73" s="41">
        <f t="shared" si="26"/>
        <v>4750</v>
      </c>
      <c r="H73" s="41">
        <v>475</v>
      </c>
      <c r="I73" s="41">
        <f t="shared" si="27"/>
        <v>475</v>
      </c>
      <c r="J73" s="41">
        <f t="shared" si="28"/>
        <v>5225</v>
      </c>
      <c r="L73" s="2">
        <v>5000</v>
      </c>
      <c r="M73" s="2">
        <v>500</v>
      </c>
      <c r="N73" s="104">
        <f t="shared" si="0"/>
        <v>25</v>
      </c>
      <c r="O73" s="104">
        <f t="shared" si="1"/>
        <v>475</v>
      </c>
    </row>
    <row r="74" spans="1:15" x14ac:dyDescent="0.2">
      <c r="A74" s="70">
        <v>12.3</v>
      </c>
      <c r="B74" s="71"/>
      <c r="C74" s="44" t="s">
        <v>65</v>
      </c>
      <c r="D74" s="45" t="s">
        <v>57</v>
      </c>
      <c r="E74" s="46">
        <v>3</v>
      </c>
      <c r="F74" s="47">
        <v>2850</v>
      </c>
      <c r="G74" s="47">
        <f t="shared" si="26"/>
        <v>8550</v>
      </c>
      <c r="H74" s="47">
        <v>950</v>
      </c>
      <c r="I74" s="47">
        <f t="shared" si="27"/>
        <v>2850</v>
      </c>
      <c r="J74" s="47">
        <f t="shared" si="28"/>
        <v>11400</v>
      </c>
      <c r="L74" s="2">
        <v>3000</v>
      </c>
      <c r="M74" s="2">
        <v>1000</v>
      </c>
      <c r="N74" s="104">
        <f t="shared" ref="N74:N89" si="29">M74*5%</f>
        <v>50</v>
      </c>
      <c r="O74" s="104">
        <f t="shared" ref="O74:O89" si="30">M74-N74</f>
        <v>950</v>
      </c>
    </row>
    <row r="75" spans="1:15" x14ac:dyDescent="0.2">
      <c r="A75" s="70">
        <v>12.3</v>
      </c>
      <c r="B75" s="76"/>
      <c r="C75" s="18" t="s">
        <v>66</v>
      </c>
      <c r="D75" s="9"/>
      <c r="E75" s="10"/>
      <c r="F75" s="11">
        <v>0</v>
      </c>
      <c r="G75" s="11"/>
      <c r="H75" s="11">
        <v>0</v>
      </c>
      <c r="I75" s="11"/>
      <c r="J75" s="11"/>
      <c r="N75" s="104">
        <f t="shared" si="29"/>
        <v>0</v>
      </c>
      <c r="O75" s="104">
        <f t="shared" si="30"/>
        <v>0</v>
      </c>
    </row>
    <row r="76" spans="1:15" x14ac:dyDescent="0.2">
      <c r="A76" s="72" t="s">
        <v>22</v>
      </c>
      <c r="B76" s="73"/>
      <c r="C76" s="38" t="s">
        <v>67</v>
      </c>
      <c r="D76" s="39" t="s">
        <v>31</v>
      </c>
      <c r="E76" s="40">
        <v>100</v>
      </c>
      <c r="F76" s="41">
        <v>5462.5</v>
      </c>
      <c r="G76" s="41">
        <f t="shared" ref="G76:G77" si="31">F76*E76</f>
        <v>546250</v>
      </c>
      <c r="H76" s="41">
        <v>475</v>
      </c>
      <c r="I76" s="41">
        <f t="shared" ref="I76:I77" si="32">H76*E76</f>
        <v>47500</v>
      </c>
      <c r="J76" s="41">
        <f t="shared" ref="J76:J77" si="33">I76+G76</f>
        <v>593750</v>
      </c>
      <c r="L76" s="2">
        <v>5750</v>
      </c>
      <c r="M76" s="2">
        <v>500</v>
      </c>
      <c r="N76" s="104">
        <f t="shared" si="29"/>
        <v>25</v>
      </c>
      <c r="O76" s="104">
        <f t="shared" si="30"/>
        <v>475</v>
      </c>
    </row>
    <row r="77" spans="1:15" x14ac:dyDescent="0.2">
      <c r="A77" s="72" t="s">
        <v>24</v>
      </c>
      <c r="B77" s="73"/>
      <c r="C77" s="38" t="s">
        <v>68</v>
      </c>
      <c r="D77" s="39" t="s">
        <v>31</v>
      </c>
      <c r="E77" s="40">
        <v>15</v>
      </c>
      <c r="F77" s="41">
        <v>5937.5</v>
      </c>
      <c r="G77" s="41">
        <f t="shared" si="31"/>
        <v>89062.5</v>
      </c>
      <c r="H77" s="41">
        <v>570</v>
      </c>
      <c r="I77" s="41">
        <f t="shared" si="32"/>
        <v>8550</v>
      </c>
      <c r="J77" s="41">
        <f t="shared" si="33"/>
        <v>97612.5</v>
      </c>
      <c r="L77" s="2">
        <v>6250</v>
      </c>
      <c r="M77" s="2">
        <v>600</v>
      </c>
      <c r="N77" s="104">
        <f t="shared" si="29"/>
        <v>30</v>
      </c>
      <c r="O77" s="104">
        <f t="shared" si="30"/>
        <v>570</v>
      </c>
    </row>
    <row r="78" spans="1:15" ht="60" x14ac:dyDescent="0.2">
      <c r="A78" s="58">
        <v>13</v>
      </c>
      <c r="B78" s="62"/>
      <c r="C78" s="18" t="s">
        <v>69</v>
      </c>
      <c r="D78" s="9"/>
      <c r="E78" s="10"/>
      <c r="F78" s="11">
        <v>0</v>
      </c>
      <c r="G78" s="11"/>
      <c r="H78" s="11">
        <v>0</v>
      </c>
      <c r="I78" s="11"/>
      <c r="J78" s="11"/>
      <c r="N78" s="104">
        <f t="shared" si="29"/>
        <v>0</v>
      </c>
      <c r="O78" s="104">
        <f t="shared" si="30"/>
        <v>0</v>
      </c>
    </row>
    <row r="79" spans="1:15" x14ac:dyDescent="0.2">
      <c r="A79" s="70">
        <v>13.1</v>
      </c>
      <c r="B79" s="71"/>
      <c r="C79" s="38" t="s">
        <v>70</v>
      </c>
      <c r="D79" s="39" t="s">
        <v>31</v>
      </c>
      <c r="E79" s="40">
        <v>110</v>
      </c>
      <c r="F79" s="41">
        <v>427.5</v>
      </c>
      <c r="G79" s="41">
        <f>F79*E79</f>
        <v>47025</v>
      </c>
      <c r="H79" s="41">
        <v>95</v>
      </c>
      <c r="I79" s="41">
        <f>H79*E79</f>
        <v>10450</v>
      </c>
      <c r="J79" s="41">
        <f>I79+G79</f>
        <v>57475</v>
      </c>
      <c r="L79" s="2">
        <v>450</v>
      </c>
      <c r="M79" s="2">
        <v>100</v>
      </c>
      <c r="N79" s="104">
        <f t="shared" si="29"/>
        <v>5</v>
      </c>
      <c r="O79" s="104">
        <f t="shared" si="30"/>
        <v>95</v>
      </c>
    </row>
    <row r="80" spans="1:15" ht="60" x14ac:dyDescent="0.2">
      <c r="A80" s="58">
        <v>14</v>
      </c>
      <c r="B80" s="62"/>
      <c r="C80" s="18" t="s">
        <v>71</v>
      </c>
      <c r="D80" s="9"/>
      <c r="E80" s="10"/>
      <c r="F80" s="11">
        <v>0</v>
      </c>
      <c r="G80" s="11"/>
      <c r="H80" s="11">
        <v>0</v>
      </c>
      <c r="I80" s="11"/>
      <c r="J80" s="11"/>
      <c r="N80" s="104">
        <f t="shared" si="29"/>
        <v>0</v>
      </c>
      <c r="O80" s="104">
        <f t="shared" si="30"/>
        <v>0</v>
      </c>
    </row>
    <row r="81" spans="1:15" x14ac:dyDescent="0.2">
      <c r="A81" s="70">
        <v>14.1</v>
      </c>
      <c r="B81" s="71"/>
      <c r="C81" s="38" t="s">
        <v>70</v>
      </c>
      <c r="D81" s="39" t="s">
        <v>17</v>
      </c>
      <c r="E81" s="40">
        <v>98</v>
      </c>
      <c r="F81" s="41">
        <v>2327.5</v>
      </c>
      <c r="G81" s="41">
        <f>F81*E81</f>
        <v>228095</v>
      </c>
      <c r="H81" s="41">
        <v>332.5</v>
      </c>
      <c r="I81" s="41">
        <f>H81*E81</f>
        <v>32585</v>
      </c>
      <c r="J81" s="41">
        <f>I81+G81</f>
        <v>260680</v>
      </c>
      <c r="L81" s="2">
        <v>2450</v>
      </c>
      <c r="M81" s="2">
        <v>350</v>
      </c>
      <c r="N81" s="104">
        <f t="shared" si="29"/>
        <v>17.5</v>
      </c>
      <c r="O81" s="104">
        <f t="shared" si="30"/>
        <v>332.5</v>
      </c>
    </row>
    <row r="82" spans="1:15" ht="90" x14ac:dyDescent="0.2">
      <c r="A82" s="58">
        <v>15</v>
      </c>
      <c r="B82" s="59"/>
      <c r="C82" s="43" t="s">
        <v>83</v>
      </c>
      <c r="D82" s="39" t="s">
        <v>57</v>
      </c>
      <c r="E82" s="40">
        <v>3</v>
      </c>
      <c r="F82" s="41">
        <v>4750</v>
      </c>
      <c r="G82" s="41">
        <f>F82*E82</f>
        <v>14250</v>
      </c>
      <c r="H82" s="41">
        <v>950</v>
      </c>
      <c r="I82" s="41">
        <f>H82*E82</f>
        <v>2850</v>
      </c>
      <c r="J82" s="41">
        <f>I82+G82</f>
        <v>17100</v>
      </c>
      <c r="L82" s="2">
        <v>5000</v>
      </c>
      <c r="M82" s="2">
        <v>1000</v>
      </c>
      <c r="N82" s="104">
        <f t="shared" si="29"/>
        <v>50</v>
      </c>
      <c r="O82" s="104">
        <f t="shared" si="30"/>
        <v>950</v>
      </c>
    </row>
    <row r="83" spans="1:15" ht="60" x14ac:dyDescent="0.2">
      <c r="A83" s="60">
        <v>16</v>
      </c>
      <c r="B83" s="61"/>
      <c r="C83" s="43" t="s">
        <v>84</v>
      </c>
      <c r="D83" s="39" t="s">
        <v>57</v>
      </c>
      <c r="E83" s="40">
        <v>1</v>
      </c>
      <c r="F83" s="41">
        <v>5225</v>
      </c>
      <c r="G83" s="41">
        <f>F83*E83</f>
        <v>5225</v>
      </c>
      <c r="H83" s="41">
        <v>950</v>
      </c>
      <c r="I83" s="41">
        <f>H83*E83</f>
        <v>950</v>
      </c>
      <c r="J83" s="41">
        <f>I83+G83</f>
        <v>6175</v>
      </c>
      <c r="L83" s="2">
        <v>5500</v>
      </c>
      <c r="M83" s="2">
        <v>1000</v>
      </c>
      <c r="N83" s="104">
        <f t="shared" si="29"/>
        <v>50</v>
      </c>
      <c r="O83" s="104">
        <f t="shared" si="30"/>
        <v>950</v>
      </c>
    </row>
    <row r="84" spans="1:15" ht="138.75" customHeight="1" x14ac:dyDescent="0.2">
      <c r="A84" s="58">
        <v>17</v>
      </c>
      <c r="B84" s="62"/>
      <c r="C84" s="12" t="s">
        <v>72</v>
      </c>
      <c r="D84" s="21" t="s">
        <v>30</v>
      </c>
      <c r="E84" s="13">
        <v>1</v>
      </c>
      <c r="F84" s="14">
        <v>2137500</v>
      </c>
      <c r="G84" s="14">
        <f>F84*E84</f>
        <v>2137500</v>
      </c>
      <c r="H84" s="14">
        <v>142500</v>
      </c>
      <c r="I84" s="14">
        <f>H84*E84</f>
        <v>142500</v>
      </c>
      <c r="J84" s="14">
        <f>I84+G84</f>
        <v>2280000</v>
      </c>
      <c r="L84" s="2">
        <v>2250000</v>
      </c>
      <c r="M84" s="2">
        <v>150000</v>
      </c>
      <c r="N84" s="104">
        <f t="shared" si="29"/>
        <v>7500</v>
      </c>
      <c r="O84" s="104">
        <f t="shared" si="30"/>
        <v>142500</v>
      </c>
    </row>
    <row r="85" spans="1:15" ht="105" x14ac:dyDescent="0.2">
      <c r="A85" s="63"/>
      <c r="B85" s="64"/>
      <c r="C85" s="22" t="s">
        <v>85</v>
      </c>
      <c r="D85" s="15" t="s">
        <v>30</v>
      </c>
      <c r="E85" s="16">
        <v>1</v>
      </c>
      <c r="F85" s="14">
        <v>617500</v>
      </c>
      <c r="G85" s="14">
        <f t="shared" ref="G85:G89" si="34">F85*E85</f>
        <v>617500</v>
      </c>
      <c r="H85" s="14">
        <v>47500</v>
      </c>
      <c r="I85" s="14">
        <f t="shared" ref="I85:I89" si="35">H85*E85</f>
        <v>47500</v>
      </c>
      <c r="J85" s="14">
        <f t="shared" ref="J85:J89" si="36">I85+G85</f>
        <v>665000</v>
      </c>
      <c r="L85" s="2">
        <v>650000</v>
      </c>
      <c r="M85" s="2">
        <v>50000</v>
      </c>
      <c r="N85" s="104">
        <f t="shared" si="29"/>
        <v>2500</v>
      </c>
      <c r="O85" s="104">
        <f t="shared" si="30"/>
        <v>47500</v>
      </c>
    </row>
    <row r="86" spans="1:15" ht="90" x14ac:dyDescent="0.2">
      <c r="A86" s="60">
        <v>18</v>
      </c>
      <c r="B86" s="65"/>
      <c r="C86" s="48" t="s">
        <v>86</v>
      </c>
      <c r="D86" s="49" t="s">
        <v>30</v>
      </c>
      <c r="E86" s="50">
        <v>2</v>
      </c>
      <c r="F86" s="51">
        <v>118750</v>
      </c>
      <c r="G86" s="51">
        <f t="shared" si="34"/>
        <v>237500</v>
      </c>
      <c r="H86" s="51">
        <v>38000</v>
      </c>
      <c r="I86" s="51">
        <f t="shared" si="35"/>
        <v>76000</v>
      </c>
      <c r="J86" s="51">
        <f t="shared" si="36"/>
        <v>313500</v>
      </c>
      <c r="L86" s="2">
        <v>125000</v>
      </c>
      <c r="M86" s="2">
        <v>40000</v>
      </c>
      <c r="N86" s="104">
        <f t="shared" si="29"/>
        <v>2000</v>
      </c>
      <c r="O86" s="104">
        <f t="shared" si="30"/>
        <v>38000</v>
      </c>
    </row>
    <row r="87" spans="1:15" ht="105" x14ac:dyDescent="0.2">
      <c r="A87" s="58">
        <v>19</v>
      </c>
      <c r="B87" s="62"/>
      <c r="C87" s="12" t="s">
        <v>91</v>
      </c>
      <c r="D87" s="21" t="s">
        <v>30</v>
      </c>
      <c r="E87" s="13">
        <v>1</v>
      </c>
      <c r="F87" s="14">
        <v>0</v>
      </c>
      <c r="G87" s="14">
        <f t="shared" si="34"/>
        <v>0</v>
      </c>
      <c r="H87" s="14">
        <v>95000</v>
      </c>
      <c r="I87" s="14">
        <f t="shared" si="35"/>
        <v>95000</v>
      </c>
      <c r="J87" s="14">
        <f t="shared" si="36"/>
        <v>95000</v>
      </c>
      <c r="L87" s="2">
        <v>0</v>
      </c>
      <c r="M87" s="2">
        <v>100000</v>
      </c>
      <c r="N87" s="104">
        <f t="shared" si="29"/>
        <v>5000</v>
      </c>
      <c r="O87" s="104">
        <f t="shared" si="30"/>
        <v>95000</v>
      </c>
    </row>
    <row r="88" spans="1:15" ht="75" x14ac:dyDescent="0.2">
      <c r="A88" s="58">
        <v>20</v>
      </c>
      <c r="B88" s="62"/>
      <c r="C88" s="8" t="s">
        <v>87</v>
      </c>
      <c r="D88" s="5" t="s">
        <v>30</v>
      </c>
      <c r="E88" s="6">
        <v>1</v>
      </c>
      <c r="F88" s="14">
        <v>23750</v>
      </c>
      <c r="G88" s="14">
        <f t="shared" si="34"/>
        <v>23750</v>
      </c>
      <c r="H88" s="14">
        <v>23750</v>
      </c>
      <c r="I88" s="14">
        <f t="shared" si="35"/>
        <v>23750</v>
      </c>
      <c r="J88" s="14">
        <f t="shared" si="36"/>
        <v>47500</v>
      </c>
      <c r="L88" s="2">
        <v>25000</v>
      </c>
      <c r="M88" s="2">
        <v>25000</v>
      </c>
      <c r="N88" s="104">
        <f t="shared" si="29"/>
        <v>1250</v>
      </c>
      <c r="O88" s="104">
        <f t="shared" si="30"/>
        <v>23750</v>
      </c>
    </row>
    <row r="89" spans="1:15" ht="105" x14ac:dyDescent="0.2">
      <c r="A89" s="66">
        <v>21</v>
      </c>
      <c r="B89" s="67"/>
      <c r="C89" s="12" t="s">
        <v>90</v>
      </c>
      <c r="D89" s="21" t="s">
        <v>30</v>
      </c>
      <c r="E89" s="13">
        <v>1</v>
      </c>
      <c r="F89" s="14">
        <v>9500</v>
      </c>
      <c r="G89" s="14">
        <f t="shared" si="34"/>
        <v>9500</v>
      </c>
      <c r="H89" s="14">
        <v>14250</v>
      </c>
      <c r="I89" s="14">
        <f t="shared" si="35"/>
        <v>14250</v>
      </c>
      <c r="J89" s="14">
        <f t="shared" si="36"/>
        <v>23750</v>
      </c>
      <c r="L89" s="2">
        <v>10000</v>
      </c>
      <c r="M89" s="2">
        <v>15000</v>
      </c>
      <c r="N89" s="104">
        <f t="shared" si="29"/>
        <v>750</v>
      </c>
      <c r="O89" s="104">
        <f t="shared" si="30"/>
        <v>14250</v>
      </c>
    </row>
    <row r="90" spans="1:15" s="29" customFormat="1" ht="28.35" customHeight="1" x14ac:dyDescent="0.2">
      <c r="A90" s="68"/>
      <c r="B90" s="69"/>
      <c r="C90" s="28" t="s">
        <v>73</v>
      </c>
      <c r="D90" s="24"/>
      <c r="E90" s="24"/>
      <c r="F90" s="25"/>
      <c r="G90" s="30">
        <f>SUM(G7:G89)</f>
        <v>19127917.5</v>
      </c>
      <c r="H90" s="31"/>
      <c r="I90" s="30">
        <f>SUM(I7:I89)</f>
        <v>2011672.5</v>
      </c>
      <c r="J90" s="30">
        <f>SUM(J7:J89)</f>
        <v>21139590</v>
      </c>
    </row>
    <row r="91" spans="1:15" x14ac:dyDescent="0.2">
      <c r="A91" s="55" t="s">
        <v>74</v>
      </c>
      <c r="B91" s="55"/>
      <c r="C91" s="55"/>
      <c r="D91" s="55"/>
      <c r="E91" s="55"/>
      <c r="F91" s="55"/>
      <c r="G91" s="55"/>
      <c r="H91" s="55"/>
      <c r="I91" s="55"/>
      <c r="J91" s="55"/>
    </row>
    <row r="92" spans="1:15" x14ac:dyDescent="0.2">
      <c r="A92" s="26"/>
      <c r="B92" s="56"/>
      <c r="C92" s="56"/>
      <c r="D92" s="56"/>
      <c r="E92" s="56"/>
      <c r="F92" s="56"/>
      <c r="G92" s="56"/>
      <c r="H92" s="56"/>
      <c r="I92" s="56"/>
      <c r="J92" s="56"/>
    </row>
    <row r="93" spans="1:15" x14ac:dyDescent="0.2">
      <c r="A93" s="26"/>
      <c r="B93" s="56"/>
      <c r="C93" s="56"/>
      <c r="D93" s="56"/>
      <c r="E93" s="56"/>
      <c r="F93" s="56"/>
      <c r="G93" s="56"/>
      <c r="H93" s="56"/>
      <c r="I93" s="56"/>
      <c r="J93" s="56"/>
    </row>
    <row r="94" spans="1:15" ht="37.5" customHeight="1" x14ac:dyDescent="0.2">
      <c r="A94" s="26"/>
      <c r="B94" s="56"/>
      <c r="C94" s="56"/>
      <c r="D94" s="56"/>
      <c r="E94" s="56"/>
      <c r="F94" s="56"/>
      <c r="G94" s="56"/>
      <c r="H94" s="56"/>
      <c r="I94" s="56"/>
      <c r="J94" s="3"/>
    </row>
    <row r="95" spans="1:15" x14ac:dyDescent="0.2">
      <c r="J95" s="103">
        <f>J90*5%</f>
        <v>1056979.5</v>
      </c>
    </row>
    <row r="96" spans="1:15" x14ac:dyDescent="0.2">
      <c r="J96" s="103">
        <f>J90-J95</f>
        <v>20082610.5</v>
      </c>
    </row>
  </sheetData>
  <mergeCells count="97">
    <mergeCell ref="A10:B10"/>
    <mergeCell ref="A11:B11"/>
    <mergeCell ref="A12:B12"/>
    <mergeCell ref="A13:B13"/>
    <mergeCell ref="A1:J1"/>
    <mergeCell ref="A2:J2"/>
    <mergeCell ref="A3:C3"/>
    <mergeCell ref="A4:C4"/>
    <mergeCell ref="A5:E5"/>
    <mergeCell ref="F5:G5"/>
    <mergeCell ref="H5:I5"/>
    <mergeCell ref="A6:B6"/>
    <mergeCell ref="A7:B7"/>
    <mergeCell ref="A8:B8"/>
    <mergeCell ref="A9:B9"/>
    <mergeCell ref="A17:B17"/>
    <mergeCell ref="A18:B18"/>
    <mergeCell ref="A19:B19"/>
    <mergeCell ref="A14:B14"/>
    <mergeCell ref="A15:B15"/>
    <mergeCell ref="A16:B16"/>
    <mergeCell ref="A29:B29"/>
    <mergeCell ref="A30:B30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1:B31"/>
    <mergeCell ref="A32:B32"/>
    <mergeCell ref="A33:B33"/>
    <mergeCell ref="A34:B34"/>
    <mergeCell ref="A35:B35"/>
    <mergeCell ref="A43:B43"/>
    <mergeCell ref="A44:B44"/>
    <mergeCell ref="A45:B45"/>
    <mergeCell ref="A36:B36"/>
    <mergeCell ref="A37:B37"/>
    <mergeCell ref="A38:B38"/>
    <mergeCell ref="A39:B39"/>
    <mergeCell ref="A40:B40"/>
    <mergeCell ref="A41:B41"/>
    <mergeCell ref="A42:B42"/>
    <mergeCell ref="A53:B53"/>
    <mergeCell ref="A54:B54"/>
    <mergeCell ref="A55:B55"/>
    <mergeCell ref="A56:B56"/>
    <mergeCell ref="A46:B46"/>
    <mergeCell ref="A47:B47"/>
    <mergeCell ref="A48:B48"/>
    <mergeCell ref="A49:B49"/>
    <mergeCell ref="A50:B50"/>
    <mergeCell ref="A51:B51"/>
    <mergeCell ref="A52:B52"/>
    <mergeCell ref="A65:B65"/>
    <mergeCell ref="A66:B66"/>
    <mergeCell ref="A67:B67"/>
    <mergeCell ref="A57:B57"/>
    <mergeCell ref="A58:B58"/>
    <mergeCell ref="A59:B59"/>
    <mergeCell ref="A60:B60"/>
    <mergeCell ref="A61:B61"/>
    <mergeCell ref="A62:B62"/>
    <mergeCell ref="A63:B63"/>
    <mergeCell ref="A64:B64"/>
    <mergeCell ref="A71:B71"/>
    <mergeCell ref="A72:B72"/>
    <mergeCell ref="A68:B68"/>
    <mergeCell ref="A69:B69"/>
    <mergeCell ref="A70:B70"/>
    <mergeCell ref="A76:B76"/>
    <mergeCell ref="A77:B77"/>
    <mergeCell ref="A78:B78"/>
    <mergeCell ref="A79:B79"/>
    <mergeCell ref="A73:B73"/>
    <mergeCell ref="A74:B74"/>
    <mergeCell ref="A75:B75"/>
    <mergeCell ref="A91:J91"/>
    <mergeCell ref="B93:J93"/>
    <mergeCell ref="B94:I94"/>
    <mergeCell ref="I4:J4"/>
    <mergeCell ref="B92:J92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80:B80"/>
    <mergeCell ref="A81:B81"/>
  </mergeCells>
  <printOptions horizontalCentered="1"/>
  <pageMargins left="0" right="0" top="0.35433070866141736" bottom="0.15748031496062992" header="0.31496062992125984" footer="0.31496062992125984"/>
  <pageSetup paperSize="9" orientation="landscape" r:id="rId1"/>
  <rowBreaks count="6" manualBreakCount="6">
    <brk id="14" max="9" man="1"/>
    <brk id="26" max="9" man="1"/>
    <brk id="34" max="9" man="1"/>
    <brk id="43" max="9" man="1"/>
    <brk id="64" max="9" man="1"/>
    <brk id="7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KAUSER AZIZ</dc:creator>
  <cp:lastModifiedBy>Rehan Aslam</cp:lastModifiedBy>
  <cp:lastPrinted>2024-05-18T09:37:21Z</cp:lastPrinted>
  <dcterms:created xsi:type="dcterms:W3CDTF">2023-12-14T06:28:44Z</dcterms:created>
  <dcterms:modified xsi:type="dcterms:W3CDTF">2024-05-18T09:48:10Z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2023-12-08T00:00:00Z</vt:filetime>
  </property>
  <property fmtid="{D5CDD505-2E9C-101B-9397-08002B2CF9AE}" pid="3" name="Creator">
    <vt:lpwstr>Microsoft® Excel® 2013</vt:lpwstr>
  </property>
  <property fmtid="{D5CDD505-2E9C-101B-9397-08002B2CF9AE}" pid="4" name="LastSaved">
    <vt:filetime>2023-12-14T00:00:00Z</vt:filetime>
  </property>
  <property fmtid="{D5CDD505-2E9C-101B-9397-08002B2CF9AE}" pid="5" name="Producer">
    <vt:lpwstr>Microsoft® Excel® 2013</vt:lpwstr>
  </property>
</Properties>
</file>