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ioneer\Projects 2023\BAF Head Office\"/>
    </mc:Choice>
  </mc:AlternateContent>
  <xr:revisionPtr revIDLastSave="0" documentId="13_ncr:1_{41398ACD-4752-4B88-BCF7-DFAB97DA62E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3" r:id="rId1"/>
    <sheet name="Sheet3" sheetId="4" r:id="rId2"/>
    <sheet name="Sheet1" sheetId="1" r:id="rId3"/>
    <sheet name="Sheet2" sheetId="2" r:id="rId4"/>
  </sheets>
  <definedNames>
    <definedName name="_xlnm.Print_Area" localSheetId="3">Sheet2!$A$1:$H$22</definedName>
    <definedName name="_xlnm.Print_Titles" localSheetId="2">Sheet1!$2:$2</definedName>
    <definedName name="_xlnm.Print_Titles" localSheetId="3">Sheet2!$1:$2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H41" i="2" l="1"/>
  <c r="G41" i="2"/>
  <c r="H49" i="2" l="1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0" i="2"/>
  <c r="G40" i="2"/>
  <c r="H39" i="2"/>
  <c r="G39" i="2"/>
  <c r="H38" i="2"/>
  <c r="G38" i="2"/>
  <c r="H37" i="2"/>
  <c r="H50" i="2" s="1"/>
  <c r="G37" i="2"/>
  <c r="G50" i="2" s="1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H22" i="2" s="1"/>
  <c r="D18" i="3" s="1"/>
  <c r="G6" i="2"/>
  <c r="G22" i="2" s="1"/>
  <c r="C18" i="3" s="1"/>
  <c r="E18" i="3" l="1"/>
  <c r="G33" i="2"/>
  <c r="H33" i="2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16" i="1"/>
  <c r="G16" i="1"/>
  <c r="H12" i="1"/>
  <c r="G12" i="1"/>
  <c r="H10" i="1"/>
  <c r="G10" i="1"/>
  <c r="G28" i="1" l="1"/>
  <c r="C15" i="3" s="1"/>
  <c r="H78" i="1"/>
  <c r="D17" i="3" s="1"/>
  <c r="G53" i="1"/>
  <c r="C16" i="3" s="1"/>
  <c r="H28" i="1"/>
  <c r="D15" i="3" s="1"/>
  <c r="H53" i="1"/>
  <c r="D16" i="3" s="1"/>
  <c r="G78" i="1"/>
  <c r="C17" i="3" s="1"/>
  <c r="C20" i="3" l="1"/>
  <c r="C21" i="3" s="1"/>
  <c r="C22" i="3" s="1"/>
  <c r="C24" i="3" s="1"/>
  <c r="E15" i="3"/>
  <c r="D20" i="3"/>
  <c r="D21" i="3" s="1"/>
  <c r="D22" i="3" s="1"/>
  <c r="D23" i="3" s="1"/>
  <c r="D24" i="3" s="1"/>
  <c r="E16" i="3"/>
  <c r="E17" i="3"/>
  <c r="E24" i="3" l="1"/>
  <c r="E23" i="3"/>
  <c r="E20" i="3"/>
  <c r="G27" i="3" l="1"/>
  <c r="E29" i="3" s="1"/>
  <c r="E21" i="3"/>
  <c r="E22" i="3" s="1"/>
</calcChain>
</file>

<file path=xl/sharedStrings.xml><?xml version="1.0" encoding="utf-8"?>
<sst xmlns="http://schemas.openxmlformats.org/spreadsheetml/2006/main" count="247" uniqueCount="121">
  <si>
    <t>S.NO</t>
  </si>
  <si>
    <t>DESCRIPTION</t>
  </si>
  <si>
    <t>Qty</t>
  </si>
  <si>
    <t>Unit</t>
  </si>
  <si>
    <t xml:space="preserve">Replacement of Rubber isolator </t>
  </si>
  <si>
    <t>Complete Ahu floor Foundation,floor rusted colum u channel with epoxy paint Replacement with insulation.</t>
  </si>
  <si>
    <t>Replacement of motor bearing, Make SKF &amp; FAG &amp; motor foundation &amp; belt guard safety cover</t>
  </si>
  <si>
    <t>AHU motor complete overhauling without winding,blower repairing or replacement &amp; balancing,shaft allighment,polishing &amp; replacement of blower bearing,pillow block,make SKF &amp; FAG with grease niple for relubrication.(And then show it by doing a grease injection test).</t>
  </si>
  <si>
    <t>Water proof light inside AHU 40 watt</t>
  </si>
  <si>
    <t>Replacement of evaporator drain tray &amp; coil bottom &amp; base Stainless Steel channel.</t>
  </si>
  <si>
    <t>Coil descaling internal and external service</t>
  </si>
  <si>
    <t>blower louvre epoxy paint with primer &amp; hoiusing inside or outside</t>
  </si>
  <si>
    <t>supply canvas duct connector inside/ AHU room replace fire proof insulation with anti fungus paint with another paint</t>
  </si>
  <si>
    <t>Complete AHU paint outside &amp; AHU room oil base mate finish NIPPON paint.</t>
  </si>
  <si>
    <t xml:space="preserve">gate valves,globe valve,moterized valve &amp; strainer descalling of chilled water line </t>
  </si>
  <si>
    <t>Chilled water line supply &amp; return aslo anti fungus paint &amp; another paint with EPS thermocol insulation.</t>
  </si>
  <si>
    <t>AHU belt replacement make continental</t>
  </si>
  <si>
    <t>water balancing</t>
  </si>
  <si>
    <t xml:space="preserve">supply &amp; installation of complete filter frame &amp; alluminium air filter </t>
  </si>
  <si>
    <t>Miscellanous work</t>
  </si>
  <si>
    <t>door hinges &amp; lock</t>
  </si>
  <si>
    <t xml:space="preserve">Nut Bolts, Washers, Screws &amp; Ribits Need Stainless Steel required . </t>
  </si>
  <si>
    <t>4th FLOOR A/B AHU UNIT</t>
  </si>
  <si>
    <t>MEZZAINE B  FLOOR  AHU UNIT</t>
  </si>
  <si>
    <t>GROUND A FLOOR  AHU UNIT</t>
  </si>
  <si>
    <t>Pressure gauge 0.2-100 PSIG made in USA fix with pipe nipple and socket,gauge cock siphon</t>
  </si>
  <si>
    <t>Replacement of motor bearing, Make SKF &amp; FAG &amp; motor foundation &amp;+B34:B38 belt guard safety cover</t>
  </si>
  <si>
    <t xml:space="preserve">Drain pipe STEELEX UPVC SCH40 with fitting size 1.5'' </t>
  </si>
  <si>
    <t>BOQ OF REPAIRING AND REPLACEMENT AND MAINTENANCE WORKS OF CHILLERS AND COOLING TOWERS OVERHAULING OF BA BUILDING KARACHI</t>
  </si>
  <si>
    <t>ROOF TOP PLANT ROOM (CHILLERS)</t>
  </si>
  <si>
    <t>Shell cooler old insulation removing and rust removing with flenge pipe coupler inlet outlet with epoxy primer and paint required &amp; new EPDM aero flex pasting work.</t>
  </si>
  <si>
    <t>Chiller foundation &amp; compreessor  foundation &amp; heat exchanger rust removing and new epoxy paint apply.</t>
  </si>
  <si>
    <t>Heat Exchanger inlet/outlet gate valve  6" old valve removing and new valve installation make HATTERSLEY with flenges.</t>
  </si>
  <si>
    <t>Condenssor pump Non-Return Valves 8" old valve removing and new valve installation make HATTERSLEY with flenges.</t>
  </si>
  <si>
    <t>Chilled water &amp; condenssor water lines gate valves 8" descalling required.</t>
  </si>
  <si>
    <t>Primary , Secondary &amp; Condenssor pumps with foundation repairing rust removing &amp; epoxy paint with primer required .</t>
  </si>
  <si>
    <t>Automatic Air Vent Brass 1" make HATTERSLEY with fittings of chilled water lines.</t>
  </si>
  <si>
    <t>New Booster tank required.</t>
  </si>
  <si>
    <t xml:space="preserve">Plant room cieling external side reapairing fiber material &amp; internal side cieling repairing jumboloan. </t>
  </si>
  <si>
    <t xml:space="preserve">Plant room internal side walls and beam girders,colum girders &amp; M/S pipe enamel paint required. </t>
  </si>
  <si>
    <t>5TH FLOOR ELEVATOR &amp; BMS ROOM FAN COIL UNITS  04 NOS</t>
  </si>
  <si>
    <t>Evaporator Coil descaling internal and external with epoxy paint.</t>
  </si>
  <si>
    <t xml:space="preserve">supply &amp; installation of  alluminium air filter </t>
  </si>
  <si>
    <t>Replacement of motor bearing, Make SKF &amp; FAG</t>
  </si>
  <si>
    <t>gate valve make hartsley 6" provide &amp; installation.</t>
  </si>
  <si>
    <t>ROOF TOP (COOLING TOWERS )</t>
  </si>
  <si>
    <t>Complete metal structure frame  and other metal accessories &amp; sand blasting with high quality zinc hot deep galvanizing required.</t>
  </si>
  <si>
    <t>Motor with gear box complete overhauling without winding,make SKF &amp; FAG with grease niple for relubrication.(And then show it by doing a grease injection test).</t>
  </si>
  <si>
    <t xml:space="preserve">New Fan blade,New hub with alligment &amp; balancing required. </t>
  </si>
  <si>
    <t>Upper hot water distribution basin with new showering box fiber material need &amp; lower cool basin &amp; fan stack frame &amp; metal fan guard replaced with hot deep galvanizing &amp; inspection door &amp; fiber material minor repairing required.</t>
  </si>
  <si>
    <t>Complete new fills with new fills foundation fiber metarial f &amp; louvers required</t>
  </si>
  <si>
    <t>Hydroplast showering pipe fittings joints leakege repairing &amp; butterfly valve 4" replaced with flenge &amp; main showering hyder flenge 8" replaced</t>
  </si>
  <si>
    <t>float ball valve stainless steel 1.5" need to be change.</t>
  </si>
  <si>
    <t>Gate valve brass 2"  need to be change make HATTERSLEY.</t>
  </si>
  <si>
    <t>Schneider Motorized valve 8" Outlet side need to be change.</t>
  </si>
  <si>
    <t>Schneider Motorized valve 6" Inlet side need to be change.</t>
  </si>
  <si>
    <t>Cooling tower outside area walk way platform and complete m/s pipe with pipe foundation  need to be epoxy paint with primer required.</t>
  </si>
  <si>
    <t xml:space="preserve">electrical wires proper dress up upvc pipe fitting. </t>
  </si>
  <si>
    <t>Nos</t>
  </si>
  <si>
    <t>supply &amp; installation of complete filter frame,bag filter &amp; alluminium air filter for Fresh Air Unit</t>
  </si>
  <si>
    <t xml:space="preserve">fifth floor rooftop main chilled water line riser to plant room supply &amp; return EPS thermocol insulation,fabric,anti fungus paint with almunium cladding/foundation stand clamp with epoxy paint </t>
  </si>
  <si>
    <t>Provide &amp; installation gate valve 8'' dia Hattersley make. &amp; With EPS thermocol insulation,fabric,anti fungus paint with almunium cladding.</t>
  </si>
  <si>
    <t>Main Washrooms Exhausts Removal of existing ducts from riser and shafts / supply and installation of new G.I sheet metal ducts complete in all respect / supply &amp; installation of hangers and supports with epoxy paint</t>
  </si>
  <si>
    <t>Shell cooler evaporator &amp; condenssor shell descaling required</t>
  </si>
  <si>
    <t>Sq/ft</t>
  </si>
  <si>
    <t>Rft</t>
  </si>
  <si>
    <t>Job</t>
  </si>
  <si>
    <t>job</t>
  </si>
  <si>
    <t>nos</t>
  </si>
  <si>
    <t>sq/ft</t>
  </si>
  <si>
    <t>rft</t>
  </si>
  <si>
    <t>rft/ft</t>
  </si>
  <si>
    <t>Material Rate</t>
  </si>
  <si>
    <t>Labour Rate</t>
  </si>
  <si>
    <t>Material Amount</t>
  </si>
  <si>
    <t>Labour Amount</t>
  </si>
  <si>
    <t>Sub Total Amount Rs</t>
  </si>
  <si>
    <t>Chiller Compressors Oil Analyses required. Labortery tested reports share, if required Compressors oil change/fill .</t>
  </si>
  <si>
    <t>S.No</t>
  </si>
  <si>
    <t>Description</t>
  </si>
  <si>
    <t>Total Amount</t>
  </si>
  <si>
    <t>SST 13% on labour</t>
  </si>
  <si>
    <t xml:space="preserve">Sub Total Amount </t>
  </si>
  <si>
    <t xml:space="preserve">Grand Total </t>
  </si>
  <si>
    <t xml:space="preserve"> Overhauling, Repairing &amp; Replacement</t>
  </si>
  <si>
    <t xml:space="preserve"> of Air Handling Units</t>
  </si>
  <si>
    <t>Bank Al-Falah Head Office Karachi</t>
  </si>
  <si>
    <t>SUMMARY OF BOQ</t>
  </si>
  <si>
    <t>i</t>
  </si>
  <si>
    <t>ii</t>
  </si>
  <si>
    <t>iii</t>
  </si>
  <si>
    <t>iv</t>
  </si>
  <si>
    <t>sound proof alluminium foil face EPDM foam insolation replacement inside &amp; complete in all respect.</t>
  </si>
  <si>
    <t>Addition 18.5%</t>
  </si>
  <si>
    <t>ENGINEERING ESTIMATE</t>
  </si>
  <si>
    <t>Bank Al-Falah Head Office</t>
  </si>
  <si>
    <t>I.I Chudriger Road Karachi</t>
  </si>
  <si>
    <t>REPAIRING &amp; RENOVATION OF AIR HANDLING UNITS, CHILLERS, CHILLED / CONDENSER WATER PUMP ETC</t>
  </si>
  <si>
    <t>Ground Floor</t>
  </si>
  <si>
    <t>Supply and installation of AHUs valve:</t>
  </si>
  <si>
    <t>i) 2-1/2" Dia</t>
  </si>
  <si>
    <t>ii)      3" Dia</t>
  </si>
  <si>
    <t>iii)     4" Dia</t>
  </si>
  <si>
    <t>Overhauling of AHUs including AHU motor winding, blower repairing or replacement &amp; balancing, shaft allighment, polishing &amp; replacement of blower bearing, pillow block, make SKF &amp; FAG with grease nipple for relubrication.</t>
  </si>
  <si>
    <t>Overhauling of fresh air handling units including replacement of aluminui fileter and bag filters</t>
  </si>
  <si>
    <t>Overhauling of cooling tower complete in all respect.</t>
  </si>
  <si>
    <t>i) Fins changed</t>
  </si>
  <si>
    <t>ii) Structure</t>
  </si>
  <si>
    <t>iii) Motorized valve</t>
  </si>
  <si>
    <t>iv) Nozel to be replaced</t>
  </si>
  <si>
    <t>v) Butterfly valve to be replace</t>
  </si>
  <si>
    <t>No</t>
  </si>
  <si>
    <t>Supply and installation of booster tank</t>
  </si>
  <si>
    <t>Chiller oil replaced and leak repaired Freon charged</t>
  </si>
  <si>
    <t>Booter pump to be replaced for cooling tower and chilled water make up pump including VFD</t>
  </si>
  <si>
    <t>Primary chilled water pump valve 6" Dai</t>
  </si>
  <si>
    <t>Secondary chilled water pump valve 6" Dai</t>
  </si>
  <si>
    <t>Chiller valve 6" Dai</t>
  </si>
  <si>
    <t>Condenser water pump valve 8" Dai</t>
  </si>
  <si>
    <t>Condenser water pump strainer 8" Dai</t>
  </si>
  <si>
    <t>Painting of AHU room (structure)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</si>
</sst>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General_)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MS Sans Serif"/>
    </font>
    <font>
      <sz val="10"/>
      <name val="Arial"/>
      <family val="2"/>
    </font>
    <font>
      <b/>
      <sz val="16"/>
      <name val="Century Gothic"/>
      <family val="2"/>
    </font>
    <font>
      <sz val="18"/>
      <name val="Arial"/>
      <family val="2"/>
    </font>
    <font>
      <b/>
      <sz val="24"/>
      <name val="Arial"/>
      <family val="2"/>
    </font>
    <font>
      <b/>
      <sz val="26"/>
      <name val="Century Gothic"/>
      <family val="2"/>
    </font>
    <font>
      <b/>
      <sz val="14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28"/>
      <name val="Arial"/>
      <family val="2"/>
    </font>
    <font>
      <b/>
      <sz val="2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2" fillId="0" borderId="0"/>
  </cellStyleXfs>
  <cellXfs count="96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/>
    <xf numFmtId="0" fontId="4" fillId="4" borderId="6" xfId="0" applyFont="1" applyFill="1" applyBorder="1"/>
    <xf numFmtId="0" fontId="4" fillId="3" borderId="6" xfId="0" applyFont="1" applyFill="1" applyBorder="1"/>
    <xf numFmtId="0" fontId="3" fillId="0" borderId="6" xfId="0" applyFont="1" applyBorder="1" applyAlignment="1">
      <alignment horizontal="left"/>
    </xf>
    <xf numFmtId="0" fontId="3" fillId="3" borderId="6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8" xfId="0" applyFont="1" applyBorder="1"/>
    <xf numFmtId="0" fontId="4" fillId="5" borderId="6" xfId="0" applyFont="1" applyFill="1" applyBorder="1"/>
    <xf numFmtId="3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4" fillId="3" borderId="1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wrapText="1"/>
    </xf>
    <xf numFmtId="164" fontId="1" fillId="2" borderId="6" xfId="0" applyNumberFormat="1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164" fontId="10" fillId="0" borderId="6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8" fontId="11" fillId="0" borderId="0" xfId="1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12" fillId="0" borderId="0" xfId="2"/>
    <xf numFmtId="0" fontId="14" fillId="0" borderId="0" xfId="2" applyFont="1"/>
    <xf numFmtId="166" fontId="17" fillId="0" borderId="0" xfId="2" applyNumberFormat="1" applyFont="1" applyAlignment="1">
      <alignment vertical="center" wrapText="1"/>
    </xf>
    <xf numFmtId="0" fontId="18" fillId="0" borderId="0" xfId="2" applyFont="1" applyAlignment="1">
      <alignment horizontal="left" vertical="center"/>
    </xf>
    <xf numFmtId="0" fontId="12" fillId="0" borderId="14" xfId="2" applyBorder="1"/>
    <xf numFmtId="0" fontId="12" fillId="0" borderId="15" xfId="2" applyBorder="1"/>
    <xf numFmtId="0" fontId="12" fillId="0" borderId="16" xfId="2" applyBorder="1"/>
    <xf numFmtId="0" fontId="12" fillId="0" borderId="17" xfId="2" applyBorder="1"/>
    <xf numFmtId="0" fontId="12" fillId="0" borderId="0" xfId="2" applyBorder="1"/>
    <xf numFmtId="0" fontId="12" fillId="0" borderId="18" xfId="2" applyBorder="1"/>
    <xf numFmtId="0" fontId="20" fillId="0" borderId="1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20" fillId="0" borderId="18" xfId="2" applyFont="1" applyBorder="1" applyAlignment="1">
      <alignment horizontal="center"/>
    </xf>
    <xf numFmtId="0" fontId="15" fillId="0" borderId="17" xfId="2" applyFont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5" fillId="0" borderId="18" xfId="2" applyFont="1" applyBorder="1" applyAlignment="1">
      <alignment horizontal="center"/>
    </xf>
    <xf numFmtId="166" fontId="16" fillId="0" borderId="17" xfId="2" applyNumberFormat="1" applyFont="1" applyBorder="1" applyAlignment="1">
      <alignment horizontal="center" vertical="center" wrapText="1"/>
    </xf>
    <xf numFmtId="166" fontId="16" fillId="0" borderId="0" xfId="2" applyNumberFormat="1" applyFont="1" applyBorder="1" applyAlignment="1">
      <alignment horizontal="center" vertical="center" wrapText="1"/>
    </xf>
    <xf numFmtId="166" fontId="16" fillId="0" borderId="18" xfId="2" applyNumberFormat="1" applyFont="1" applyBorder="1" applyAlignment="1">
      <alignment horizontal="center" vertical="center" wrapText="1"/>
    </xf>
    <xf numFmtId="0" fontId="18" fillId="0" borderId="0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9" fillId="0" borderId="0" xfId="2" applyFont="1" applyBorder="1" applyAlignment="1">
      <alignment horizontal="left" vertical="center"/>
    </xf>
    <xf numFmtId="0" fontId="12" fillId="0" borderId="19" xfId="2" applyBorder="1"/>
    <xf numFmtId="0" fontId="12" fillId="0" borderId="20" xfId="2" applyBorder="1"/>
    <xf numFmtId="0" fontId="12" fillId="0" borderId="21" xfId="2" applyBorder="1"/>
    <xf numFmtId="0" fontId="21" fillId="0" borderId="17" xfId="2" applyFont="1" applyBorder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0" borderId="18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0" borderId="18" xfId="2" applyFont="1" applyBorder="1" applyAlignment="1">
      <alignment horizontal="center" vertical="center"/>
    </xf>
    <xf numFmtId="166" fontId="13" fillId="0" borderId="17" xfId="2" applyNumberFormat="1" applyFont="1" applyBorder="1" applyAlignment="1">
      <alignment horizontal="center" vertical="center" wrapText="1"/>
    </xf>
    <xf numFmtId="166" fontId="13" fillId="0" borderId="0" xfId="2" applyNumberFormat="1" applyFont="1" applyBorder="1" applyAlignment="1">
      <alignment horizontal="center" vertical="center" wrapText="1"/>
    </xf>
    <xf numFmtId="166" fontId="13" fillId="0" borderId="18" xfId="2" applyNumberFormat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10 2" xfId="2" xr:uid="{BA5E4BB3-25E6-4976-8886-0BCD9D98F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117537</xdr:colOff>
      <xdr:row>4</xdr:row>
      <xdr:rowOff>102221</xdr:rowOff>
    </xdr:from>
    <xdr:to>
      <xdr:col>4</xdr:col>
      <xdr:colOff>335530</xdr:colOff>
      <xdr:row>6</xdr:row>
      <xdr:rowOff>114301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A0F1D762-F3B5-46BB-AC0C-D8921A137D68}"/>
            </a:ext>
          </a:extLst>
        </xdr:cNvPr>
        <xdr:cNvSpPr txBox="1">
          <a:spLocks noChangeArrowheads="1"/>
        </xdr:cNvSpPr>
      </xdr:nvSpPr>
      <xdr:spPr bwMode="auto">
        <a:xfrm>
          <a:off x="117537" y="749921"/>
          <a:ext cx="3551743" cy="33593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</a:t>
          </a:r>
          <a:r>
            <a:rPr lang="en-US" sz="1200" b="1" i="0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IONEER </a:t>
          </a:r>
          <a:r>
            <a:rPr lang="en-US" sz="1400" b="1" i="0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</a:t>
          </a:r>
          <a:r>
            <a:rPr lang="en-US" sz="1200" b="1" i="0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114300</xdr:colOff>
      <xdr:row>0</xdr:row>
      <xdr:rowOff>123824</xdr:rowOff>
    </xdr:from>
    <xdr:to>
      <xdr:col>1</xdr:col>
      <xdr:colOff>457200</xdr:colOff>
      <xdr:row>4</xdr:row>
      <xdr:rowOff>101103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310FF25F-E82C-4763-BCB1-A4CC7C9E6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123824"/>
          <a:ext cx="742950" cy="624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314293</xdr:colOff>
      <xdr:row>1</xdr:row>
      <xdr:rowOff>11939</xdr:rowOff>
    </xdr:from>
    <xdr:to>
      <xdr:col>6</xdr:col>
      <xdr:colOff>927649</xdr:colOff>
      <xdr:row>5</xdr:row>
      <xdr:rowOff>130776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4546CE-160C-41C4-A751-E2319D5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7693" y="173864"/>
          <a:ext cx="1537281" cy="766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H29"/>
  <sheetViews>
    <sheetView topLeftCell="A10" workbookViewId="0">
      <selection activeCell="B15" sqref="B15"/>
    </sheetView>
  </sheetViews>
  <sheetFormatPr defaultRowHeight="15" x14ac:dyDescent="0.25"/>
  <cols>
    <col min="1" max="1" width="6.28515625" style="17" customWidth="1"/>
    <col min="2" max="2" width="38.140625" style="17" customWidth="1"/>
    <col min="3" max="3" width="17.5703125" style="17" bestFit="1" customWidth="1"/>
    <col min="4" max="4" width="15.85546875" style="17" bestFit="1" customWidth="1"/>
    <col min="5" max="5" width="18.28515625" style="17" customWidth="1"/>
    <col min="7" max="7" width="12.140625" bestFit="1" customWidth="1"/>
    <col min="8" max="8" width="11.57031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4" spans="1:5" s="32" customFormat="1" ht="18.75" x14ac:dyDescent="0.25">
      <c r="A4" s="31"/>
      <c r="E4" s="33" t="s">
        <v>86</v>
      </c>
    </row>
    <row r="5" spans="1:5" s="32" customFormat="1" ht="18.75" x14ac:dyDescent="0.25">
      <c r="A5" s="31"/>
      <c r="E5" s="33"/>
    </row>
    <row r="6" spans="1:5" s="32" customFormat="1" ht="18.75" x14ac:dyDescent="0.25">
      <c r="A6" s="31"/>
      <c r="E6" s="33"/>
    </row>
    <row r="7" spans="1:5" s="32" customFormat="1" ht="18.75" x14ac:dyDescent="0.25">
      <c r="A7" s="31"/>
      <c r="E7" s="33"/>
    </row>
    <row r="8" spans="1:5" s="32" customFormat="1" ht="18.75" x14ac:dyDescent="0.25">
      <c r="A8" s="34" t="s">
        <v>84</v>
      </c>
      <c r="E8" s="35">
        <v>44841</v>
      </c>
    </row>
    <row r="9" spans="1:5" s="32" customFormat="1" ht="18.75" x14ac:dyDescent="0.25">
      <c r="A9" s="34" t="s">
        <v>85</v>
      </c>
      <c r="B9" s="34"/>
      <c r="C9" s="36"/>
      <c r="D9" s="36"/>
      <c r="E9" s="37"/>
    </row>
    <row r="10" spans="1:5" s="32" customFormat="1" ht="18.75" x14ac:dyDescent="0.25">
      <c r="A10" s="38"/>
      <c r="E10" s="37"/>
    </row>
    <row r="11" spans="1:5" s="32" customFormat="1" ht="18.75" x14ac:dyDescent="0.25">
      <c r="A11" s="38"/>
      <c r="E11" s="37"/>
    </row>
    <row r="12" spans="1:5" s="32" customFormat="1" ht="28.5" x14ac:dyDescent="0.25">
      <c r="A12" s="51" t="s">
        <v>87</v>
      </c>
      <c r="B12" s="51"/>
      <c r="C12" s="51"/>
      <c r="D12" s="51"/>
      <c r="E12" s="51"/>
    </row>
    <row r="13" spans="1:5" s="32" customFormat="1" ht="28.5" x14ac:dyDescent="0.25">
      <c r="A13" s="39"/>
      <c r="B13" s="39"/>
      <c r="C13" s="39"/>
      <c r="D13" s="39"/>
      <c r="E13" s="39"/>
    </row>
    <row r="14" spans="1:5" ht="37.5" x14ac:dyDescent="0.25">
      <c r="A14" s="40" t="s">
        <v>78</v>
      </c>
      <c r="B14" s="40" t="s">
        <v>79</v>
      </c>
      <c r="C14" s="41" t="s">
        <v>74</v>
      </c>
      <c r="D14" s="41" t="s">
        <v>75</v>
      </c>
      <c r="E14" s="40" t="s">
        <v>80</v>
      </c>
    </row>
    <row r="15" spans="1:5" ht="23.25" customHeight="1" x14ac:dyDescent="0.25">
      <c r="A15" s="42" t="s">
        <v>88</v>
      </c>
      <c r="B15" s="42" t="s">
        <v>22</v>
      </c>
      <c r="C15" s="43">
        <f>Sheet1!G28</f>
        <v>0</v>
      </c>
      <c r="D15" s="43">
        <f>Sheet1!H28</f>
        <v>0</v>
      </c>
      <c r="E15" s="43">
        <f>D15+C15</f>
        <v>0</v>
      </c>
    </row>
    <row r="16" spans="1:5" ht="21.75" customHeight="1" x14ac:dyDescent="0.25">
      <c r="A16" s="42" t="s">
        <v>89</v>
      </c>
      <c r="B16" s="42" t="s">
        <v>23</v>
      </c>
      <c r="C16" s="43">
        <f>Sheet1!G53</f>
        <v>721600</v>
      </c>
      <c r="D16" s="43">
        <f>Sheet1!H53</f>
        <v>311000</v>
      </c>
      <c r="E16" s="43">
        <f t="shared" ref="E16:E18" si="0">D16+C16</f>
        <v>1032600</v>
      </c>
    </row>
    <row r="17" spans="1:8" ht="21" customHeight="1" x14ac:dyDescent="0.25">
      <c r="A17" s="42" t="s">
        <v>90</v>
      </c>
      <c r="B17" s="42" t="s">
        <v>24</v>
      </c>
      <c r="C17" s="43">
        <f>Sheet1!G78</f>
        <v>926500</v>
      </c>
      <c r="D17" s="43">
        <f>Sheet1!H78</f>
        <v>342000</v>
      </c>
      <c r="E17" s="43">
        <f t="shared" si="0"/>
        <v>1268500</v>
      </c>
    </row>
    <row r="18" spans="1:8" ht="37.5" x14ac:dyDescent="0.25">
      <c r="A18" s="42" t="s">
        <v>91</v>
      </c>
      <c r="B18" s="47" t="s">
        <v>29</v>
      </c>
      <c r="C18" s="43">
        <f>Sheet2!G22</f>
        <v>6245000</v>
      </c>
      <c r="D18" s="43">
        <f>Sheet2!H22</f>
        <v>1084000</v>
      </c>
      <c r="E18" s="43">
        <f t="shared" si="0"/>
        <v>7329000</v>
      </c>
    </row>
    <row r="19" spans="1:8" ht="18.75" x14ac:dyDescent="0.25">
      <c r="A19" s="42"/>
      <c r="B19" s="42"/>
      <c r="C19" s="42"/>
      <c r="D19" s="42"/>
      <c r="E19" s="43"/>
    </row>
    <row r="20" spans="1:8" ht="21" x14ac:dyDescent="0.25">
      <c r="A20" s="40"/>
      <c r="B20" s="40" t="s">
        <v>82</v>
      </c>
      <c r="C20" s="44">
        <f>SUM(C15:C19)</f>
        <v>7893100</v>
      </c>
      <c r="D20" s="44">
        <f>SUM(D15:D19)</f>
        <v>1737000</v>
      </c>
      <c r="E20" s="44">
        <f>SUM(E15:E19)</f>
        <v>9630100</v>
      </c>
    </row>
    <row r="21" spans="1:8" ht="21" x14ac:dyDescent="0.25">
      <c r="A21" s="40"/>
      <c r="B21" s="40" t="s">
        <v>93</v>
      </c>
      <c r="C21" s="44">
        <f t="shared" ref="C21:D21" si="1">C20*18.5%</f>
        <v>1460223.5</v>
      </c>
      <c r="D21" s="44">
        <f t="shared" si="1"/>
        <v>321345</v>
      </c>
      <c r="E21" s="44">
        <f>E20*18.5%</f>
        <v>1781568.5</v>
      </c>
      <c r="H21" s="48"/>
    </row>
    <row r="22" spans="1:8" ht="21" x14ac:dyDescent="0.25">
      <c r="A22" s="40"/>
      <c r="B22" s="40" t="s">
        <v>83</v>
      </c>
      <c r="C22" s="44">
        <f>C21+C20</f>
        <v>9353323.5</v>
      </c>
      <c r="D22" s="44">
        <f t="shared" ref="D22:E22" si="2">D21+D20</f>
        <v>2058345</v>
      </c>
      <c r="E22" s="44">
        <f t="shared" si="2"/>
        <v>11411668.5</v>
      </c>
      <c r="H22" s="48"/>
    </row>
    <row r="23" spans="1:8" ht="21" x14ac:dyDescent="0.25">
      <c r="A23" s="40"/>
      <c r="B23" s="40" t="s">
        <v>81</v>
      </c>
      <c r="C23" s="44">
        <v>0</v>
      </c>
      <c r="D23" s="44">
        <f>D22*13%</f>
        <v>267584.85000000003</v>
      </c>
      <c r="E23" s="44">
        <f>D23</f>
        <v>267584.85000000003</v>
      </c>
      <c r="H23" s="48"/>
    </row>
    <row r="24" spans="1:8" ht="21" x14ac:dyDescent="0.25">
      <c r="A24" s="40"/>
      <c r="B24" s="40" t="s">
        <v>83</v>
      </c>
      <c r="C24" s="44">
        <f>C22</f>
        <v>9353323.5</v>
      </c>
      <c r="D24" s="44">
        <f>D23+D22</f>
        <v>2325929.85</v>
      </c>
      <c r="E24" s="44">
        <f>D24+C24</f>
        <v>11679253.35</v>
      </c>
      <c r="H24" s="48"/>
    </row>
    <row r="25" spans="1:8" x14ac:dyDescent="0.25">
      <c r="E25" s="45"/>
    </row>
    <row r="26" spans="1:8" x14ac:dyDescent="0.25">
      <c r="E26" s="45"/>
    </row>
    <row r="27" spans="1:8" ht="15.75" x14ac:dyDescent="0.25">
      <c r="E27" s="46"/>
      <c r="G27" s="49">
        <f>E20*18.5%</f>
        <v>1781568.5</v>
      </c>
    </row>
    <row r="29" spans="1:8" x14ac:dyDescent="0.25">
      <c r="E29" s="50">
        <f>G27+E20</f>
        <v>11411668.5</v>
      </c>
    </row>
  </sheetData>
  <mergeCells count="1">
    <mergeCell ref="A12:E12"/>
  </mergeCells>
  <printOptions horizontalCentered="1"/>
  <pageMargins left="0" right="0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F635-9A1C-408B-B4B9-793CA49B3B02}">
  <dimension ref="A1:H45"/>
  <sheetViews>
    <sheetView workbookViewId="0">
      <selection activeCell="A27" sqref="A27:XFD27"/>
    </sheetView>
  </sheetViews>
  <sheetFormatPr defaultColWidth="9.140625" defaultRowHeight="12.75" x14ac:dyDescent="0.2"/>
  <cols>
    <col min="1" max="1" width="6" style="60" customWidth="1"/>
    <col min="2" max="2" width="19.28515625" style="60" customWidth="1"/>
    <col min="3" max="3" width="13.85546875" style="60" customWidth="1"/>
    <col min="4" max="4" width="10.85546875" style="60" customWidth="1"/>
    <col min="5" max="5" width="15.140625" style="60" customWidth="1"/>
    <col min="6" max="6" width="13.85546875" style="60" customWidth="1"/>
    <col min="7" max="7" width="16.140625" style="60" customWidth="1"/>
    <col min="8" max="8" width="13.85546875" style="60" customWidth="1"/>
    <col min="9" max="16384" width="9.140625" style="60"/>
  </cols>
  <sheetData>
    <row r="1" spans="1:7" x14ac:dyDescent="0.2">
      <c r="A1" s="64"/>
      <c r="B1" s="65"/>
      <c r="C1" s="65"/>
      <c r="D1" s="65"/>
      <c r="E1" s="65"/>
      <c r="F1" s="65"/>
      <c r="G1" s="66"/>
    </row>
    <row r="2" spans="1:7" x14ac:dyDescent="0.2">
      <c r="A2" s="67"/>
      <c r="B2" s="68"/>
      <c r="C2" s="68"/>
      <c r="D2" s="68"/>
      <c r="E2" s="68"/>
      <c r="F2" s="68"/>
      <c r="G2" s="69"/>
    </row>
    <row r="3" spans="1:7" x14ac:dyDescent="0.2">
      <c r="A3" s="67"/>
      <c r="B3" s="68"/>
      <c r="C3" s="68"/>
      <c r="D3" s="68"/>
      <c r="E3" s="68"/>
      <c r="F3" s="68"/>
      <c r="G3" s="69"/>
    </row>
    <row r="4" spans="1:7" x14ac:dyDescent="0.2">
      <c r="A4" s="67"/>
      <c r="B4" s="68"/>
      <c r="C4" s="68"/>
      <c r="D4" s="68"/>
      <c r="E4" s="68"/>
      <c r="F4" s="68"/>
      <c r="G4" s="69"/>
    </row>
    <row r="5" spans="1:7" x14ac:dyDescent="0.2">
      <c r="A5" s="67"/>
      <c r="B5" s="68"/>
      <c r="C5" s="68"/>
      <c r="D5" s="68"/>
      <c r="E5" s="68"/>
      <c r="F5" s="68"/>
      <c r="G5" s="69"/>
    </row>
    <row r="6" spans="1:7" x14ac:dyDescent="0.2">
      <c r="A6" s="67"/>
      <c r="B6" s="68"/>
      <c r="C6" s="68"/>
      <c r="D6" s="68"/>
      <c r="E6" s="68"/>
      <c r="F6" s="68"/>
      <c r="G6" s="69"/>
    </row>
    <row r="7" spans="1:7" x14ac:dyDescent="0.2">
      <c r="A7" s="67"/>
      <c r="B7" s="68"/>
      <c r="C7" s="68"/>
      <c r="D7" s="68"/>
      <c r="E7" s="68"/>
      <c r="F7" s="68"/>
      <c r="G7" s="69"/>
    </row>
    <row r="8" spans="1:7" x14ac:dyDescent="0.2">
      <c r="A8" s="67"/>
      <c r="B8" s="68"/>
      <c r="C8" s="68"/>
      <c r="D8" s="68"/>
      <c r="E8" s="68"/>
      <c r="F8" s="68"/>
      <c r="G8" s="69"/>
    </row>
    <row r="9" spans="1:7" x14ac:dyDescent="0.2">
      <c r="A9" s="67"/>
      <c r="B9" s="68"/>
      <c r="C9" s="68"/>
      <c r="D9" s="68"/>
      <c r="E9" s="68"/>
      <c r="F9" s="68"/>
      <c r="G9" s="69"/>
    </row>
    <row r="10" spans="1:7" x14ac:dyDescent="0.2">
      <c r="A10" s="67"/>
      <c r="B10" s="68"/>
      <c r="C10" s="68"/>
      <c r="D10" s="68"/>
      <c r="E10" s="68"/>
      <c r="F10" s="68"/>
      <c r="G10" s="69"/>
    </row>
    <row r="11" spans="1:7" ht="34.5" x14ac:dyDescent="0.2">
      <c r="A11" s="85" t="s">
        <v>94</v>
      </c>
      <c r="B11" s="86"/>
      <c r="C11" s="86"/>
      <c r="D11" s="86"/>
      <c r="E11" s="86"/>
      <c r="F11" s="86"/>
      <c r="G11" s="87"/>
    </row>
    <row r="12" spans="1:7" ht="34.5" x14ac:dyDescent="0.2">
      <c r="A12" s="88"/>
      <c r="B12" s="89"/>
      <c r="C12" s="89"/>
      <c r="D12" s="89"/>
      <c r="E12" s="89"/>
      <c r="F12" s="89"/>
      <c r="G12" s="90"/>
    </row>
    <row r="13" spans="1:7" ht="77.25" customHeight="1" x14ac:dyDescent="0.2">
      <c r="A13" s="91" t="s">
        <v>97</v>
      </c>
      <c r="B13" s="92"/>
      <c r="C13" s="92"/>
      <c r="D13" s="92"/>
      <c r="E13" s="92"/>
      <c r="F13" s="92"/>
      <c r="G13" s="93"/>
    </row>
    <row r="14" spans="1:7" x14ac:dyDescent="0.2">
      <c r="A14" s="67"/>
      <c r="B14" s="68"/>
      <c r="C14" s="68"/>
      <c r="D14" s="68"/>
      <c r="E14" s="68"/>
      <c r="F14" s="68"/>
      <c r="G14" s="69"/>
    </row>
    <row r="15" spans="1:7" x14ac:dyDescent="0.2">
      <c r="A15" s="67"/>
      <c r="B15" s="68"/>
      <c r="C15" s="68"/>
      <c r="D15" s="68"/>
      <c r="E15" s="68"/>
      <c r="F15" s="68"/>
      <c r="G15" s="69"/>
    </row>
    <row r="16" spans="1:7" x14ac:dyDescent="0.2">
      <c r="A16" s="67"/>
      <c r="B16" s="68"/>
      <c r="C16" s="68"/>
      <c r="D16" s="68"/>
      <c r="E16" s="68"/>
      <c r="F16" s="68"/>
      <c r="G16" s="69"/>
    </row>
    <row r="17" spans="1:8" x14ac:dyDescent="0.2">
      <c r="A17" s="67"/>
      <c r="B17" s="68"/>
      <c r="C17" s="68"/>
      <c r="D17" s="68"/>
      <c r="E17" s="68"/>
      <c r="F17" s="68"/>
      <c r="G17" s="69"/>
    </row>
    <row r="18" spans="1:8" ht="35.25" x14ac:dyDescent="0.5">
      <c r="A18" s="70" t="s">
        <v>95</v>
      </c>
      <c r="B18" s="71"/>
      <c r="C18" s="71"/>
      <c r="D18" s="71"/>
      <c r="E18" s="71"/>
      <c r="F18" s="71"/>
      <c r="G18" s="72"/>
      <c r="H18" s="61"/>
    </row>
    <row r="19" spans="1:8" ht="30" x14ac:dyDescent="0.4">
      <c r="A19" s="73" t="s">
        <v>96</v>
      </c>
      <c r="B19" s="74"/>
      <c r="C19" s="74"/>
      <c r="D19" s="74"/>
      <c r="E19" s="74"/>
      <c r="F19" s="74"/>
      <c r="G19" s="75"/>
    </row>
    <row r="20" spans="1:8" ht="32.25" x14ac:dyDescent="0.2">
      <c r="A20" s="76"/>
      <c r="B20" s="77"/>
      <c r="C20" s="77"/>
      <c r="D20" s="77"/>
      <c r="E20" s="77"/>
      <c r="F20" s="77"/>
      <c r="G20" s="78"/>
      <c r="H20" s="62"/>
    </row>
    <row r="21" spans="1:8" ht="14.25" x14ac:dyDescent="0.2">
      <c r="A21" s="67"/>
      <c r="B21" s="68"/>
      <c r="C21" s="79"/>
      <c r="D21" s="79"/>
      <c r="E21" s="79"/>
      <c r="F21" s="79"/>
      <c r="G21" s="80"/>
      <c r="H21" s="63"/>
    </row>
    <row r="22" spans="1:8" x14ac:dyDescent="0.2">
      <c r="A22" s="67"/>
      <c r="B22" s="68"/>
      <c r="C22" s="68"/>
      <c r="D22" s="68"/>
      <c r="E22" s="68"/>
      <c r="F22" s="68"/>
      <c r="G22" s="69"/>
    </row>
    <row r="23" spans="1:8" ht="16.5" x14ac:dyDescent="0.2">
      <c r="A23" s="67"/>
      <c r="B23" s="81"/>
      <c r="C23" s="81"/>
      <c r="D23" s="81"/>
      <c r="E23" s="68"/>
      <c r="F23" s="81"/>
      <c r="G23" s="69"/>
    </row>
    <row r="24" spans="1:8" x14ac:dyDescent="0.2">
      <c r="A24" s="67"/>
      <c r="B24" s="68"/>
      <c r="C24" s="68"/>
      <c r="D24" s="68"/>
      <c r="E24" s="68"/>
      <c r="F24" s="68"/>
      <c r="G24" s="69"/>
    </row>
    <row r="25" spans="1:8" x14ac:dyDescent="0.2">
      <c r="A25" s="67"/>
      <c r="B25" s="68"/>
      <c r="C25" s="68"/>
      <c r="D25" s="68"/>
      <c r="E25" s="68"/>
      <c r="F25" s="68"/>
      <c r="G25" s="69"/>
    </row>
    <row r="26" spans="1:8" x14ac:dyDescent="0.2">
      <c r="A26" s="67"/>
      <c r="B26" s="68"/>
      <c r="C26" s="68"/>
      <c r="D26" s="68"/>
      <c r="E26" s="68"/>
      <c r="F26" s="68"/>
      <c r="G26" s="69"/>
    </row>
    <row r="27" spans="1:8" x14ac:dyDescent="0.2">
      <c r="A27" s="67"/>
      <c r="B27" s="68"/>
      <c r="C27" s="68"/>
      <c r="D27" s="68"/>
      <c r="E27" s="68"/>
      <c r="F27" s="68"/>
      <c r="G27" s="69"/>
    </row>
    <row r="28" spans="1:8" x14ac:dyDescent="0.2">
      <c r="A28" s="67"/>
      <c r="B28" s="68"/>
      <c r="C28" s="68"/>
      <c r="D28" s="68"/>
      <c r="E28" s="68"/>
      <c r="F28" s="68"/>
      <c r="G28" s="69"/>
    </row>
    <row r="29" spans="1:8" x14ac:dyDescent="0.2">
      <c r="A29" s="67"/>
      <c r="B29" s="68"/>
      <c r="C29" s="68"/>
      <c r="D29" s="68"/>
      <c r="E29" s="68"/>
      <c r="F29" s="68"/>
      <c r="G29" s="69"/>
    </row>
    <row r="30" spans="1:8" x14ac:dyDescent="0.2">
      <c r="A30" s="67"/>
      <c r="B30" s="68"/>
      <c r="C30" s="68"/>
      <c r="D30" s="68"/>
      <c r="E30" s="68"/>
      <c r="F30" s="68"/>
      <c r="G30" s="69"/>
    </row>
    <row r="31" spans="1:8" x14ac:dyDescent="0.2">
      <c r="A31" s="67"/>
      <c r="B31" s="68"/>
      <c r="C31" s="68"/>
      <c r="D31" s="68"/>
      <c r="E31" s="68"/>
      <c r="F31" s="68"/>
      <c r="G31" s="69"/>
    </row>
    <row r="32" spans="1:8" x14ac:dyDescent="0.2">
      <c r="A32" s="67"/>
      <c r="B32" s="68"/>
      <c r="C32" s="68"/>
      <c r="D32" s="68"/>
      <c r="E32" s="68"/>
      <c r="F32" s="68"/>
      <c r="G32" s="69"/>
    </row>
    <row r="33" spans="1:7" x14ac:dyDescent="0.2">
      <c r="A33" s="67"/>
      <c r="B33" s="68"/>
      <c r="C33" s="68"/>
      <c r="D33" s="68"/>
      <c r="E33" s="68"/>
      <c r="F33" s="68"/>
      <c r="G33" s="69"/>
    </row>
    <row r="34" spans="1:7" x14ac:dyDescent="0.2">
      <c r="A34" s="67"/>
      <c r="B34" s="68"/>
      <c r="C34" s="68"/>
      <c r="D34" s="68"/>
      <c r="E34" s="68"/>
      <c r="F34" s="68"/>
      <c r="G34" s="69"/>
    </row>
    <row r="35" spans="1:7" x14ac:dyDescent="0.2">
      <c r="A35" s="67"/>
      <c r="B35" s="68"/>
      <c r="C35" s="68"/>
      <c r="D35" s="68"/>
      <c r="E35" s="68"/>
      <c r="F35" s="68"/>
      <c r="G35" s="69"/>
    </row>
    <row r="36" spans="1:7" x14ac:dyDescent="0.2">
      <c r="A36" s="67"/>
      <c r="B36" s="68"/>
      <c r="C36" s="68"/>
      <c r="D36" s="68"/>
      <c r="E36" s="68"/>
      <c r="F36" s="68"/>
      <c r="G36" s="69"/>
    </row>
    <row r="37" spans="1:7" x14ac:dyDescent="0.2">
      <c r="A37" s="67"/>
      <c r="B37" s="68"/>
      <c r="C37" s="68"/>
      <c r="D37" s="68"/>
      <c r="E37" s="68"/>
      <c r="F37" s="68"/>
      <c r="G37" s="69"/>
    </row>
    <row r="38" spans="1:7" x14ac:dyDescent="0.2">
      <c r="A38" s="67"/>
      <c r="B38" s="68"/>
      <c r="C38" s="68"/>
      <c r="D38" s="68"/>
      <c r="E38" s="68"/>
      <c r="F38" s="68"/>
      <c r="G38" s="69"/>
    </row>
    <row r="39" spans="1:7" x14ac:dyDescent="0.2">
      <c r="A39" s="67"/>
      <c r="B39" s="68"/>
      <c r="C39" s="68"/>
      <c r="D39" s="68"/>
      <c r="E39" s="68"/>
      <c r="F39" s="68"/>
      <c r="G39" s="69"/>
    </row>
    <row r="40" spans="1:7" x14ac:dyDescent="0.2">
      <c r="A40" s="67"/>
      <c r="B40" s="68"/>
      <c r="C40" s="68"/>
      <c r="D40" s="68"/>
      <c r="E40" s="68"/>
      <c r="F40" s="68"/>
      <c r="G40" s="69"/>
    </row>
    <row r="41" spans="1:7" x14ac:dyDescent="0.2">
      <c r="A41" s="67"/>
      <c r="B41" s="68"/>
      <c r="C41" s="68"/>
      <c r="D41" s="68"/>
      <c r="E41" s="68"/>
      <c r="F41" s="68"/>
      <c r="G41" s="69"/>
    </row>
    <row r="42" spans="1:7" x14ac:dyDescent="0.2">
      <c r="A42" s="67"/>
      <c r="B42" s="68"/>
      <c r="C42" s="68"/>
      <c r="D42" s="68"/>
      <c r="E42" s="68"/>
      <c r="F42" s="68"/>
      <c r="G42" s="69"/>
    </row>
    <row r="43" spans="1:7" x14ac:dyDescent="0.2">
      <c r="A43" s="67"/>
      <c r="B43" s="68"/>
      <c r="C43" s="68"/>
      <c r="D43" s="68"/>
      <c r="E43" s="68"/>
      <c r="F43" s="68"/>
      <c r="G43" s="69"/>
    </row>
    <row r="44" spans="1:7" x14ac:dyDescent="0.2">
      <c r="A44" s="67"/>
      <c r="B44" s="68"/>
      <c r="C44" s="68"/>
      <c r="D44" s="68"/>
      <c r="E44" s="68"/>
      <c r="F44" s="68"/>
      <c r="G44" s="69"/>
    </row>
    <row r="45" spans="1:7" ht="13.5" thickBot="1" x14ac:dyDescent="0.25">
      <c r="A45" s="82"/>
      <c r="B45" s="83"/>
      <c r="C45" s="83"/>
      <c r="D45" s="83"/>
      <c r="E45" s="83"/>
      <c r="F45" s="83"/>
      <c r="G45" s="84"/>
    </row>
  </sheetData>
  <mergeCells count="5">
    <mergeCell ref="A11:G11"/>
    <mergeCell ref="A13:G13"/>
    <mergeCell ref="A18:G18"/>
    <mergeCell ref="A19:G19"/>
    <mergeCell ref="A20:G20"/>
  </mergeCells>
  <pageMargins left="0.5" right="0.5" top="0.25" bottom="0.2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zoomScaleNormal="100" workbookViewId="0">
      <selection activeCell="H14" sqref="H14"/>
    </sheetView>
  </sheetViews>
  <sheetFormatPr defaultRowHeight="15.75" x14ac:dyDescent="0.25"/>
  <cols>
    <col min="1" max="1" width="5.7109375" style="1" customWidth="1"/>
    <col min="2" max="2" width="41.42578125" style="1" customWidth="1"/>
    <col min="3" max="3" width="6.42578125" style="12" customWidth="1"/>
    <col min="4" max="4" width="5.42578125" style="12" bestFit="1" customWidth="1"/>
    <col min="5" max="5" width="9.85546875" style="1" bestFit="1" customWidth="1"/>
    <col min="6" max="6" width="8.7109375" style="1" bestFit="1" customWidth="1"/>
    <col min="7" max="8" width="12.28515625" style="1" bestFit="1" customWidth="1"/>
    <col min="9" max="16384" width="9.140625" style="1"/>
  </cols>
  <sheetData>
    <row r="1" spans="1:8" ht="16.5" thickBot="1" x14ac:dyDescent="0.3"/>
    <row r="2" spans="1:8" s="11" customFormat="1" ht="32.25" thickBot="1" x14ac:dyDescent="0.3">
      <c r="A2" s="13" t="s">
        <v>0</v>
      </c>
      <c r="B2" s="13" t="s">
        <v>1</v>
      </c>
      <c r="C2" s="13" t="s">
        <v>2</v>
      </c>
      <c r="D2" s="14" t="s">
        <v>3</v>
      </c>
      <c r="E2" s="16" t="s">
        <v>72</v>
      </c>
      <c r="F2" s="16" t="s">
        <v>73</v>
      </c>
      <c r="G2" s="16" t="s">
        <v>74</v>
      </c>
      <c r="H2" s="16" t="s">
        <v>75</v>
      </c>
    </row>
    <row r="3" spans="1:8" x14ac:dyDescent="0.25">
      <c r="A3" s="2"/>
      <c r="B3" s="3"/>
      <c r="C3" s="10"/>
      <c r="D3" s="10"/>
      <c r="E3" s="4"/>
      <c r="F3" s="4"/>
      <c r="G3" s="4"/>
      <c r="H3" s="4"/>
    </row>
    <row r="4" spans="1:8" hidden="1" x14ac:dyDescent="0.25">
      <c r="A4" s="2"/>
      <c r="B4" s="5" t="s">
        <v>98</v>
      </c>
      <c r="C4" s="10"/>
      <c r="D4" s="10"/>
      <c r="E4" s="4"/>
      <c r="F4" s="4"/>
      <c r="G4" s="4"/>
      <c r="H4" s="4"/>
    </row>
    <row r="5" spans="1:8" x14ac:dyDescent="0.25">
      <c r="A5" s="2"/>
      <c r="B5" s="6"/>
      <c r="C5" s="10"/>
      <c r="D5" s="10"/>
      <c r="E5" s="4"/>
      <c r="F5" s="4"/>
      <c r="G5" s="4"/>
      <c r="H5" s="4"/>
    </row>
    <row r="6" spans="1:8" x14ac:dyDescent="0.25">
      <c r="A6" s="2">
        <v>1</v>
      </c>
      <c r="B6" s="95" t="s">
        <v>99</v>
      </c>
      <c r="C6" s="10"/>
      <c r="D6" s="10"/>
      <c r="E6" s="15"/>
      <c r="F6" s="15"/>
      <c r="G6" s="15"/>
      <c r="H6" s="15"/>
    </row>
    <row r="7" spans="1:8" x14ac:dyDescent="0.25">
      <c r="A7" s="2"/>
      <c r="B7" s="95" t="s">
        <v>100</v>
      </c>
      <c r="C7" s="10">
        <v>4</v>
      </c>
      <c r="D7" s="10" t="s">
        <v>58</v>
      </c>
      <c r="E7" s="15"/>
      <c r="F7" s="15"/>
      <c r="G7" s="15"/>
      <c r="H7" s="15"/>
    </row>
    <row r="8" spans="1:8" x14ac:dyDescent="0.25">
      <c r="A8" s="2"/>
      <c r="B8" s="95" t="s">
        <v>101</v>
      </c>
      <c r="C8" s="10"/>
      <c r="D8" s="10" t="s">
        <v>58</v>
      </c>
      <c r="E8" s="15"/>
      <c r="F8" s="15"/>
      <c r="G8" s="15"/>
      <c r="H8" s="15"/>
    </row>
    <row r="9" spans="1:8" x14ac:dyDescent="0.25">
      <c r="A9" s="2"/>
      <c r="B9" s="95" t="s">
        <v>102</v>
      </c>
      <c r="C9" s="10">
        <v>2</v>
      </c>
      <c r="D9" s="10" t="s">
        <v>58</v>
      </c>
      <c r="E9" s="15"/>
      <c r="F9" s="15"/>
      <c r="G9" s="15"/>
      <c r="H9" s="15"/>
    </row>
    <row r="10" spans="1:8" ht="94.5" x14ac:dyDescent="0.25">
      <c r="A10" s="2">
        <v>2</v>
      </c>
      <c r="B10" s="28" t="s">
        <v>103</v>
      </c>
      <c r="C10" s="10">
        <v>6</v>
      </c>
      <c r="D10" s="10" t="s">
        <v>58</v>
      </c>
      <c r="E10" s="15"/>
      <c r="F10" s="15"/>
      <c r="G10" s="15">
        <f t="shared" ref="G10:G16" si="0">E10*C10</f>
        <v>0</v>
      </c>
      <c r="H10" s="15">
        <f t="shared" ref="H10:H16" si="1">F10*C10</f>
        <v>0</v>
      </c>
    </row>
    <row r="11" spans="1:8" ht="47.25" x14ac:dyDescent="0.25">
      <c r="A11" s="2">
        <v>2</v>
      </c>
      <c r="B11" s="28" t="s">
        <v>104</v>
      </c>
      <c r="C11" s="10">
        <v>6</v>
      </c>
      <c r="D11" s="10" t="s">
        <v>58</v>
      </c>
      <c r="E11" s="15"/>
      <c r="F11" s="15"/>
      <c r="G11" s="15">
        <f t="shared" ref="G11" si="2">E11*C11</f>
        <v>0</v>
      </c>
      <c r="H11" s="15">
        <f t="shared" ref="H11" si="3">F11*C11</f>
        <v>0</v>
      </c>
    </row>
    <row r="12" spans="1:8" ht="31.5" x14ac:dyDescent="0.25">
      <c r="A12" s="2">
        <v>3</v>
      </c>
      <c r="B12" s="28" t="s">
        <v>105</v>
      </c>
      <c r="C12" s="10">
        <v>1</v>
      </c>
      <c r="D12" s="10" t="s">
        <v>111</v>
      </c>
      <c r="E12" s="15"/>
      <c r="F12" s="15"/>
      <c r="G12" s="15">
        <f t="shared" si="0"/>
        <v>0</v>
      </c>
      <c r="H12" s="15">
        <f t="shared" si="1"/>
        <v>0</v>
      </c>
    </row>
    <row r="13" spans="1:8" x14ac:dyDescent="0.25">
      <c r="A13" s="2"/>
      <c r="B13" s="95" t="s">
        <v>106</v>
      </c>
      <c r="C13" s="10"/>
      <c r="D13" s="10"/>
      <c r="E13" s="15"/>
      <c r="F13" s="15"/>
      <c r="G13" s="15"/>
      <c r="H13" s="15"/>
    </row>
    <row r="14" spans="1:8" x14ac:dyDescent="0.25">
      <c r="A14" s="2"/>
      <c r="B14" s="95" t="s">
        <v>107</v>
      </c>
      <c r="C14" s="10"/>
      <c r="D14" s="10"/>
      <c r="E14" s="15"/>
      <c r="F14" s="15"/>
      <c r="G14" s="15"/>
      <c r="H14" s="15"/>
    </row>
    <row r="15" spans="1:8" x14ac:dyDescent="0.25">
      <c r="A15" s="2"/>
      <c r="B15" s="95" t="s">
        <v>108</v>
      </c>
      <c r="C15" s="10"/>
      <c r="D15" s="10"/>
      <c r="E15" s="15"/>
      <c r="F15" s="15"/>
      <c r="G15" s="15"/>
      <c r="H15" s="15"/>
    </row>
    <row r="16" spans="1:8" x14ac:dyDescent="0.25">
      <c r="A16" s="2"/>
      <c r="B16" s="95" t="s">
        <v>109</v>
      </c>
      <c r="C16" s="10"/>
      <c r="D16" s="10"/>
      <c r="E16" s="15"/>
      <c r="F16" s="15"/>
      <c r="G16" s="15">
        <f t="shared" si="0"/>
        <v>0</v>
      </c>
      <c r="H16" s="15">
        <f t="shared" si="1"/>
        <v>0</v>
      </c>
    </row>
    <row r="17" spans="1:8" x14ac:dyDescent="0.25">
      <c r="A17" s="2"/>
      <c r="B17" s="95" t="s">
        <v>110</v>
      </c>
      <c r="C17" s="10"/>
      <c r="D17" s="10"/>
      <c r="E17" s="15"/>
      <c r="F17" s="15"/>
      <c r="G17" s="15"/>
      <c r="H17" s="15"/>
    </row>
    <row r="18" spans="1:8" x14ac:dyDescent="0.25">
      <c r="A18" s="2">
        <v>5</v>
      </c>
      <c r="B18" s="95" t="s">
        <v>112</v>
      </c>
      <c r="C18" s="10"/>
      <c r="D18" s="10" t="s">
        <v>111</v>
      </c>
      <c r="E18" s="15"/>
      <c r="F18" s="15"/>
      <c r="G18" s="15"/>
      <c r="H18" s="15"/>
    </row>
    <row r="19" spans="1:8" ht="47.25" x14ac:dyDescent="0.25">
      <c r="A19" s="2">
        <v>6</v>
      </c>
      <c r="B19" s="28" t="s">
        <v>114</v>
      </c>
      <c r="C19" s="10"/>
      <c r="D19" s="10" t="s">
        <v>111</v>
      </c>
      <c r="E19" s="15"/>
      <c r="F19" s="15"/>
      <c r="G19" s="15"/>
      <c r="H19" s="15"/>
    </row>
    <row r="20" spans="1:8" ht="31.5" x14ac:dyDescent="0.25">
      <c r="A20" s="2">
        <v>7</v>
      </c>
      <c r="B20" s="28" t="s">
        <v>113</v>
      </c>
      <c r="C20" s="10"/>
      <c r="D20" s="10" t="s">
        <v>111</v>
      </c>
      <c r="E20" s="15"/>
      <c r="F20" s="15"/>
      <c r="G20" s="15"/>
      <c r="H20" s="15"/>
    </row>
    <row r="21" spans="1:8" x14ac:dyDescent="0.25">
      <c r="A21" s="2">
        <v>8</v>
      </c>
      <c r="B21" s="28" t="s">
        <v>115</v>
      </c>
      <c r="C21" s="10">
        <v>6</v>
      </c>
      <c r="D21" s="10" t="s">
        <v>58</v>
      </c>
      <c r="E21" s="15"/>
      <c r="F21" s="15"/>
      <c r="G21" s="15"/>
      <c r="H21" s="15"/>
    </row>
    <row r="22" spans="1:8" x14ac:dyDescent="0.25">
      <c r="A22" s="2">
        <v>9</v>
      </c>
      <c r="B22" s="28" t="s">
        <v>116</v>
      </c>
      <c r="C22" s="10">
        <v>6</v>
      </c>
      <c r="D22" s="10" t="s">
        <v>58</v>
      </c>
      <c r="E22" s="15"/>
      <c r="F22" s="15"/>
      <c r="G22" s="15"/>
      <c r="H22" s="15"/>
    </row>
    <row r="23" spans="1:8" x14ac:dyDescent="0.25">
      <c r="A23" s="2">
        <v>10</v>
      </c>
      <c r="B23" s="28" t="s">
        <v>117</v>
      </c>
      <c r="C23" s="10">
        <v>3</v>
      </c>
      <c r="D23" s="10" t="s">
        <v>58</v>
      </c>
      <c r="E23" s="15"/>
      <c r="F23" s="15"/>
      <c r="G23" s="15"/>
      <c r="H23" s="15"/>
    </row>
    <row r="24" spans="1:8" x14ac:dyDescent="0.25">
      <c r="A24" s="2">
        <v>11</v>
      </c>
      <c r="B24" s="28" t="s">
        <v>118</v>
      </c>
      <c r="C24" s="10">
        <v>8</v>
      </c>
      <c r="D24" s="10" t="s">
        <v>58</v>
      </c>
      <c r="E24" s="15"/>
      <c r="F24" s="15"/>
      <c r="G24" s="15"/>
      <c r="H24" s="15"/>
    </row>
    <row r="25" spans="1:8" x14ac:dyDescent="0.25">
      <c r="A25" s="2">
        <v>12</v>
      </c>
      <c r="B25" s="28" t="s">
        <v>119</v>
      </c>
      <c r="C25" s="10">
        <v>4</v>
      </c>
      <c r="D25" s="10" t="s">
        <v>58</v>
      </c>
      <c r="E25" s="15"/>
      <c r="F25" s="15"/>
      <c r="G25" s="15"/>
      <c r="H25" s="15"/>
    </row>
    <row r="26" spans="1:8" x14ac:dyDescent="0.25">
      <c r="A26" s="2">
        <v>13</v>
      </c>
      <c r="B26" s="28" t="s">
        <v>120</v>
      </c>
      <c r="C26" s="10"/>
      <c r="D26" s="10"/>
      <c r="E26" s="15"/>
      <c r="F26" s="15"/>
      <c r="G26" s="15"/>
      <c r="H26" s="15"/>
    </row>
    <row r="27" spans="1:8" x14ac:dyDescent="0.25">
      <c r="A27" s="2">
        <v>14</v>
      </c>
      <c r="B27" s="28" t="s">
        <v>120</v>
      </c>
      <c r="C27" s="10"/>
      <c r="D27" s="10"/>
      <c r="E27" s="15"/>
      <c r="F27" s="15"/>
      <c r="G27" s="15"/>
      <c r="H27" s="15"/>
    </row>
    <row r="28" spans="1:8" ht="18.75" x14ac:dyDescent="0.3">
      <c r="A28" s="94" t="s">
        <v>76</v>
      </c>
      <c r="B28" s="94"/>
      <c r="C28" s="94"/>
      <c r="D28" s="94"/>
      <c r="E28" s="94"/>
      <c r="F28" s="94"/>
      <c r="G28" s="30">
        <f>SUM(G6:G25)</f>
        <v>0</v>
      </c>
      <c r="H28" s="30">
        <f>SUM(H6:H25)</f>
        <v>0</v>
      </c>
    </row>
    <row r="29" spans="1:8" x14ac:dyDescent="0.25">
      <c r="A29" s="2"/>
      <c r="B29" s="3"/>
      <c r="C29" s="10"/>
      <c r="D29" s="10"/>
      <c r="E29" s="4"/>
      <c r="F29" s="4"/>
      <c r="G29" s="4"/>
      <c r="H29" s="4"/>
    </row>
    <row r="30" spans="1:8" x14ac:dyDescent="0.25">
      <c r="A30" s="2"/>
      <c r="B30" s="5" t="s">
        <v>23</v>
      </c>
      <c r="C30" s="10"/>
      <c r="D30" s="10"/>
      <c r="E30" s="4"/>
      <c r="F30" s="4"/>
      <c r="G30" s="4"/>
      <c r="H30" s="4"/>
    </row>
    <row r="31" spans="1:8" x14ac:dyDescent="0.25">
      <c r="A31" s="2"/>
      <c r="B31" s="6"/>
      <c r="C31" s="10"/>
      <c r="D31" s="10"/>
      <c r="E31" s="15"/>
      <c r="F31" s="15"/>
      <c r="G31" s="15"/>
      <c r="H31" s="15"/>
    </row>
    <row r="32" spans="1:8" x14ac:dyDescent="0.25">
      <c r="A32" s="2">
        <v>1</v>
      </c>
      <c r="B32" s="7" t="s">
        <v>4</v>
      </c>
      <c r="C32" s="10">
        <v>1</v>
      </c>
      <c r="D32" s="10" t="s">
        <v>67</v>
      </c>
      <c r="E32" s="15">
        <v>30000</v>
      </c>
      <c r="F32" s="15">
        <v>10000</v>
      </c>
      <c r="G32" s="15">
        <f t="shared" ref="G32:G52" si="4">E32*C32</f>
        <v>30000</v>
      </c>
      <c r="H32" s="15">
        <f t="shared" ref="H32:H52" si="5">F32*C32</f>
        <v>10000</v>
      </c>
    </row>
    <row r="33" spans="1:8" ht="47.25" x14ac:dyDescent="0.25">
      <c r="A33" s="2">
        <v>2</v>
      </c>
      <c r="B33" s="3" t="s">
        <v>5</v>
      </c>
      <c r="C33" s="10">
        <v>1</v>
      </c>
      <c r="D33" s="10" t="s">
        <v>67</v>
      </c>
      <c r="E33" s="15">
        <v>20000</v>
      </c>
      <c r="F33" s="15">
        <v>15000</v>
      </c>
      <c r="G33" s="15">
        <f t="shared" si="4"/>
        <v>20000</v>
      </c>
      <c r="H33" s="15">
        <f t="shared" si="5"/>
        <v>15000</v>
      </c>
    </row>
    <row r="34" spans="1:8" ht="47.25" x14ac:dyDescent="0.25">
      <c r="A34" s="2">
        <v>3</v>
      </c>
      <c r="B34" s="3" t="s">
        <v>26</v>
      </c>
      <c r="C34" s="10">
        <v>1</v>
      </c>
      <c r="D34" s="10" t="s">
        <v>67</v>
      </c>
      <c r="E34" s="15">
        <v>30000</v>
      </c>
      <c r="F34" s="15">
        <v>20000</v>
      </c>
      <c r="G34" s="15">
        <f t="shared" si="4"/>
        <v>30000</v>
      </c>
      <c r="H34" s="15">
        <f t="shared" si="5"/>
        <v>20000</v>
      </c>
    </row>
    <row r="35" spans="1:8" ht="126" x14ac:dyDescent="0.25">
      <c r="A35" s="2">
        <v>4</v>
      </c>
      <c r="B35" s="3" t="s">
        <v>7</v>
      </c>
      <c r="C35" s="10">
        <v>1</v>
      </c>
      <c r="D35" s="10" t="s">
        <v>67</v>
      </c>
      <c r="E35" s="15">
        <v>90000</v>
      </c>
      <c r="F35" s="15">
        <v>30000</v>
      </c>
      <c r="G35" s="15">
        <f t="shared" si="4"/>
        <v>90000</v>
      </c>
      <c r="H35" s="15">
        <f t="shared" si="5"/>
        <v>30000</v>
      </c>
    </row>
    <row r="36" spans="1:8" x14ac:dyDescent="0.25">
      <c r="A36" s="2">
        <v>5</v>
      </c>
      <c r="B36" s="7" t="s">
        <v>8</v>
      </c>
      <c r="C36" s="10">
        <v>2</v>
      </c>
      <c r="D36" s="10" t="s">
        <v>58</v>
      </c>
      <c r="E36" s="15">
        <v>5000</v>
      </c>
      <c r="F36" s="15">
        <v>2000</v>
      </c>
      <c r="G36" s="15">
        <f t="shared" si="4"/>
        <v>10000</v>
      </c>
      <c r="H36" s="15">
        <f t="shared" si="5"/>
        <v>4000</v>
      </c>
    </row>
    <row r="37" spans="1:8" ht="47.25" x14ac:dyDescent="0.25">
      <c r="A37" s="2">
        <v>6</v>
      </c>
      <c r="B37" s="3" t="s">
        <v>9</v>
      </c>
      <c r="C37" s="10">
        <v>1</v>
      </c>
      <c r="D37" s="10" t="s">
        <v>67</v>
      </c>
      <c r="E37" s="15">
        <v>25000</v>
      </c>
      <c r="F37" s="15">
        <v>15000</v>
      </c>
      <c r="G37" s="15">
        <f t="shared" si="4"/>
        <v>25000</v>
      </c>
      <c r="H37" s="15">
        <f t="shared" si="5"/>
        <v>15000</v>
      </c>
    </row>
    <row r="38" spans="1:8" ht="31.5" x14ac:dyDescent="0.25">
      <c r="A38" s="2">
        <v>7</v>
      </c>
      <c r="B38" s="3" t="s">
        <v>10</v>
      </c>
      <c r="C38" s="10">
        <v>1</v>
      </c>
      <c r="D38" s="10" t="s">
        <v>67</v>
      </c>
      <c r="E38" s="15">
        <v>20000</v>
      </c>
      <c r="F38" s="15">
        <v>20000</v>
      </c>
      <c r="G38" s="15">
        <f t="shared" si="4"/>
        <v>20000</v>
      </c>
      <c r="H38" s="15">
        <f t="shared" si="5"/>
        <v>20000</v>
      </c>
    </row>
    <row r="39" spans="1:8" ht="31.5" x14ac:dyDescent="0.25">
      <c r="A39" s="2">
        <v>8</v>
      </c>
      <c r="B39" s="3" t="s">
        <v>11</v>
      </c>
      <c r="C39" s="10">
        <v>1</v>
      </c>
      <c r="D39" s="10" t="s">
        <v>67</v>
      </c>
      <c r="E39" s="15">
        <v>30000</v>
      </c>
      <c r="F39" s="15">
        <v>20000</v>
      </c>
      <c r="G39" s="15">
        <f t="shared" si="4"/>
        <v>30000</v>
      </c>
      <c r="H39" s="15">
        <f t="shared" si="5"/>
        <v>20000</v>
      </c>
    </row>
    <row r="40" spans="1:8" ht="47.25" x14ac:dyDescent="0.25">
      <c r="A40" s="2">
        <v>9</v>
      </c>
      <c r="B40" s="8" t="s">
        <v>92</v>
      </c>
      <c r="C40" s="10">
        <v>1</v>
      </c>
      <c r="D40" s="10" t="s">
        <v>67</v>
      </c>
      <c r="E40" s="15">
        <v>103750</v>
      </c>
      <c r="F40" s="15">
        <v>25000</v>
      </c>
      <c r="G40" s="15">
        <f t="shared" si="4"/>
        <v>103750</v>
      </c>
      <c r="H40" s="15">
        <f t="shared" si="5"/>
        <v>25000</v>
      </c>
    </row>
    <row r="41" spans="1:8" ht="63" x14ac:dyDescent="0.25">
      <c r="A41" s="2">
        <v>10</v>
      </c>
      <c r="B41" s="9" t="s">
        <v>12</v>
      </c>
      <c r="C41" s="10">
        <v>250</v>
      </c>
      <c r="D41" s="10" t="s">
        <v>69</v>
      </c>
      <c r="E41" s="15">
        <v>200</v>
      </c>
      <c r="F41" s="15">
        <v>100</v>
      </c>
      <c r="G41" s="15">
        <f t="shared" si="4"/>
        <v>50000</v>
      </c>
      <c r="H41" s="15">
        <f t="shared" si="5"/>
        <v>25000</v>
      </c>
    </row>
    <row r="42" spans="1:8" ht="47.25" x14ac:dyDescent="0.25">
      <c r="A42" s="2">
        <v>11</v>
      </c>
      <c r="B42" s="3" t="s">
        <v>13</v>
      </c>
      <c r="C42" s="10">
        <v>1</v>
      </c>
      <c r="D42" s="10" t="s">
        <v>67</v>
      </c>
      <c r="E42" s="15">
        <v>90000</v>
      </c>
      <c r="F42" s="15">
        <v>40000</v>
      </c>
      <c r="G42" s="15">
        <f t="shared" si="4"/>
        <v>90000</v>
      </c>
      <c r="H42" s="15">
        <f t="shared" si="5"/>
        <v>40000</v>
      </c>
    </row>
    <row r="43" spans="1:8" ht="47.25" x14ac:dyDescent="0.25">
      <c r="A43" s="2">
        <v>12</v>
      </c>
      <c r="B43" s="3" t="s">
        <v>14</v>
      </c>
      <c r="C43" s="10">
        <v>1</v>
      </c>
      <c r="D43" s="10" t="s">
        <v>67</v>
      </c>
      <c r="E43" s="15">
        <v>25000</v>
      </c>
      <c r="F43" s="15">
        <v>20000</v>
      </c>
      <c r="G43" s="15">
        <f t="shared" si="4"/>
        <v>25000</v>
      </c>
      <c r="H43" s="15">
        <f t="shared" si="5"/>
        <v>20000</v>
      </c>
    </row>
    <row r="44" spans="1:8" ht="47.25" x14ac:dyDescent="0.25">
      <c r="A44" s="2">
        <v>13</v>
      </c>
      <c r="B44" s="3" t="s">
        <v>25</v>
      </c>
      <c r="C44" s="10">
        <v>1</v>
      </c>
      <c r="D44" s="10" t="s">
        <v>67</v>
      </c>
      <c r="E44" s="15">
        <v>20000</v>
      </c>
      <c r="F44" s="15">
        <v>3000</v>
      </c>
      <c r="G44" s="15">
        <f t="shared" si="4"/>
        <v>20000</v>
      </c>
      <c r="H44" s="15">
        <f t="shared" si="5"/>
        <v>3000</v>
      </c>
    </row>
    <row r="45" spans="1:8" ht="47.25" x14ac:dyDescent="0.25">
      <c r="A45" s="2">
        <v>14</v>
      </c>
      <c r="B45" s="3" t="s">
        <v>15</v>
      </c>
      <c r="C45" s="10">
        <v>1</v>
      </c>
      <c r="D45" s="10" t="s">
        <v>67</v>
      </c>
      <c r="E45" s="15">
        <v>15000</v>
      </c>
      <c r="F45" s="15">
        <v>10000</v>
      </c>
      <c r="G45" s="15">
        <f t="shared" si="4"/>
        <v>15000</v>
      </c>
      <c r="H45" s="15">
        <f t="shared" si="5"/>
        <v>10000</v>
      </c>
    </row>
    <row r="46" spans="1:8" ht="32.25" customHeight="1" x14ac:dyDescent="0.25">
      <c r="A46" s="2">
        <v>15</v>
      </c>
      <c r="B46" s="3" t="s">
        <v>16</v>
      </c>
      <c r="C46" s="10">
        <v>1</v>
      </c>
      <c r="D46" s="10" t="s">
        <v>67</v>
      </c>
      <c r="E46" s="15">
        <v>20000</v>
      </c>
      <c r="F46" s="15">
        <v>2000</v>
      </c>
      <c r="G46" s="15">
        <f t="shared" si="4"/>
        <v>20000</v>
      </c>
      <c r="H46" s="15">
        <f t="shared" si="5"/>
        <v>2000</v>
      </c>
    </row>
    <row r="47" spans="1:8" x14ac:dyDescent="0.25">
      <c r="A47" s="2">
        <v>16</v>
      </c>
      <c r="B47" s="7" t="s">
        <v>17</v>
      </c>
      <c r="C47" s="10">
        <v>1</v>
      </c>
      <c r="D47" s="10" t="s">
        <v>67</v>
      </c>
      <c r="E47" s="15">
        <v>0</v>
      </c>
      <c r="F47" s="15">
        <v>10000</v>
      </c>
      <c r="G47" s="15">
        <f t="shared" si="4"/>
        <v>0</v>
      </c>
      <c r="H47" s="15">
        <f t="shared" si="5"/>
        <v>10000</v>
      </c>
    </row>
    <row r="48" spans="1:8" ht="33" customHeight="1" x14ac:dyDescent="0.25">
      <c r="A48" s="2">
        <v>17</v>
      </c>
      <c r="B48" s="3" t="s">
        <v>18</v>
      </c>
      <c r="C48" s="10">
        <v>1</v>
      </c>
      <c r="D48" s="10" t="s">
        <v>67</v>
      </c>
      <c r="E48" s="15">
        <v>70350</v>
      </c>
      <c r="F48" s="15">
        <v>15000</v>
      </c>
      <c r="G48" s="15">
        <f t="shared" si="4"/>
        <v>70350</v>
      </c>
      <c r="H48" s="15">
        <f t="shared" si="5"/>
        <v>15000</v>
      </c>
    </row>
    <row r="49" spans="1:8" x14ac:dyDescent="0.25">
      <c r="A49" s="2">
        <v>18</v>
      </c>
      <c r="B49" s="7" t="s">
        <v>19</v>
      </c>
      <c r="C49" s="10">
        <v>1</v>
      </c>
      <c r="D49" s="10" t="s">
        <v>67</v>
      </c>
      <c r="E49" s="15">
        <v>10000</v>
      </c>
      <c r="F49" s="15">
        <v>10000</v>
      </c>
      <c r="G49" s="15">
        <f t="shared" si="4"/>
        <v>10000</v>
      </c>
      <c r="H49" s="15">
        <f t="shared" si="5"/>
        <v>10000</v>
      </c>
    </row>
    <row r="50" spans="1:8" x14ac:dyDescent="0.25">
      <c r="A50" s="2">
        <v>19</v>
      </c>
      <c r="B50" s="7" t="s">
        <v>20</v>
      </c>
      <c r="C50" s="10">
        <v>1</v>
      </c>
      <c r="D50" s="10" t="s">
        <v>67</v>
      </c>
      <c r="E50" s="15">
        <v>5000</v>
      </c>
      <c r="F50" s="15">
        <v>2000</v>
      </c>
      <c r="G50" s="15">
        <f t="shared" si="4"/>
        <v>5000</v>
      </c>
      <c r="H50" s="15">
        <f t="shared" si="5"/>
        <v>2000</v>
      </c>
    </row>
    <row r="51" spans="1:8" ht="31.5" x14ac:dyDescent="0.25">
      <c r="A51" s="2">
        <v>20</v>
      </c>
      <c r="B51" s="3" t="s">
        <v>27</v>
      </c>
      <c r="C51" s="10">
        <v>50</v>
      </c>
      <c r="D51" s="10" t="s">
        <v>70</v>
      </c>
      <c r="E51" s="15">
        <v>550</v>
      </c>
      <c r="F51" s="15">
        <v>200</v>
      </c>
      <c r="G51" s="15">
        <f t="shared" si="4"/>
        <v>27500</v>
      </c>
      <c r="H51" s="15">
        <f t="shared" si="5"/>
        <v>10000</v>
      </c>
    </row>
    <row r="52" spans="1:8" ht="31.5" x14ac:dyDescent="0.25">
      <c r="A52" s="2">
        <v>21</v>
      </c>
      <c r="B52" s="3" t="s">
        <v>21</v>
      </c>
      <c r="C52" s="10">
        <v>1</v>
      </c>
      <c r="D52" s="10" t="s">
        <v>67</v>
      </c>
      <c r="E52" s="15">
        <v>30000</v>
      </c>
      <c r="F52" s="15">
        <v>5000</v>
      </c>
      <c r="G52" s="15">
        <f t="shared" si="4"/>
        <v>30000</v>
      </c>
      <c r="H52" s="15">
        <f t="shared" si="5"/>
        <v>5000</v>
      </c>
    </row>
    <row r="53" spans="1:8" ht="18.75" x14ac:dyDescent="0.3">
      <c r="A53" s="55" t="s">
        <v>76</v>
      </c>
      <c r="B53" s="56"/>
      <c r="C53" s="56"/>
      <c r="D53" s="56"/>
      <c r="E53" s="56"/>
      <c r="F53" s="57"/>
      <c r="G53" s="30">
        <f>SUM(G31:G52)</f>
        <v>721600</v>
      </c>
      <c r="H53" s="30">
        <f>SUM(H31:H52)</f>
        <v>311000</v>
      </c>
    </row>
    <row r="54" spans="1:8" x14ac:dyDescent="0.25">
      <c r="A54" s="2"/>
      <c r="B54" s="3"/>
      <c r="C54" s="10"/>
      <c r="D54" s="10"/>
      <c r="E54" s="4"/>
      <c r="F54" s="4"/>
      <c r="G54" s="4"/>
      <c r="H54" s="4"/>
    </row>
    <row r="55" spans="1:8" x14ac:dyDescent="0.25">
      <c r="A55" s="2"/>
      <c r="B55" s="5" t="s">
        <v>24</v>
      </c>
      <c r="C55" s="10"/>
      <c r="D55" s="10"/>
      <c r="E55" s="4"/>
      <c r="F55" s="4"/>
      <c r="G55" s="4"/>
      <c r="H55" s="4"/>
    </row>
    <row r="56" spans="1:8" x14ac:dyDescent="0.25">
      <c r="A56" s="2"/>
      <c r="B56" s="6"/>
      <c r="C56" s="10"/>
      <c r="D56" s="10"/>
      <c r="E56" s="15"/>
      <c r="F56" s="15"/>
      <c r="G56" s="15">
        <f t="shared" ref="G56:G77" si="6">E56*C56</f>
        <v>0</v>
      </c>
      <c r="H56" s="15">
        <f t="shared" ref="H56:H77" si="7">F56*C56</f>
        <v>0</v>
      </c>
    </row>
    <row r="57" spans="1:8" x14ac:dyDescent="0.25">
      <c r="A57" s="2">
        <v>1</v>
      </c>
      <c r="B57" s="7" t="s">
        <v>4</v>
      </c>
      <c r="C57" s="10">
        <v>1</v>
      </c>
      <c r="D57" s="10" t="s">
        <v>67</v>
      </c>
      <c r="E57" s="15">
        <v>30000</v>
      </c>
      <c r="F57" s="15">
        <v>10000</v>
      </c>
      <c r="G57" s="15">
        <f t="shared" si="6"/>
        <v>30000</v>
      </c>
      <c r="H57" s="15">
        <f t="shared" si="7"/>
        <v>10000</v>
      </c>
    </row>
    <row r="58" spans="1:8" ht="47.25" x14ac:dyDescent="0.25">
      <c r="A58" s="2">
        <v>2</v>
      </c>
      <c r="B58" s="3" t="s">
        <v>5</v>
      </c>
      <c r="C58" s="10">
        <v>1</v>
      </c>
      <c r="D58" s="10" t="s">
        <v>67</v>
      </c>
      <c r="E58" s="15">
        <v>20000</v>
      </c>
      <c r="F58" s="15">
        <v>15000</v>
      </c>
      <c r="G58" s="15">
        <f t="shared" si="6"/>
        <v>20000</v>
      </c>
      <c r="H58" s="15">
        <f t="shared" si="7"/>
        <v>15000</v>
      </c>
    </row>
    <row r="59" spans="1:8" ht="32.25" customHeight="1" x14ac:dyDescent="0.25">
      <c r="A59" s="2">
        <v>3</v>
      </c>
      <c r="B59" s="3" t="s">
        <v>6</v>
      </c>
      <c r="C59" s="10">
        <v>1</v>
      </c>
      <c r="D59" s="10" t="s">
        <v>67</v>
      </c>
      <c r="E59" s="15">
        <v>30000</v>
      </c>
      <c r="F59" s="15">
        <v>12000</v>
      </c>
      <c r="G59" s="15">
        <f t="shared" si="6"/>
        <v>30000</v>
      </c>
      <c r="H59" s="15">
        <f t="shared" si="7"/>
        <v>12000</v>
      </c>
    </row>
    <row r="60" spans="1:8" ht="91.5" customHeight="1" x14ac:dyDescent="0.25">
      <c r="A60" s="2">
        <v>4</v>
      </c>
      <c r="B60" s="3" t="s">
        <v>7</v>
      </c>
      <c r="C60" s="10">
        <v>1</v>
      </c>
      <c r="D60" s="10" t="s">
        <v>67</v>
      </c>
      <c r="E60" s="15">
        <v>90000</v>
      </c>
      <c r="F60" s="15">
        <v>40000</v>
      </c>
      <c r="G60" s="15">
        <f t="shared" si="6"/>
        <v>90000</v>
      </c>
      <c r="H60" s="15">
        <f t="shared" si="7"/>
        <v>40000</v>
      </c>
    </row>
    <row r="61" spans="1:8" x14ac:dyDescent="0.25">
      <c r="A61" s="2">
        <v>5</v>
      </c>
      <c r="B61" s="7" t="s">
        <v>8</v>
      </c>
      <c r="C61" s="10">
        <v>2</v>
      </c>
      <c r="D61" s="10" t="s">
        <v>58</v>
      </c>
      <c r="E61" s="15">
        <v>5000</v>
      </c>
      <c r="F61" s="15">
        <v>2000</v>
      </c>
      <c r="G61" s="15">
        <f t="shared" si="6"/>
        <v>10000</v>
      </c>
      <c r="H61" s="15">
        <f t="shared" si="7"/>
        <v>4000</v>
      </c>
    </row>
    <row r="62" spans="1:8" ht="47.25" x14ac:dyDescent="0.25">
      <c r="A62" s="2">
        <v>6</v>
      </c>
      <c r="B62" s="3" t="s">
        <v>9</v>
      </c>
      <c r="C62" s="10">
        <v>1</v>
      </c>
      <c r="D62" s="10" t="s">
        <v>67</v>
      </c>
      <c r="E62" s="15">
        <v>30000</v>
      </c>
      <c r="F62" s="15">
        <v>25000</v>
      </c>
      <c r="G62" s="15">
        <f t="shared" si="6"/>
        <v>30000</v>
      </c>
      <c r="H62" s="15">
        <f t="shared" si="7"/>
        <v>25000</v>
      </c>
    </row>
    <row r="63" spans="1:8" x14ac:dyDescent="0.25">
      <c r="A63" s="2">
        <v>7</v>
      </c>
      <c r="B63" s="7" t="s">
        <v>10</v>
      </c>
      <c r="C63" s="10">
        <v>1</v>
      </c>
      <c r="D63" s="10" t="s">
        <v>67</v>
      </c>
      <c r="E63" s="15">
        <v>20000</v>
      </c>
      <c r="F63" s="15">
        <v>20000</v>
      </c>
      <c r="G63" s="15">
        <f t="shared" si="6"/>
        <v>20000</v>
      </c>
      <c r="H63" s="15">
        <f t="shared" si="7"/>
        <v>20000</v>
      </c>
    </row>
    <row r="64" spans="1:8" ht="31.5" x14ac:dyDescent="0.25">
      <c r="A64" s="2">
        <v>8</v>
      </c>
      <c r="B64" s="3" t="s">
        <v>11</v>
      </c>
      <c r="C64" s="10">
        <v>1</v>
      </c>
      <c r="D64" s="10" t="s">
        <v>67</v>
      </c>
      <c r="E64" s="15">
        <v>25000</v>
      </c>
      <c r="F64" s="15">
        <v>15000</v>
      </c>
      <c r="G64" s="15">
        <f t="shared" si="6"/>
        <v>25000</v>
      </c>
      <c r="H64" s="15">
        <f t="shared" si="7"/>
        <v>15000</v>
      </c>
    </row>
    <row r="65" spans="1:8" ht="47.25" x14ac:dyDescent="0.25">
      <c r="A65" s="2">
        <v>9</v>
      </c>
      <c r="B65" s="8" t="s">
        <v>92</v>
      </c>
      <c r="C65" s="10">
        <v>1</v>
      </c>
      <c r="D65" s="10" t="s">
        <v>67</v>
      </c>
      <c r="E65" s="15">
        <v>224000</v>
      </c>
      <c r="F65" s="15">
        <v>54000</v>
      </c>
      <c r="G65" s="15">
        <f t="shared" si="6"/>
        <v>224000</v>
      </c>
      <c r="H65" s="15">
        <f t="shared" si="7"/>
        <v>54000</v>
      </c>
    </row>
    <row r="66" spans="1:8" ht="63" x14ac:dyDescent="0.25">
      <c r="A66" s="2">
        <v>10</v>
      </c>
      <c r="B66" s="9" t="s">
        <v>12</v>
      </c>
      <c r="C66" s="10">
        <v>250</v>
      </c>
      <c r="D66" s="10" t="s">
        <v>69</v>
      </c>
      <c r="E66" s="15">
        <v>160</v>
      </c>
      <c r="F66" s="15">
        <v>80</v>
      </c>
      <c r="G66" s="15">
        <f t="shared" si="6"/>
        <v>40000</v>
      </c>
      <c r="H66" s="15">
        <f t="shared" si="7"/>
        <v>20000</v>
      </c>
    </row>
    <row r="67" spans="1:8" ht="47.25" x14ac:dyDescent="0.25">
      <c r="A67" s="2">
        <v>11</v>
      </c>
      <c r="B67" s="3" t="s">
        <v>13</v>
      </c>
      <c r="C67" s="10">
        <v>1</v>
      </c>
      <c r="D67" s="10" t="s">
        <v>67</v>
      </c>
      <c r="E67" s="15">
        <v>85000</v>
      </c>
      <c r="F67" s="15">
        <v>35000</v>
      </c>
      <c r="G67" s="15">
        <f t="shared" si="6"/>
        <v>85000</v>
      </c>
      <c r="H67" s="15">
        <f t="shared" si="7"/>
        <v>35000</v>
      </c>
    </row>
    <row r="68" spans="1:8" ht="47.25" x14ac:dyDescent="0.25">
      <c r="A68" s="2">
        <v>12</v>
      </c>
      <c r="B68" s="3" t="s">
        <v>14</v>
      </c>
      <c r="C68" s="10">
        <v>1</v>
      </c>
      <c r="D68" s="10" t="s">
        <v>67</v>
      </c>
      <c r="E68" s="15">
        <v>25000</v>
      </c>
      <c r="F68" s="15">
        <v>20000</v>
      </c>
      <c r="G68" s="15">
        <f t="shared" si="6"/>
        <v>25000</v>
      </c>
      <c r="H68" s="15">
        <f t="shared" si="7"/>
        <v>20000</v>
      </c>
    </row>
    <row r="69" spans="1:8" ht="47.25" x14ac:dyDescent="0.25">
      <c r="A69" s="2">
        <v>13</v>
      </c>
      <c r="B69" s="3" t="s">
        <v>25</v>
      </c>
      <c r="C69" s="10">
        <v>1</v>
      </c>
      <c r="D69" s="10" t="s">
        <v>67</v>
      </c>
      <c r="E69" s="15">
        <v>20000</v>
      </c>
      <c r="F69" s="15">
        <v>3000</v>
      </c>
      <c r="G69" s="15">
        <f t="shared" si="6"/>
        <v>20000</v>
      </c>
      <c r="H69" s="15">
        <f t="shared" si="7"/>
        <v>3000</v>
      </c>
    </row>
    <row r="70" spans="1:8" ht="47.25" x14ac:dyDescent="0.25">
      <c r="A70" s="2">
        <v>14</v>
      </c>
      <c r="B70" s="3" t="s">
        <v>15</v>
      </c>
      <c r="C70" s="10">
        <v>1</v>
      </c>
      <c r="D70" s="10" t="s">
        <v>67</v>
      </c>
      <c r="E70" s="15">
        <v>15000</v>
      </c>
      <c r="F70" s="15">
        <v>10000</v>
      </c>
      <c r="G70" s="15">
        <f t="shared" si="6"/>
        <v>15000</v>
      </c>
      <c r="H70" s="15">
        <f t="shared" si="7"/>
        <v>10000</v>
      </c>
    </row>
    <row r="71" spans="1:8" x14ac:dyDescent="0.25">
      <c r="A71" s="2">
        <v>15</v>
      </c>
      <c r="B71" s="7" t="s">
        <v>16</v>
      </c>
      <c r="C71" s="10">
        <v>1</v>
      </c>
      <c r="D71" s="10" t="s">
        <v>67</v>
      </c>
      <c r="E71" s="15">
        <v>20000</v>
      </c>
      <c r="F71" s="15">
        <v>2000</v>
      </c>
      <c r="G71" s="15">
        <f t="shared" si="6"/>
        <v>20000</v>
      </c>
      <c r="H71" s="15">
        <f t="shared" si="7"/>
        <v>2000</v>
      </c>
    </row>
    <row r="72" spans="1:8" x14ac:dyDescent="0.25">
      <c r="A72" s="2">
        <v>16</v>
      </c>
      <c r="B72" s="7" t="s">
        <v>17</v>
      </c>
      <c r="C72" s="10">
        <v>1</v>
      </c>
      <c r="D72" s="10" t="s">
        <v>67</v>
      </c>
      <c r="E72" s="15">
        <v>0</v>
      </c>
      <c r="F72" s="15">
        <v>10000</v>
      </c>
      <c r="G72" s="15">
        <f t="shared" si="6"/>
        <v>0</v>
      </c>
      <c r="H72" s="15">
        <f t="shared" si="7"/>
        <v>10000</v>
      </c>
    </row>
    <row r="73" spans="1:8" ht="31.5" x14ac:dyDescent="0.25">
      <c r="A73" s="2">
        <v>17</v>
      </c>
      <c r="B73" s="3" t="s">
        <v>18</v>
      </c>
      <c r="C73" s="10">
        <v>1</v>
      </c>
      <c r="D73" s="10" t="s">
        <v>67</v>
      </c>
      <c r="E73" s="15">
        <v>160000</v>
      </c>
      <c r="F73" s="15">
        <v>20000</v>
      </c>
      <c r="G73" s="15">
        <f t="shared" si="6"/>
        <v>160000</v>
      </c>
      <c r="H73" s="15">
        <f t="shared" si="7"/>
        <v>20000</v>
      </c>
    </row>
    <row r="74" spans="1:8" x14ac:dyDescent="0.25">
      <c r="A74" s="2">
        <v>18</v>
      </c>
      <c r="B74" s="7" t="s">
        <v>19</v>
      </c>
      <c r="C74" s="10">
        <v>1</v>
      </c>
      <c r="D74" s="10" t="s">
        <v>67</v>
      </c>
      <c r="E74" s="15">
        <v>15000</v>
      </c>
      <c r="F74" s="15">
        <v>10000</v>
      </c>
      <c r="G74" s="15">
        <f t="shared" si="6"/>
        <v>15000</v>
      </c>
      <c r="H74" s="15">
        <f t="shared" si="7"/>
        <v>10000</v>
      </c>
    </row>
    <row r="75" spans="1:8" x14ac:dyDescent="0.25">
      <c r="A75" s="2">
        <v>19</v>
      </c>
      <c r="B75" s="7" t="s">
        <v>20</v>
      </c>
      <c r="C75" s="10">
        <v>1</v>
      </c>
      <c r="D75" s="10" t="s">
        <v>67</v>
      </c>
      <c r="E75" s="15">
        <v>5000</v>
      </c>
      <c r="F75" s="15">
        <v>2000</v>
      </c>
      <c r="G75" s="15">
        <f t="shared" si="6"/>
        <v>5000</v>
      </c>
      <c r="H75" s="15">
        <f t="shared" si="7"/>
        <v>2000</v>
      </c>
    </row>
    <row r="76" spans="1:8" ht="31.5" x14ac:dyDescent="0.25">
      <c r="A76" s="2">
        <v>20</v>
      </c>
      <c r="B76" s="3" t="s">
        <v>27</v>
      </c>
      <c r="C76" s="10">
        <v>50</v>
      </c>
      <c r="D76" s="10" t="s">
        <v>71</v>
      </c>
      <c r="E76" s="15">
        <v>550</v>
      </c>
      <c r="F76" s="15">
        <v>200</v>
      </c>
      <c r="G76" s="15">
        <f t="shared" si="6"/>
        <v>27500</v>
      </c>
      <c r="H76" s="15">
        <f t="shared" si="7"/>
        <v>10000</v>
      </c>
    </row>
    <row r="77" spans="1:8" ht="31.5" x14ac:dyDescent="0.25">
      <c r="A77" s="2">
        <v>21</v>
      </c>
      <c r="B77" s="3" t="s">
        <v>21</v>
      </c>
      <c r="C77" s="10">
        <v>1</v>
      </c>
      <c r="D77" s="10" t="s">
        <v>67</v>
      </c>
      <c r="E77" s="15">
        <v>35000</v>
      </c>
      <c r="F77" s="15">
        <v>5000</v>
      </c>
      <c r="G77" s="15">
        <f t="shared" si="6"/>
        <v>35000</v>
      </c>
      <c r="H77" s="15">
        <f t="shared" si="7"/>
        <v>5000</v>
      </c>
    </row>
    <row r="78" spans="1:8" ht="18.75" x14ac:dyDescent="0.3">
      <c r="A78" s="55" t="s">
        <v>76</v>
      </c>
      <c r="B78" s="56"/>
      <c r="C78" s="56"/>
      <c r="D78" s="56"/>
      <c r="E78" s="56"/>
      <c r="F78" s="57"/>
      <c r="G78" s="30">
        <f>SUM(G56:G77)</f>
        <v>926500</v>
      </c>
      <c r="H78" s="30">
        <f>SUM(H56:H77)</f>
        <v>342000</v>
      </c>
    </row>
  </sheetData>
  <mergeCells count="3">
    <mergeCell ref="A28:F28"/>
    <mergeCell ref="A53:F53"/>
    <mergeCell ref="A78:F78"/>
  </mergeCells>
  <printOptions horizontalCentered="1"/>
  <pageMargins left="0" right="0" top="0.4" bottom="0" header="0.3" footer="0.3"/>
  <pageSetup paperSize="9" orientation="portrait" r:id="rId1"/>
  <rowBreaks count="3" manualBreakCount="3">
    <brk id="28" max="16383" man="1"/>
    <brk id="43" max="16383" man="1"/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topLeftCell="A25" zoomScaleNormal="100" workbookViewId="0">
      <selection activeCell="B11" sqref="B11"/>
    </sheetView>
  </sheetViews>
  <sheetFormatPr defaultRowHeight="15" x14ac:dyDescent="0.25"/>
  <cols>
    <col min="1" max="1" width="5.85546875" bestFit="1" customWidth="1"/>
    <col min="2" max="2" width="31.85546875" customWidth="1"/>
    <col min="3" max="3" width="5.5703125" style="17" bestFit="1" customWidth="1"/>
    <col min="4" max="4" width="5.42578125" style="17" bestFit="1" customWidth="1"/>
    <col min="5" max="5" width="9.85546875" bestFit="1" customWidth="1"/>
    <col min="6" max="6" width="12.42578125" customWidth="1"/>
    <col min="7" max="7" width="14.5703125" bestFit="1" customWidth="1"/>
    <col min="8" max="8" width="14.7109375" customWidth="1"/>
  </cols>
  <sheetData>
    <row r="1" spans="1:8" ht="51.75" customHeight="1" thickBot="1" x14ac:dyDescent="0.3">
      <c r="A1" s="52" t="s">
        <v>28</v>
      </c>
      <c r="B1" s="53"/>
      <c r="C1" s="53"/>
      <c r="D1" s="53"/>
      <c r="E1" s="53"/>
      <c r="F1" s="53"/>
      <c r="G1" s="53"/>
      <c r="H1" s="54"/>
    </row>
    <row r="2" spans="1:8" s="11" customFormat="1" ht="32.25" thickBot="1" x14ac:dyDescent="0.3">
      <c r="A2" s="13" t="s">
        <v>0</v>
      </c>
      <c r="B2" s="13" t="s">
        <v>1</v>
      </c>
      <c r="C2" s="13" t="s">
        <v>2</v>
      </c>
      <c r="D2" s="14" t="s">
        <v>3</v>
      </c>
      <c r="E2" s="16" t="s">
        <v>72</v>
      </c>
      <c r="F2" s="16" t="s">
        <v>73</v>
      </c>
      <c r="G2" s="16" t="s">
        <v>74</v>
      </c>
      <c r="H2" s="16" t="s">
        <v>75</v>
      </c>
    </row>
    <row r="3" spans="1:8" ht="15.75" x14ac:dyDescent="0.25">
      <c r="A3" s="18"/>
      <c r="B3" s="19"/>
      <c r="C3" s="20"/>
      <c r="D3" s="10"/>
      <c r="E3" s="21"/>
      <c r="F3" s="21"/>
      <c r="G3" s="21"/>
      <c r="H3" s="22"/>
    </row>
    <row r="4" spans="1:8" ht="15.75" x14ac:dyDescent="0.25">
      <c r="A4" s="2"/>
      <c r="B4" s="23" t="s">
        <v>29</v>
      </c>
      <c r="C4" s="24"/>
      <c r="D4" s="25"/>
      <c r="E4" s="4"/>
      <c r="F4" s="4"/>
      <c r="G4" s="4"/>
      <c r="H4" s="4"/>
    </row>
    <row r="5" spans="1:8" ht="15.75" x14ac:dyDescent="0.25">
      <c r="A5" s="2"/>
      <c r="B5" s="6"/>
      <c r="C5" s="24"/>
      <c r="D5" s="25"/>
      <c r="E5" s="4"/>
      <c r="F5" s="4"/>
      <c r="G5" s="4"/>
      <c r="H5" s="4"/>
    </row>
    <row r="6" spans="1:8" ht="28.5" customHeight="1" x14ac:dyDescent="0.25">
      <c r="A6" s="2">
        <v>1</v>
      </c>
      <c r="B6" s="29" t="s">
        <v>63</v>
      </c>
      <c r="C6" s="24">
        <v>9</v>
      </c>
      <c r="D6" s="10" t="s">
        <v>58</v>
      </c>
      <c r="E6" s="15">
        <v>30000</v>
      </c>
      <c r="F6" s="15">
        <v>20000</v>
      </c>
      <c r="G6" s="15">
        <f>E6*C6</f>
        <v>270000</v>
      </c>
      <c r="H6" s="15">
        <f>F6*C6</f>
        <v>180000</v>
      </c>
    </row>
    <row r="7" spans="1:8" ht="94.5" x14ac:dyDescent="0.25">
      <c r="A7" s="2">
        <v>2</v>
      </c>
      <c r="B7" s="3" t="s">
        <v>30</v>
      </c>
      <c r="C7" s="24">
        <v>3</v>
      </c>
      <c r="D7" s="10" t="s">
        <v>58</v>
      </c>
      <c r="E7" s="15">
        <v>85000</v>
      </c>
      <c r="F7" s="15">
        <v>45000</v>
      </c>
      <c r="G7" s="15">
        <f t="shared" ref="G7:G49" si="0">E7*C7</f>
        <v>255000</v>
      </c>
      <c r="H7" s="15">
        <f t="shared" ref="H7:H49" si="1">F7*C7</f>
        <v>135000</v>
      </c>
    </row>
    <row r="8" spans="1:8" ht="63" x14ac:dyDescent="0.25">
      <c r="A8" s="2">
        <v>3</v>
      </c>
      <c r="B8" s="3" t="s">
        <v>77</v>
      </c>
      <c r="C8" s="24">
        <v>6</v>
      </c>
      <c r="D8" s="10" t="s">
        <v>58</v>
      </c>
      <c r="E8" s="15">
        <v>0</v>
      </c>
      <c r="F8" s="15">
        <v>10000</v>
      </c>
      <c r="G8" s="15">
        <f t="shared" si="0"/>
        <v>0</v>
      </c>
      <c r="H8" s="15">
        <f t="shared" si="1"/>
        <v>60000</v>
      </c>
    </row>
    <row r="9" spans="1:8" ht="63" x14ac:dyDescent="0.25">
      <c r="A9" s="2">
        <v>4</v>
      </c>
      <c r="B9" s="3" t="s">
        <v>31</v>
      </c>
      <c r="C9" s="24">
        <v>6</v>
      </c>
      <c r="D9" s="10" t="s">
        <v>58</v>
      </c>
      <c r="E9" s="15">
        <v>15000</v>
      </c>
      <c r="F9" s="15">
        <v>10000</v>
      </c>
      <c r="G9" s="15">
        <f t="shared" si="0"/>
        <v>90000</v>
      </c>
      <c r="H9" s="15">
        <f t="shared" si="1"/>
        <v>60000</v>
      </c>
    </row>
    <row r="10" spans="1:8" ht="78.75" x14ac:dyDescent="0.25">
      <c r="A10" s="2">
        <v>5</v>
      </c>
      <c r="B10" s="3" t="s">
        <v>32</v>
      </c>
      <c r="C10" s="24">
        <v>12</v>
      </c>
      <c r="D10" s="10" t="s">
        <v>58</v>
      </c>
      <c r="E10" s="15">
        <v>165000</v>
      </c>
      <c r="F10" s="15">
        <v>5000</v>
      </c>
      <c r="G10" s="15">
        <f t="shared" si="0"/>
        <v>1980000</v>
      </c>
      <c r="H10" s="15">
        <f t="shared" si="1"/>
        <v>60000</v>
      </c>
    </row>
    <row r="11" spans="1:8" ht="63" x14ac:dyDescent="0.25">
      <c r="A11" s="2">
        <v>6</v>
      </c>
      <c r="B11" s="3" t="s">
        <v>33</v>
      </c>
      <c r="C11" s="24">
        <v>4</v>
      </c>
      <c r="D11" s="10" t="s">
        <v>58</v>
      </c>
      <c r="E11" s="15">
        <v>190000</v>
      </c>
      <c r="F11" s="15">
        <v>6000</v>
      </c>
      <c r="G11" s="15">
        <f t="shared" si="0"/>
        <v>760000</v>
      </c>
      <c r="H11" s="15">
        <f t="shared" si="1"/>
        <v>24000</v>
      </c>
    </row>
    <row r="12" spans="1:8" ht="47.25" x14ac:dyDescent="0.25">
      <c r="A12" s="2">
        <v>7</v>
      </c>
      <c r="B12" s="3" t="s">
        <v>34</v>
      </c>
      <c r="C12" s="24">
        <v>7</v>
      </c>
      <c r="D12" s="10" t="s">
        <v>58</v>
      </c>
      <c r="E12" s="15">
        <v>10000</v>
      </c>
      <c r="F12" s="15">
        <v>10000</v>
      </c>
      <c r="G12" s="15">
        <f t="shared" si="0"/>
        <v>70000</v>
      </c>
      <c r="H12" s="15">
        <f t="shared" si="1"/>
        <v>70000</v>
      </c>
    </row>
    <row r="13" spans="1:8" ht="78.75" x14ac:dyDescent="0.25">
      <c r="A13" s="2">
        <v>8</v>
      </c>
      <c r="B13" s="3" t="s">
        <v>35</v>
      </c>
      <c r="C13" s="24">
        <v>10</v>
      </c>
      <c r="D13" s="10" t="s">
        <v>58</v>
      </c>
      <c r="E13" s="15">
        <v>10000</v>
      </c>
      <c r="F13" s="15">
        <v>10000</v>
      </c>
      <c r="G13" s="15">
        <f t="shared" si="0"/>
        <v>100000</v>
      </c>
      <c r="H13" s="15">
        <f t="shared" si="1"/>
        <v>100000</v>
      </c>
    </row>
    <row r="14" spans="1:8" ht="47.25" x14ac:dyDescent="0.25">
      <c r="A14" s="2">
        <v>9</v>
      </c>
      <c r="B14" s="3" t="s">
        <v>36</v>
      </c>
      <c r="C14" s="10">
        <v>4</v>
      </c>
      <c r="D14" s="10" t="s">
        <v>58</v>
      </c>
      <c r="E14" s="15">
        <v>5000</v>
      </c>
      <c r="F14" s="15">
        <v>1000</v>
      </c>
      <c r="G14" s="15">
        <f t="shared" si="0"/>
        <v>20000</v>
      </c>
      <c r="H14" s="15">
        <f t="shared" si="1"/>
        <v>4000</v>
      </c>
    </row>
    <row r="15" spans="1:8" ht="15.75" x14ac:dyDescent="0.25">
      <c r="A15" s="2">
        <v>10</v>
      </c>
      <c r="B15" s="8" t="s">
        <v>37</v>
      </c>
      <c r="C15" s="26">
        <v>1</v>
      </c>
      <c r="D15" s="10" t="s">
        <v>58</v>
      </c>
      <c r="E15" s="15">
        <v>665000</v>
      </c>
      <c r="F15" s="15">
        <v>15000</v>
      </c>
      <c r="G15" s="15">
        <f t="shared" si="0"/>
        <v>665000</v>
      </c>
      <c r="H15" s="15">
        <f t="shared" si="1"/>
        <v>15000</v>
      </c>
    </row>
    <row r="16" spans="1:8" ht="63" x14ac:dyDescent="0.25">
      <c r="A16" s="2">
        <v>11</v>
      </c>
      <c r="B16" s="9" t="s">
        <v>38</v>
      </c>
      <c r="C16" s="10">
        <v>1</v>
      </c>
      <c r="D16" s="10" t="s">
        <v>67</v>
      </c>
      <c r="E16" s="15">
        <v>90000</v>
      </c>
      <c r="F16" s="15">
        <v>30000</v>
      </c>
      <c r="G16" s="15">
        <f t="shared" si="0"/>
        <v>90000</v>
      </c>
      <c r="H16" s="15">
        <f t="shared" si="1"/>
        <v>30000</v>
      </c>
    </row>
    <row r="17" spans="1:8" ht="63" x14ac:dyDescent="0.25">
      <c r="A17" s="2">
        <v>12</v>
      </c>
      <c r="B17" s="3" t="s">
        <v>39</v>
      </c>
      <c r="C17" s="25">
        <v>1</v>
      </c>
      <c r="D17" s="10" t="s">
        <v>67</v>
      </c>
      <c r="E17" s="15">
        <v>50000</v>
      </c>
      <c r="F17" s="15">
        <v>40000</v>
      </c>
      <c r="G17" s="15">
        <f t="shared" si="0"/>
        <v>50000</v>
      </c>
      <c r="H17" s="15">
        <f t="shared" si="1"/>
        <v>40000</v>
      </c>
    </row>
    <row r="18" spans="1:8" ht="78.75" x14ac:dyDescent="0.25">
      <c r="A18" s="2">
        <v>13</v>
      </c>
      <c r="B18" s="3" t="s">
        <v>61</v>
      </c>
      <c r="C18" s="25">
        <v>2</v>
      </c>
      <c r="D18" s="10" t="s">
        <v>58</v>
      </c>
      <c r="E18" s="15">
        <v>245000</v>
      </c>
      <c r="F18" s="15">
        <v>8000</v>
      </c>
      <c r="G18" s="15">
        <f t="shared" si="0"/>
        <v>490000</v>
      </c>
      <c r="H18" s="15">
        <f t="shared" si="1"/>
        <v>16000</v>
      </c>
    </row>
    <row r="19" spans="1:8" ht="110.25" x14ac:dyDescent="0.25">
      <c r="A19" s="2">
        <v>14</v>
      </c>
      <c r="B19" s="3" t="s">
        <v>60</v>
      </c>
      <c r="C19" s="25">
        <v>400</v>
      </c>
      <c r="D19" s="10" t="s">
        <v>65</v>
      </c>
      <c r="E19" s="15">
        <v>2150</v>
      </c>
      <c r="F19" s="15">
        <v>400</v>
      </c>
      <c r="G19" s="15">
        <f t="shared" si="0"/>
        <v>860000</v>
      </c>
      <c r="H19" s="15">
        <f t="shared" si="1"/>
        <v>160000</v>
      </c>
    </row>
    <row r="20" spans="1:8" ht="47.25" x14ac:dyDescent="0.25">
      <c r="A20" s="2">
        <v>15</v>
      </c>
      <c r="B20" s="3" t="s">
        <v>21</v>
      </c>
      <c r="C20" s="25">
        <v>1</v>
      </c>
      <c r="D20" s="10" t="s">
        <v>67</v>
      </c>
      <c r="E20" s="15">
        <v>20000</v>
      </c>
      <c r="F20" s="15">
        <v>10000</v>
      </c>
      <c r="G20" s="15">
        <f t="shared" si="0"/>
        <v>20000</v>
      </c>
      <c r="H20" s="15">
        <f t="shared" si="1"/>
        <v>10000</v>
      </c>
    </row>
    <row r="21" spans="1:8" ht="126" x14ac:dyDescent="0.25">
      <c r="A21" s="2">
        <v>16</v>
      </c>
      <c r="B21" s="9" t="s">
        <v>62</v>
      </c>
      <c r="C21" s="10">
        <v>1500</v>
      </c>
      <c r="D21" s="10" t="s">
        <v>64</v>
      </c>
      <c r="E21" s="15">
        <v>350</v>
      </c>
      <c r="F21" s="15">
        <v>80</v>
      </c>
      <c r="G21" s="15">
        <f t="shared" si="0"/>
        <v>525000</v>
      </c>
      <c r="H21" s="15">
        <f t="shared" si="1"/>
        <v>120000</v>
      </c>
    </row>
    <row r="22" spans="1:8" s="1" customFormat="1" ht="18.75" x14ac:dyDescent="0.3">
      <c r="A22" s="55" t="s">
        <v>76</v>
      </c>
      <c r="B22" s="56"/>
      <c r="C22" s="56"/>
      <c r="D22" s="56"/>
      <c r="E22" s="56"/>
      <c r="F22" s="57"/>
      <c r="G22" s="30">
        <f>SUM(G6:G21)</f>
        <v>6245000</v>
      </c>
      <c r="H22" s="30">
        <f>SUM(H6:H21)</f>
        <v>1084000</v>
      </c>
    </row>
    <row r="23" spans="1:8" ht="15.75" x14ac:dyDescent="0.25">
      <c r="A23" s="2"/>
      <c r="B23" s="9"/>
      <c r="C23" s="10"/>
      <c r="D23" s="10"/>
      <c r="E23" s="15"/>
      <c r="F23" s="15"/>
      <c r="G23" s="15">
        <f t="shared" si="0"/>
        <v>0</v>
      </c>
      <c r="H23" s="15">
        <f t="shared" si="1"/>
        <v>0</v>
      </c>
    </row>
    <row r="24" spans="1:8" ht="15.75" x14ac:dyDescent="0.25">
      <c r="A24" s="2"/>
      <c r="B24" s="58" t="s">
        <v>40</v>
      </c>
      <c r="C24" s="59"/>
      <c r="D24" s="10"/>
      <c r="E24" s="15"/>
      <c r="F24" s="15"/>
      <c r="G24" s="15">
        <f t="shared" si="0"/>
        <v>0</v>
      </c>
      <c r="H24" s="15">
        <f t="shared" si="1"/>
        <v>0</v>
      </c>
    </row>
    <row r="25" spans="1:8" ht="15.75" x14ac:dyDescent="0.25">
      <c r="A25" s="2"/>
      <c r="B25" s="7"/>
      <c r="C25" s="27"/>
      <c r="D25" s="10"/>
      <c r="E25" s="15"/>
      <c r="F25" s="15"/>
      <c r="G25" s="15">
        <f t="shared" si="0"/>
        <v>0</v>
      </c>
      <c r="H25" s="15">
        <f t="shared" si="1"/>
        <v>0</v>
      </c>
    </row>
    <row r="26" spans="1:8" ht="47.25" x14ac:dyDescent="0.25">
      <c r="A26" s="2">
        <v>1</v>
      </c>
      <c r="B26" s="3" t="s">
        <v>41</v>
      </c>
      <c r="C26" s="10">
        <v>1</v>
      </c>
      <c r="D26" s="10" t="s">
        <v>66</v>
      </c>
      <c r="E26" s="15">
        <v>10000</v>
      </c>
      <c r="F26" s="15">
        <v>10000</v>
      </c>
      <c r="G26" s="15">
        <f t="shared" si="0"/>
        <v>10000</v>
      </c>
      <c r="H26" s="15">
        <f t="shared" si="1"/>
        <v>10000</v>
      </c>
    </row>
    <row r="27" spans="1:8" ht="31.5" x14ac:dyDescent="0.25">
      <c r="A27" s="2">
        <v>2</v>
      </c>
      <c r="B27" s="3" t="s">
        <v>42</v>
      </c>
      <c r="C27" s="10">
        <v>1</v>
      </c>
      <c r="D27" s="10" t="s">
        <v>66</v>
      </c>
      <c r="E27" s="15">
        <v>10000</v>
      </c>
      <c r="F27" s="15">
        <v>10000</v>
      </c>
      <c r="G27" s="15">
        <f t="shared" si="0"/>
        <v>10000</v>
      </c>
      <c r="H27" s="15">
        <f t="shared" si="1"/>
        <v>10000</v>
      </c>
    </row>
    <row r="28" spans="1:8" ht="15.75" x14ac:dyDescent="0.25">
      <c r="A28" s="2">
        <v>3</v>
      </c>
      <c r="B28" s="7" t="s">
        <v>43</v>
      </c>
      <c r="C28" s="10">
        <v>1</v>
      </c>
      <c r="D28" s="10" t="s">
        <v>66</v>
      </c>
      <c r="E28" s="15">
        <v>10000</v>
      </c>
      <c r="F28" s="15">
        <v>8000</v>
      </c>
      <c r="G28" s="15">
        <f t="shared" si="0"/>
        <v>10000</v>
      </c>
      <c r="H28" s="15">
        <f t="shared" si="1"/>
        <v>8000</v>
      </c>
    </row>
    <row r="29" spans="1:8" ht="63" x14ac:dyDescent="0.25">
      <c r="A29" s="2">
        <v>4</v>
      </c>
      <c r="B29" s="3" t="s">
        <v>15</v>
      </c>
      <c r="C29" s="10">
        <v>1</v>
      </c>
      <c r="D29" s="10" t="s">
        <v>66</v>
      </c>
      <c r="E29" s="15">
        <v>15000</v>
      </c>
      <c r="F29" s="15">
        <v>8000</v>
      </c>
      <c r="G29" s="15">
        <f t="shared" si="0"/>
        <v>15000</v>
      </c>
      <c r="H29" s="15">
        <f t="shared" si="1"/>
        <v>8000</v>
      </c>
    </row>
    <row r="30" spans="1:8" ht="15.75" x14ac:dyDescent="0.25">
      <c r="A30" s="2">
        <v>5</v>
      </c>
      <c r="B30" s="7" t="s">
        <v>44</v>
      </c>
      <c r="C30" s="10">
        <v>6</v>
      </c>
      <c r="D30" s="10" t="s">
        <v>58</v>
      </c>
      <c r="E30" s="15">
        <v>8000</v>
      </c>
      <c r="F30" s="15">
        <v>1000</v>
      </c>
      <c r="G30" s="15">
        <f t="shared" si="0"/>
        <v>48000</v>
      </c>
      <c r="H30" s="15">
        <f t="shared" si="1"/>
        <v>6000</v>
      </c>
    </row>
    <row r="31" spans="1:8" ht="63" x14ac:dyDescent="0.25">
      <c r="A31" s="2">
        <v>6</v>
      </c>
      <c r="B31" s="3" t="s">
        <v>59</v>
      </c>
      <c r="C31" s="10">
        <v>1</v>
      </c>
      <c r="D31" s="10" t="s">
        <v>67</v>
      </c>
      <c r="E31" s="15">
        <v>27500</v>
      </c>
      <c r="F31" s="15">
        <v>6000</v>
      </c>
      <c r="G31" s="15">
        <f t="shared" si="0"/>
        <v>27500</v>
      </c>
      <c r="H31" s="15">
        <f t="shared" si="1"/>
        <v>6000</v>
      </c>
    </row>
    <row r="32" spans="1:8" ht="47.25" x14ac:dyDescent="0.25">
      <c r="A32" s="2">
        <v>8</v>
      </c>
      <c r="B32" s="3" t="s">
        <v>21</v>
      </c>
      <c r="C32" s="10">
        <v>1</v>
      </c>
      <c r="D32" s="10" t="s">
        <v>67</v>
      </c>
      <c r="E32" s="15">
        <v>20000</v>
      </c>
      <c r="F32" s="15">
        <v>8000</v>
      </c>
      <c r="G32" s="15">
        <f t="shared" si="0"/>
        <v>20000</v>
      </c>
      <c r="H32" s="15">
        <f t="shared" si="1"/>
        <v>8000</v>
      </c>
    </row>
    <row r="33" spans="1:8" s="1" customFormat="1" ht="18.75" x14ac:dyDescent="0.3">
      <c r="A33" s="55" t="s">
        <v>76</v>
      </c>
      <c r="B33" s="56"/>
      <c r="C33" s="56"/>
      <c r="D33" s="56"/>
      <c r="E33" s="56"/>
      <c r="F33" s="57"/>
      <c r="G33" s="30">
        <f>SUM(G26:G32)</f>
        <v>140500</v>
      </c>
      <c r="H33" s="30">
        <f>SUM(H26:H32)</f>
        <v>56000</v>
      </c>
    </row>
    <row r="34" spans="1:8" ht="15.75" x14ac:dyDescent="0.25">
      <c r="A34" s="2"/>
      <c r="B34" s="3"/>
      <c r="C34" s="10"/>
      <c r="D34" s="10"/>
      <c r="E34" s="15"/>
      <c r="F34" s="15"/>
      <c r="G34" s="15"/>
      <c r="H34" s="15"/>
    </row>
    <row r="35" spans="1:8" ht="15.75" x14ac:dyDescent="0.25">
      <c r="A35" s="2"/>
      <c r="B35" s="5" t="s">
        <v>45</v>
      </c>
      <c r="C35" s="10"/>
      <c r="D35" s="10"/>
      <c r="E35" s="15"/>
      <c r="F35" s="15"/>
      <c r="G35" s="15"/>
      <c r="H35" s="15"/>
    </row>
    <row r="36" spans="1:8" ht="15.75" x14ac:dyDescent="0.25">
      <c r="A36" s="2"/>
      <c r="B36" s="6"/>
      <c r="C36" s="10"/>
      <c r="D36" s="10"/>
      <c r="E36" s="15"/>
      <c r="F36" s="15"/>
      <c r="G36" s="15"/>
      <c r="H36" s="15"/>
    </row>
    <row r="37" spans="1:8" ht="78.75" x14ac:dyDescent="0.25">
      <c r="A37" s="2">
        <v>1</v>
      </c>
      <c r="B37" s="28" t="s">
        <v>46</v>
      </c>
      <c r="C37" s="10">
        <v>6</v>
      </c>
      <c r="D37" s="10" t="s">
        <v>68</v>
      </c>
      <c r="E37" s="15">
        <v>100000</v>
      </c>
      <c r="F37" s="15">
        <v>80000</v>
      </c>
      <c r="G37" s="15">
        <f t="shared" si="0"/>
        <v>600000</v>
      </c>
      <c r="H37" s="15">
        <f t="shared" si="1"/>
        <v>480000</v>
      </c>
    </row>
    <row r="38" spans="1:8" ht="110.25" x14ac:dyDescent="0.25">
      <c r="A38" s="2">
        <v>2</v>
      </c>
      <c r="B38" s="28" t="s">
        <v>47</v>
      </c>
      <c r="C38" s="10">
        <v>6</v>
      </c>
      <c r="D38" s="10" t="s">
        <v>68</v>
      </c>
      <c r="E38" s="15">
        <v>65000</v>
      </c>
      <c r="F38" s="15">
        <v>25000</v>
      </c>
      <c r="G38" s="15">
        <f t="shared" si="0"/>
        <v>390000</v>
      </c>
      <c r="H38" s="15">
        <f t="shared" si="1"/>
        <v>150000</v>
      </c>
    </row>
    <row r="39" spans="1:8" ht="31.5" x14ac:dyDescent="0.25">
      <c r="A39" s="2">
        <v>3</v>
      </c>
      <c r="B39" s="3" t="s">
        <v>48</v>
      </c>
      <c r="C39" s="10">
        <v>6</v>
      </c>
      <c r="D39" s="10" t="s">
        <v>68</v>
      </c>
      <c r="E39" s="15">
        <v>65000</v>
      </c>
      <c r="F39" s="15">
        <v>10000</v>
      </c>
      <c r="G39" s="15">
        <f t="shared" si="0"/>
        <v>390000</v>
      </c>
      <c r="H39" s="15">
        <f t="shared" si="1"/>
        <v>60000</v>
      </c>
    </row>
    <row r="40" spans="1:8" ht="126" x14ac:dyDescent="0.25">
      <c r="A40" s="2">
        <v>4</v>
      </c>
      <c r="B40" s="3" t="s">
        <v>49</v>
      </c>
      <c r="C40" s="10">
        <v>12</v>
      </c>
      <c r="D40" s="10" t="s">
        <v>66</v>
      </c>
      <c r="E40" s="15">
        <v>12000</v>
      </c>
      <c r="F40" s="15">
        <v>5000</v>
      </c>
      <c r="G40" s="15">
        <f t="shared" si="0"/>
        <v>144000</v>
      </c>
      <c r="H40" s="15">
        <f t="shared" si="1"/>
        <v>60000</v>
      </c>
    </row>
    <row r="41" spans="1:8" ht="47.25" x14ac:dyDescent="0.25">
      <c r="A41" s="2">
        <v>5</v>
      </c>
      <c r="B41" s="3" t="s">
        <v>50</v>
      </c>
      <c r="C41" s="10">
        <v>6</v>
      </c>
      <c r="D41" s="10" t="s">
        <v>68</v>
      </c>
      <c r="E41" s="15">
        <v>715000</v>
      </c>
      <c r="F41" s="15">
        <v>50000</v>
      </c>
      <c r="G41" s="15">
        <f>E41*C41</f>
        <v>4290000</v>
      </c>
      <c r="H41" s="15">
        <f>F41*C41</f>
        <v>300000</v>
      </c>
    </row>
    <row r="42" spans="1:8" ht="78.75" x14ac:dyDescent="0.25">
      <c r="A42" s="2">
        <v>6</v>
      </c>
      <c r="B42" s="3" t="s">
        <v>51</v>
      </c>
      <c r="C42" s="10">
        <v>12</v>
      </c>
      <c r="D42" s="10" t="s">
        <v>68</v>
      </c>
      <c r="E42" s="15">
        <v>17000</v>
      </c>
      <c r="F42" s="15">
        <v>4000</v>
      </c>
      <c r="G42" s="15">
        <f t="shared" si="0"/>
        <v>204000</v>
      </c>
      <c r="H42" s="15">
        <f t="shared" si="1"/>
        <v>48000</v>
      </c>
    </row>
    <row r="43" spans="1:8" ht="31.5" x14ac:dyDescent="0.25">
      <c r="A43" s="2">
        <v>7</v>
      </c>
      <c r="B43" s="3" t="s">
        <v>52</v>
      </c>
      <c r="C43" s="10">
        <v>3</v>
      </c>
      <c r="D43" s="10" t="s">
        <v>68</v>
      </c>
      <c r="E43" s="15">
        <v>27000</v>
      </c>
      <c r="F43" s="15">
        <v>3000</v>
      </c>
      <c r="G43" s="15">
        <f t="shared" si="0"/>
        <v>81000</v>
      </c>
      <c r="H43" s="15">
        <f t="shared" si="1"/>
        <v>9000</v>
      </c>
    </row>
    <row r="44" spans="1:8" ht="31.5" x14ac:dyDescent="0.25">
      <c r="A44" s="2">
        <v>8</v>
      </c>
      <c r="B44" s="3" t="s">
        <v>53</v>
      </c>
      <c r="C44" s="10">
        <v>9</v>
      </c>
      <c r="D44" s="10" t="s">
        <v>68</v>
      </c>
      <c r="E44" s="15">
        <v>12000</v>
      </c>
      <c r="F44" s="15">
        <v>1500</v>
      </c>
      <c r="G44" s="15">
        <f t="shared" si="0"/>
        <v>108000</v>
      </c>
      <c r="H44" s="15">
        <f t="shared" si="1"/>
        <v>13500</v>
      </c>
    </row>
    <row r="45" spans="1:8" ht="31.5" x14ac:dyDescent="0.25">
      <c r="A45" s="2">
        <v>9</v>
      </c>
      <c r="B45" s="8" t="s">
        <v>54</v>
      </c>
      <c r="C45" s="10">
        <v>3</v>
      </c>
      <c r="D45" s="10" t="s">
        <v>68</v>
      </c>
      <c r="E45" s="15">
        <v>350000</v>
      </c>
      <c r="F45" s="15">
        <v>6000</v>
      </c>
      <c r="G45" s="15">
        <f t="shared" si="0"/>
        <v>1050000</v>
      </c>
      <c r="H45" s="15">
        <f t="shared" si="1"/>
        <v>18000</v>
      </c>
    </row>
    <row r="46" spans="1:8" ht="31.5" x14ac:dyDescent="0.25">
      <c r="A46" s="2">
        <v>10</v>
      </c>
      <c r="B46" s="8" t="s">
        <v>55</v>
      </c>
      <c r="C46" s="10">
        <v>3</v>
      </c>
      <c r="D46" s="10" t="s">
        <v>68</v>
      </c>
      <c r="E46" s="15">
        <v>265000</v>
      </c>
      <c r="F46" s="15">
        <v>4000</v>
      </c>
      <c r="G46" s="15">
        <f t="shared" si="0"/>
        <v>795000</v>
      </c>
      <c r="H46" s="15">
        <f t="shared" si="1"/>
        <v>12000</v>
      </c>
    </row>
    <row r="47" spans="1:8" ht="78.75" x14ac:dyDescent="0.25">
      <c r="A47" s="2">
        <v>11</v>
      </c>
      <c r="B47" s="3" t="s">
        <v>56</v>
      </c>
      <c r="C47" s="10">
        <v>1</v>
      </c>
      <c r="D47" s="10" t="s">
        <v>67</v>
      </c>
      <c r="E47" s="15">
        <v>90000</v>
      </c>
      <c r="F47" s="15">
        <v>60000</v>
      </c>
      <c r="G47" s="15">
        <f t="shared" si="0"/>
        <v>90000</v>
      </c>
      <c r="H47" s="15">
        <f t="shared" si="1"/>
        <v>60000</v>
      </c>
    </row>
    <row r="48" spans="1:8" ht="31.5" x14ac:dyDescent="0.25">
      <c r="A48" s="2">
        <v>12</v>
      </c>
      <c r="B48" s="3" t="s">
        <v>57</v>
      </c>
      <c r="C48" s="10">
        <v>1</v>
      </c>
      <c r="D48" s="10" t="s">
        <v>67</v>
      </c>
      <c r="E48" s="15">
        <v>30000</v>
      </c>
      <c r="F48" s="15">
        <v>10000</v>
      </c>
      <c r="G48" s="15">
        <f t="shared" si="0"/>
        <v>30000</v>
      </c>
      <c r="H48" s="15">
        <f t="shared" si="1"/>
        <v>10000</v>
      </c>
    </row>
    <row r="49" spans="1:8" ht="47.25" x14ac:dyDescent="0.25">
      <c r="A49" s="2">
        <v>13</v>
      </c>
      <c r="B49" s="3" t="s">
        <v>21</v>
      </c>
      <c r="C49" s="10">
        <v>1</v>
      </c>
      <c r="D49" s="10" t="s">
        <v>67</v>
      </c>
      <c r="E49" s="15">
        <v>100000</v>
      </c>
      <c r="F49" s="15">
        <v>20000</v>
      </c>
      <c r="G49" s="15">
        <f t="shared" si="0"/>
        <v>100000</v>
      </c>
      <c r="H49" s="15">
        <f t="shared" si="1"/>
        <v>20000</v>
      </c>
    </row>
    <row r="50" spans="1:8" s="1" customFormat="1" ht="18.75" x14ac:dyDescent="0.3">
      <c r="A50" s="55" t="s">
        <v>76</v>
      </c>
      <c r="B50" s="56"/>
      <c r="C50" s="56"/>
      <c r="D50" s="56"/>
      <c r="E50" s="56"/>
      <c r="F50" s="57"/>
      <c r="G50" s="30">
        <f>SUM(G37:G49)</f>
        <v>8272000</v>
      </c>
      <c r="H50" s="30">
        <f>SUM(H37:H49)</f>
        <v>1240500</v>
      </c>
    </row>
    <row r="51" spans="1:8" ht="15.75" x14ac:dyDescent="0.25">
      <c r="A51" s="1"/>
      <c r="B51" s="1"/>
      <c r="C51" s="12"/>
      <c r="D51" s="12"/>
      <c r="E51" s="1"/>
      <c r="F51" s="1"/>
      <c r="G51" s="1"/>
      <c r="H51" s="1"/>
    </row>
  </sheetData>
  <mergeCells count="5">
    <mergeCell ref="A1:H1"/>
    <mergeCell ref="B24:C24"/>
    <mergeCell ref="A22:F22"/>
    <mergeCell ref="A33:F33"/>
    <mergeCell ref="A50:F50"/>
  </mergeCells>
  <pageMargins left="0" right="0" top="0.5" bottom="0.25" header="0.3" footer="0.3"/>
  <pageSetup paperSize="9" orientation="portrait" r:id="rId1"/>
  <rowBreaks count="4" manualBreakCount="4">
    <brk id="13" max="16383" man="1"/>
    <brk id="22" max="16383" man="1"/>
    <brk id="33" max="16383" man="1"/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</vt:lpstr>
      <vt:lpstr>Sheet3</vt:lpstr>
      <vt:lpstr>Sheet1</vt:lpstr>
      <vt:lpstr>Sheet2</vt:lpstr>
      <vt:lpstr>Sheet2!Print_Area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 - 23304</dc:creator>
  <cp:lastModifiedBy>Rehan Aslam</cp:lastModifiedBy>
  <cp:lastPrinted>2023-06-15T07:44:59Z</cp:lastPrinted>
  <dcterms:created xsi:type="dcterms:W3CDTF">2022-09-15T07:28:34Z</dcterms:created>
  <dcterms:modified xsi:type="dcterms:W3CDTF">2023-06-15T10:21:42Z</dcterms:modified>
</cp:coreProperties>
</file>