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PO\"/>
    </mc:Choice>
  </mc:AlternateContent>
  <xr:revisionPtr revIDLastSave="0" documentId="13_ncr:1_{04FA7FF3-E94B-4ABA-835D-B0CC5C723EB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Sheet1!$A$1:$G$57</definedName>
    <definedName name="_xlnm.Print_Titles" localSheetId="0">Sheet1!$21:$21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27" i="1"/>
  <c r="G24" i="1" l="1"/>
  <c r="G25" i="1"/>
  <c r="G23" i="1"/>
  <c r="G22" i="1"/>
  <c r="G26" i="1" l="1"/>
  <c r="G28" i="1" l="1"/>
  <c r="G29" i="1" s="1"/>
  <c r="G30" i="1" s="1"/>
  <c r="I27" i="1"/>
  <c r="I40" i="1" s="1"/>
</calcChain>
</file>

<file path=xl/sharedStrings.xml><?xml version="1.0" encoding="utf-8"?>
<sst xmlns="http://schemas.openxmlformats.org/spreadsheetml/2006/main" count="38" uniqueCount="35">
  <si>
    <t>S No.</t>
  </si>
  <si>
    <t>D e s c r i p t i o n</t>
  </si>
  <si>
    <t>Qty</t>
  </si>
  <si>
    <t>Unit</t>
  </si>
  <si>
    <t>TOTAL:</t>
  </si>
  <si>
    <t>Terms &amp; Conditions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</si>
  <si>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</si>
  <si>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</si>
  <si>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</si>
  <si>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</si>
  <si>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</si>
  <si>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</si>
  <si>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</si>
  <si>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</si>
  <si>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</si>
  <si>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</si>
  <si>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</si>
  <si>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</si>
  <si>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</si>
  <si>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</si>
  <si>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Inlet Dia</t>
  </si>
  <si>
    <t>Nos</t>
  </si>
  <si>
    <t>Discount</t>
  </si>
  <si>
    <t>GST 18%</t>
  </si>
  <si>
    <t>Grand Total</t>
  </si>
  <si>
    <t>NET TOTAL</t>
  </si>
  <si>
    <r>
      <t xml:space="preserve"> for </t>
    </r>
    <r>
      <rPr>
        <b/>
        <sz val="14"/>
        <color theme="1"/>
        <rFont val="Calibri"/>
        <family val="2"/>
        <scheme val="minor"/>
      </rPr>
      <t>Pioneer Engineering Services</t>
    </r>
  </si>
  <si>
    <t>M/S NEXUS FIRE SOLUTIONS</t>
  </si>
  <si>
    <t>PURCHASE ORDER</t>
  </si>
  <si>
    <t>OS &amp; Y Gate Valve 04" Dia</t>
  </si>
  <si>
    <t>OS &amp; Y Gate Valve 06" Dia</t>
  </si>
  <si>
    <t>Lock Shield Valve 1"</t>
  </si>
  <si>
    <t>Pressure Regulating 
Valve 1"</t>
  </si>
  <si>
    <t>Att: Mr. Saqib</t>
  </si>
  <si>
    <t>Supply of Fire Equipment for Bank Al Habib Center Point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</si>
</sst>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5" fillId="4" borderId="0" xfId="1" applyNumberFormat="1" applyFont="1" applyFill="1" applyAlignment="1">
      <alignment vertical="center"/>
    </xf>
    <xf numFmtId="166" fontId="3" fillId="0" borderId="0" xfId="2" applyNumberFormat="1" applyFont="1" applyAlignment="1">
      <alignment horizontal="left" vertical="center"/>
    </xf>
    <xf numFmtId="166" fontId="3" fillId="0" borderId="1" xfId="2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5" fillId="0" borderId="0" xfId="0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20</xdr:row>
      <xdr:rowOff>0</xdr:rowOff>
    </xdr:from>
    <xdr:to>
      <xdr:col>9</xdr:col>
      <xdr:colOff>346075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14</xdr:col>
      <xdr:colOff>342897</xdr:colOff>
      <xdr:row>19</xdr:row>
      <xdr:rowOff>476250</xdr:rowOff>
    </xdr:from>
    <xdr:to>
      <xdr:col>17</xdr:col>
      <xdr:colOff>523874</xdr:colOff>
      <xdr:row>22</xdr:row>
      <xdr:rowOff>7938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23223-5CA5-414B-9439-EAF4E62C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097" y="3543300"/>
          <a:ext cx="200977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56</xdr:row>
      <xdr:rowOff>95250</xdr:rowOff>
    </xdr:from>
    <xdr:to>
      <xdr:col>12</xdr:col>
      <xdr:colOff>133349</xdr:colOff>
      <xdr:row>59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CAEA6C-10E1-4B71-95B1-3E098EF2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9477375"/>
          <a:ext cx="609599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123824</xdr:colOff>
      <xdr:row>55</xdr:row>
      <xdr:rowOff>73024</xdr:rowOff>
    </xdr:from>
    <xdr:to>
      <xdr:col>13</xdr:col>
      <xdr:colOff>605219</xdr:colOff>
      <xdr:row>55</xdr:row>
      <xdr:rowOff>73024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70DF5-A361-4841-BC7E-BB9E8F8DC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4" y="9255124"/>
          <a:ext cx="481395" cy="0"/>
        </a:xfrm>
        <a:prstGeom prst="rect">
          <a:avLst/>
        </a:prstGeom>
      </xdr:spPr>
    </xdr:pic>
    <xdr:clientData/>
  </xdr:twoCellAnchor>
  <xdr:twoCellAnchor>
    <xdr:from>
      <xdr:col>1</xdr:col>
      <xdr:colOff>733419</xdr:colOff>
      <xdr:row>0</xdr:row>
      <xdr:rowOff>194252</xdr:rowOff>
    </xdr:from>
    <xdr:to>
      <xdr:col>6</xdr:col>
      <xdr:colOff>819150</xdr:colOff>
      <xdr:row>3</xdr:row>
      <xdr:rowOff>266700</xdr:rowOff>
    </xdr:to>
    <xdr:sp macro="" textlink="">
      <xdr:nvSpPr>
        <xdr:cNvPr id="7" name="Text Box 69">
          <a:extLst>
            <a:ext uri="{FF2B5EF4-FFF2-40B4-BE49-F238E27FC236}">
              <a16:creationId xmlns:a16="http://schemas.microsoft.com/office/drawing/2014/main" id="{401327A3-BFF3-4AAC-B5A3-3778A4A4DA05}"/>
            </a:ext>
          </a:extLst>
        </xdr:cNvPr>
        <xdr:cNvSpPr txBox="1">
          <a:spLocks noChangeArrowheads="1"/>
        </xdr:cNvSpPr>
      </xdr:nvSpPr>
      <xdr:spPr bwMode="auto">
        <a:xfrm>
          <a:off x="1076319" y="194252"/>
          <a:ext cx="4362456" cy="6725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209550</xdr:colOff>
      <xdr:row>0</xdr:row>
      <xdr:rowOff>95250</xdr:rowOff>
    </xdr:from>
    <xdr:to>
      <xdr:col>1</xdr:col>
      <xdr:colOff>742946</xdr:colOff>
      <xdr:row>3</xdr:row>
      <xdr:rowOff>146408</xdr:rowOff>
    </xdr:to>
    <xdr:pic>
      <xdr:nvPicPr>
        <xdr:cNvPr id="8" name="Picture 68">
          <a:extLst>
            <a:ext uri="{FF2B5EF4-FFF2-40B4-BE49-F238E27FC236}">
              <a16:creationId xmlns:a16="http://schemas.microsoft.com/office/drawing/2014/main" id="{3FDB86A6-696E-4F7C-8BDF-18DF5618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9550" y="95250"/>
          <a:ext cx="876296" cy="651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133350</xdr:colOff>
      <xdr:row>56</xdr:row>
      <xdr:rowOff>95250</xdr:rowOff>
    </xdr:from>
    <xdr:to>
      <xdr:col>12</xdr:col>
      <xdr:colOff>5145</xdr:colOff>
      <xdr:row>56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4EA4F7-B911-4963-9C71-AE9BC0FC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9477375"/>
          <a:ext cx="481395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45</xdr:row>
      <xdr:rowOff>171449</xdr:rowOff>
    </xdr:from>
    <xdr:to>
      <xdr:col>1</xdr:col>
      <xdr:colOff>523875</xdr:colOff>
      <xdr:row>55</xdr:row>
      <xdr:rowOff>152399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D38B2A-0009-4C9A-BC3C-1899D260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753474"/>
          <a:ext cx="752475" cy="581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66854</xdr:colOff>
      <xdr:row>25</xdr:row>
      <xdr:rowOff>142948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6896BB-5EF6-0733-CAC9-79BAA2B19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0225" y="6667500"/>
          <a:ext cx="1286054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53"/>
  <sheetViews>
    <sheetView tabSelected="1" topLeftCell="A14" zoomScale="120" zoomScaleNormal="120" zoomScaleSheetLayoutView="100" workbookViewId="0">
      <selection activeCell="F46" sqref="F46"/>
    </sheetView>
  </sheetViews>
  <sheetFormatPr defaultColWidth="9.140625" defaultRowHeight="15.75" x14ac:dyDescent="0.25"/>
  <cols>
    <col min="1" max="1" width="5.140625" style="2" customWidth="1"/>
    <col min="2" max="2" width="37.85546875" style="2" customWidth="1"/>
    <col min="3" max="3" width="9.85546875" style="20" hidden="1" customWidth="1"/>
    <col min="4" max="4" width="8.5703125" style="5" customWidth="1"/>
    <col min="5" max="5" width="6.140625" style="6" customWidth="1"/>
    <col min="6" max="6" width="11.5703125" style="8" customWidth="1"/>
    <col min="7" max="7" width="14" style="6" customWidth="1"/>
    <col min="8" max="8" width="11.5703125" style="8" bestFit="1" customWidth="1"/>
    <col min="9" max="9" width="9.85546875" style="8" bestFit="1" customWidth="1"/>
    <col min="10" max="16384" width="9.140625" style="2"/>
  </cols>
  <sheetData>
    <row r="4" spans="1:7" ht="27.75" customHeight="1" x14ac:dyDescent="0.25"/>
    <row r="7" spans="1:7" ht="5.25" customHeight="1" x14ac:dyDescent="0.25"/>
    <row r="8" spans="1:7" ht="5.25" customHeight="1" x14ac:dyDescent="0.25"/>
    <row r="10" spans="1:7" ht="5.25" customHeight="1" x14ac:dyDescent="0.25"/>
    <row r="11" spans="1:7" ht="18.75" x14ac:dyDescent="0.3">
      <c r="A11" s="32" t="s">
        <v>27</v>
      </c>
      <c r="B11" s="1"/>
      <c r="C11" s="17"/>
      <c r="G11" s="7">
        <v>45612</v>
      </c>
    </row>
    <row r="12" spans="1:7" x14ac:dyDescent="0.25">
      <c r="A12" s="1"/>
      <c r="B12" s="1"/>
      <c r="C12" s="17"/>
      <c r="G12" s="7"/>
    </row>
    <row r="13" spans="1:7" ht="21" x14ac:dyDescent="0.35">
      <c r="A13" s="43" t="s">
        <v>33</v>
      </c>
      <c r="B13" s="43"/>
      <c r="C13" s="43"/>
      <c r="D13" s="43"/>
      <c r="E13" s="43"/>
      <c r="F13" s="43"/>
      <c r="G13" s="43"/>
    </row>
    <row r="14" spans="1:7" x14ac:dyDescent="0.25">
      <c r="A14" s="49"/>
      <c r="B14" s="49"/>
      <c r="C14" s="49"/>
      <c r="D14" s="49"/>
      <c r="E14" s="49"/>
      <c r="F14" s="49"/>
      <c r="G14" s="49"/>
    </row>
    <row r="15" spans="1:7" ht="23.25" x14ac:dyDescent="0.35">
      <c r="A15" s="44" t="s">
        <v>28</v>
      </c>
      <c r="B15" s="44"/>
      <c r="C15" s="44"/>
      <c r="D15" s="44"/>
      <c r="E15" s="44"/>
      <c r="F15" s="44"/>
      <c r="G15" s="44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50.25" customHeight="1" thickBot="1" x14ac:dyDescent="0.3">
      <c r="A20" s="46" t="s">
        <v>34</v>
      </c>
      <c r="B20" s="47"/>
      <c r="C20" s="47"/>
      <c r="D20" s="47"/>
      <c r="E20" s="47"/>
      <c r="F20" s="47"/>
      <c r="G20" s="48"/>
    </row>
    <row r="21" spans="1:9" s="3" customFormat="1" ht="31.5" x14ac:dyDescent="0.25">
      <c r="A21" s="11" t="s">
        <v>0</v>
      </c>
      <c r="B21" s="11" t="s">
        <v>1</v>
      </c>
      <c r="C21" s="11" t="s">
        <v>20</v>
      </c>
      <c r="D21" s="11" t="s">
        <v>2</v>
      </c>
      <c r="E21" s="11" t="s">
        <v>3</v>
      </c>
      <c r="F21" s="12" t="s">
        <v>7</v>
      </c>
      <c r="G21" s="11" t="s">
        <v>8</v>
      </c>
      <c r="H21" s="19"/>
      <c r="I21" s="19"/>
    </row>
    <row r="22" spans="1:9" s="3" customFormat="1" ht="33" customHeight="1" x14ac:dyDescent="0.25">
      <c r="A22" s="27">
        <v>1</v>
      </c>
      <c r="B22" s="33" t="s">
        <v>29</v>
      </c>
      <c r="C22" s="25">
        <v>8</v>
      </c>
      <c r="D22" s="27">
        <v>1</v>
      </c>
      <c r="E22" s="27" t="s">
        <v>21</v>
      </c>
      <c r="F22" s="36">
        <v>115515</v>
      </c>
      <c r="G22" s="37">
        <f>F22*D22</f>
        <v>115515</v>
      </c>
      <c r="H22" s="26"/>
      <c r="I22" s="26"/>
    </row>
    <row r="23" spans="1:9" s="3" customFormat="1" ht="40.5" customHeight="1" x14ac:dyDescent="0.25">
      <c r="A23" s="27">
        <v>2</v>
      </c>
      <c r="B23" s="33" t="s">
        <v>30</v>
      </c>
      <c r="C23" s="25">
        <v>8</v>
      </c>
      <c r="D23" s="27">
        <v>2</v>
      </c>
      <c r="E23" s="27" t="s">
        <v>21</v>
      </c>
      <c r="F23" s="36">
        <v>188917</v>
      </c>
      <c r="G23" s="37">
        <f t="shared" ref="G23:G25" si="0">F23*D23</f>
        <v>377834</v>
      </c>
      <c r="H23" s="26"/>
      <c r="I23" s="26"/>
    </row>
    <row r="24" spans="1:9" s="3" customFormat="1" ht="39.75" customHeight="1" x14ac:dyDescent="0.25">
      <c r="A24" s="27">
        <v>3</v>
      </c>
      <c r="B24" s="33" t="s">
        <v>31</v>
      </c>
      <c r="C24" s="25"/>
      <c r="D24" s="27">
        <v>55</v>
      </c>
      <c r="E24" s="27" t="s">
        <v>21</v>
      </c>
      <c r="F24" s="36">
        <v>5515</v>
      </c>
      <c r="G24" s="37">
        <f t="shared" si="0"/>
        <v>303325</v>
      </c>
      <c r="H24" s="26"/>
      <c r="I24" s="26"/>
    </row>
    <row r="25" spans="1:9" s="3" customFormat="1" ht="30" x14ac:dyDescent="0.25">
      <c r="A25" s="27">
        <v>4</v>
      </c>
      <c r="B25" s="38" t="s">
        <v>32</v>
      </c>
      <c r="C25" s="25"/>
      <c r="D25" s="27">
        <v>55</v>
      </c>
      <c r="E25" s="27" t="s">
        <v>21</v>
      </c>
      <c r="F25" s="36">
        <v>11572</v>
      </c>
      <c r="G25" s="37">
        <f t="shared" si="0"/>
        <v>636460</v>
      </c>
      <c r="H25" s="26"/>
      <c r="I25" s="26"/>
    </row>
    <row r="26" spans="1:9" s="3" customFormat="1" ht="18" customHeight="1" x14ac:dyDescent="0.25">
      <c r="A26" s="4"/>
      <c r="B26" s="4"/>
      <c r="C26" s="21">
        <v>6</v>
      </c>
      <c r="D26" s="45" t="s">
        <v>4</v>
      </c>
      <c r="E26" s="45"/>
      <c r="F26" s="45"/>
      <c r="G26" s="18">
        <f>SUM(G22:G25)</f>
        <v>1433134</v>
      </c>
      <c r="H26" s="19"/>
      <c r="I26" s="19"/>
    </row>
    <row r="27" spans="1:9" s="3" customFormat="1" x14ac:dyDescent="0.25">
      <c r="A27" s="31"/>
      <c r="B27" s="34" t="s">
        <v>22</v>
      </c>
      <c r="C27" s="29"/>
      <c r="D27" s="30"/>
      <c r="E27" s="30"/>
      <c r="F27" s="41">
        <v>9.3740000000000004E-2</v>
      </c>
      <c r="G27" s="28">
        <f>F27*G26</f>
        <v>134341.98116</v>
      </c>
      <c r="H27" s="19"/>
      <c r="I27" s="40">
        <f>G27/G26</f>
        <v>9.3740000000000004E-2</v>
      </c>
    </row>
    <row r="28" spans="1:9" s="3" customFormat="1" ht="18" customHeight="1" x14ac:dyDescent="0.25">
      <c r="A28" s="4"/>
      <c r="B28" s="35"/>
      <c r="C28" s="21"/>
      <c r="D28" s="45" t="s">
        <v>25</v>
      </c>
      <c r="E28" s="45"/>
      <c r="F28" s="45"/>
      <c r="G28" s="18">
        <f>G26-G27</f>
        <v>1298792.01884</v>
      </c>
      <c r="H28" s="19"/>
      <c r="I28" s="19"/>
    </row>
    <row r="29" spans="1:9" s="3" customFormat="1" hidden="1" x14ac:dyDescent="0.25">
      <c r="A29" s="31">
        <v>4</v>
      </c>
      <c r="B29" s="34" t="s">
        <v>23</v>
      </c>
      <c r="C29" s="29"/>
      <c r="D29" s="30"/>
      <c r="E29" s="30"/>
      <c r="F29" s="9"/>
      <c r="G29" s="28">
        <f>G28*18%</f>
        <v>233782.5633912</v>
      </c>
      <c r="H29" s="19"/>
      <c r="I29" s="19"/>
    </row>
    <row r="30" spans="1:9" s="3" customFormat="1" hidden="1" x14ac:dyDescent="0.25">
      <c r="A30" s="31">
        <v>5</v>
      </c>
      <c r="B30" s="34" t="s">
        <v>24</v>
      </c>
      <c r="C30" s="29"/>
      <c r="D30" s="30"/>
      <c r="E30" s="30"/>
      <c r="F30" s="9"/>
      <c r="G30" s="28">
        <f>G29+G28</f>
        <v>1532574.5822312001</v>
      </c>
      <c r="H30" s="19"/>
      <c r="I30" s="19"/>
    </row>
    <row r="32" spans="1:9" ht="15" hidden="1" customHeight="1" x14ac:dyDescent="0.3">
      <c r="A32" s="10" t="s">
        <v>5</v>
      </c>
    </row>
    <row r="33" spans="1:9" ht="15" hidden="1" customHeight="1" x14ac:dyDescent="0.25">
      <c r="A33" t="s">
        <v>9</v>
      </c>
    </row>
    <row r="34" spans="1:9" ht="15" hidden="1" customHeight="1" x14ac:dyDescent="0.25">
      <c r="A34" s="42" t="s">
        <v>10</v>
      </c>
      <c r="B34" s="42"/>
      <c r="C34" s="42"/>
      <c r="D34" s="42"/>
      <c r="E34" s="42"/>
      <c r="F34" s="42"/>
      <c r="G34" s="42"/>
    </row>
    <row r="35" spans="1:9" ht="15" hidden="1" customHeight="1" x14ac:dyDescent="0.25">
      <c r="A35" s="42"/>
      <c r="B35" s="42"/>
      <c r="C35" s="42"/>
      <c r="D35" s="42"/>
      <c r="E35" s="42"/>
      <c r="F35" s="42"/>
      <c r="G35" s="42"/>
    </row>
    <row r="36" spans="1:9" ht="15" hidden="1" customHeight="1" x14ac:dyDescent="0.25">
      <c r="A36" t="s">
        <v>13</v>
      </c>
    </row>
    <row r="37" spans="1:9" ht="15" hidden="1" customHeight="1" x14ac:dyDescent="0.25">
      <c r="A37" t="s">
        <v>11</v>
      </c>
    </row>
    <row r="38" spans="1:9" ht="15" hidden="1" customHeight="1" x14ac:dyDescent="0.25">
      <c r="A38" t="s">
        <v>12</v>
      </c>
    </row>
    <row r="39" spans="1:9" ht="15" hidden="1" customHeight="1" x14ac:dyDescent="0.25">
      <c r="A39"/>
    </row>
    <row r="40" spans="1:9" ht="21" customHeight="1" x14ac:dyDescent="0.35">
      <c r="A40" s="13" t="s">
        <v>6</v>
      </c>
      <c r="B40" s="14"/>
      <c r="C40" s="22"/>
      <c r="D40" s="15"/>
      <c r="E40" s="16"/>
      <c r="F40" s="39"/>
      <c r="G40" s="16"/>
      <c r="I40" s="8">
        <f>I27*G26</f>
        <v>134341.98116</v>
      </c>
    </row>
    <row r="41" spans="1:9" ht="9.75" customHeight="1" x14ac:dyDescent="0.25">
      <c r="A41"/>
    </row>
    <row r="42" spans="1:9" ht="26.25" hidden="1" customHeight="1" x14ac:dyDescent="0.25">
      <c r="A42" t="s">
        <v>17</v>
      </c>
    </row>
    <row r="43" spans="1:9" ht="26.25" hidden="1" customHeight="1" x14ac:dyDescent="0.25">
      <c r="A43" s="52" t="s">
        <v>18</v>
      </c>
      <c r="B43" s="52"/>
      <c r="C43" s="52"/>
      <c r="D43" s="52"/>
      <c r="E43" s="52"/>
      <c r="F43" s="52"/>
      <c r="G43" s="52"/>
    </row>
    <row r="44" spans="1:9" ht="13.5" customHeight="1" x14ac:dyDescent="0.25">
      <c r="A44"/>
      <c r="G44" s="57">
        <f>G28-800000</f>
        <v>498792.01884000003</v>
      </c>
    </row>
    <row r="45" spans="1:9" ht="21" customHeight="1" x14ac:dyDescent="0.3">
      <c r="A45" s="1" t="s">
        <v>26</v>
      </c>
    </row>
    <row r="47" spans="1:9" hidden="1" x14ac:dyDescent="0.25">
      <c r="B47" s="53" t="s">
        <v>19</v>
      </c>
      <c r="C47" s="54"/>
      <c r="D47" s="54"/>
      <c r="E47" s="51">
        <v>1000000</v>
      </c>
      <c r="F47" s="51"/>
      <c r="G47" s="8"/>
      <c r="H47" s="2"/>
      <c r="I47" s="2"/>
    </row>
    <row r="48" spans="1:9" hidden="1" x14ac:dyDescent="0.25">
      <c r="B48" s="54"/>
      <c r="C48" s="54"/>
      <c r="D48" s="54"/>
      <c r="E48" s="51"/>
      <c r="F48" s="51"/>
      <c r="G48" s="8"/>
      <c r="H48" s="2"/>
      <c r="I48" s="2"/>
    </row>
    <row r="49" spans="2:9" hidden="1" x14ac:dyDescent="0.25">
      <c r="C49" s="5"/>
      <c r="D49" s="8"/>
      <c r="G49" s="8"/>
      <c r="H49" s="2"/>
      <c r="I49" s="2"/>
    </row>
    <row r="50" spans="2:9" ht="21" hidden="1" x14ac:dyDescent="0.35">
      <c r="B50" s="55"/>
      <c r="C50" s="55"/>
      <c r="D50" s="55"/>
      <c r="G50" s="8"/>
      <c r="H50" s="2"/>
      <c r="I50" s="2"/>
    </row>
    <row r="51" spans="2:9" ht="18.75" hidden="1" x14ac:dyDescent="0.25">
      <c r="C51" s="56" t="s">
        <v>16</v>
      </c>
      <c r="D51" s="56"/>
      <c r="E51" s="56"/>
      <c r="G51" s="8"/>
      <c r="H51" s="2"/>
      <c r="I51" s="2"/>
    </row>
    <row r="52" spans="2:9" ht="28.5" hidden="1" customHeight="1" x14ac:dyDescent="0.25">
      <c r="B52" s="23"/>
      <c r="C52" s="24" t="s">
        <v>14</v>
      </c>
      <c r="D52" s="50"/>
      <c r="E52" s="50"/>
      <c r="G52" s="8"/>
      <c r="H52" s="2"/>
      <c r="I52" s="2"/>
    </row>
    <row r="53" spans="2:9" ht="29.25" hidden="1" customHeight="1" x14ac:dyDescent="0.25">
      <c r="B53" s="23"/>
      <c r="C53" s="24" t="s">
        <v>15</v>
      </c>
      <c r="D53" s="50"/>
      <c r="E53" s="50"/>
      <c r="G53" s="8"/>
      <c r="H53" s="2"/>
      <c r="I53" s="2"/>
    </row>
  </sheetData>
  <mergeCells count="14">
    <mergeCell ref="D53:E53"/>
    <mergeCell ref="E47:F48"/>
    <mergeCell ref="A43:G43"/>
    <mergeCell ref="B47:D48"/>
    <mergeCell ref="B50:D50"/>
    <mergeCell ref="C51:E51"/>
    <mergeCell ref="D52:E52"/>
    <mergeCell ref="A34:G35"/>
    <mergeCell ref="A13:G13"/>
    <mergeCell ref="A15:G15"/>
    <mergeCell ref="D26:F26"/>
    <mergeCell ref="A20:G20"/>
    <mergeCell ref="A14:G14"/>
    <mergeCell ref="D28:F28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2024-12-14T07:20:50Z</cp:lastPrinted>
  <dcterms:created xsi:type="dcterms:W3CDTF">2017-12-11T08:54:46Z</dcterms:created>
  <dcterms:modified xsi:type="dcterms:W3CDTF">2025-02-06T14:32:04Z</dcterms:modified>
</cp:coreProperties>
</file>