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Rehan Aslam\Desktop\Imtiaz Korangi (Labour RAtes)\"/>
    </mc:Choice>
  </mc:AlternateContent>
  <xr:revisionPtr revIDLastSave="0" documentId="13_ncr:1_{65EE1DA6-4D8B-4C61-B07B-14DA0A4B4D9E}" xr6:coauthVersionLast="47" xr6:coauthVersionMax="47" xr10:uidLastSave="{00000000-0000-0000-0000-000000000000}"/>
  <bookViews>
    <workbookView xWindow="-120" yWindow="-120" windowWidth="29040" windowHeight="15840" tabRatio="718" xr2:uid="{00000000-000D-0000-FFFF-FFFF00000000}"/>
  </bookViews>
  <sheets>
    <sheet name="BiIl of Quantities" sheetId="19" r:id="rId1"/>
  </sheets>
  <definedNames>
    <definedName name="_xlnm.Print_Area" localSheetId="0">'BiIl of Quantities'!$A$1:$J$76</definedName>
    <definedName name="_xlnm.Print_Titles" localSheetId="0">'BiIl of Quantities'!$1:$8</definedName>
  </definedNames>
  <calcPr calcId="181029"/>
</workbook>
</file>

<file path=xl/calcChain.xml><?xml version="1.0" encoding="utf-8"?>
<calcChain xmlns="http://schemas.openxmlformats.org/spreadsheetml/2006/main">
  <c r="I70" i="19" l="1"/>
  <c r="J70" i="19" s="1"/>
  <c r="I69" i="19"/>
  <c r="J69" i="19" s="1"/>
  <c r="I68" i="19"/>
  <c r="J68" i="19" s="1"/>
  <c r="I67" i="19"/>
  <c r="J67" i="19" s="1"/>
  <c r="I66" i="19"/>
  <c r="J66" i="19" s="1"/>
  <c r="I65" i="19"/>
  <c r="J65" i="19" s="1"/>
  <c r="I64" i="19"/>
  <c r="J64" i="19" s="1"/>
  <c r="I63" i="19"/>
  <c r="J63" i="19" s="1"/>
  <c r="I62" i="19"/>
  <c r="J62" i="19" s="1"/>
  <c r="I61" i="19"/>
  <c r="J61" i="19" s="1"/>
  <c r="I60" i="19"/>
  <c r="J60" i="19" s="1"/>
  <c r="I58" i="19"/>
  <c r="J58" i="19" s="1"/>
  <c r="I56" i="19"/>
  <c r="J56" i="19" s="1"/>
  <c r="I55" i="19"/>
  <c r="J55" i="19" s="1"/>
  <c r="I54" i="19"/>
  <c r="J54" i="19" s="1"/>
  <c r="I52" i="19"/>
  <c r="J52" i="19" s="1"/>
  <c r="I51" i="19"/>
  <c r="J51" i="19" s="1"/>
  <c r="I50" i="19"/>
  <c r="J50" i="19" s="1"/>
  <c r="I49" i="19"/>
  <c r="J49" i="19" s="1"/>
  <c r="I48" i="19"/>
  <c r="J48" i="19" s="1"/>
  <c r="I47" i="19"/>
  <c r="J47" i="19" s="1"/>
  <c r="I46" i="19"/>
  <c r="J46" i="19" s="1"/>
  <c r="I45" i="19"/>
  <c r="J45" i="19" s="1"/>
  <c r="I40" i="19"/>
  <c r="J40" i="19" s="1"/>
  <c r="I36" i="19"/>
  <c r="J36" i="19" s="1"/>
  <c r="I35" i="19"/>
  <c r="J35" i="19" s="1"/>
  <c r="I34" i="19"/>
  <c r="J34" i="19" s="1"/>
  <c r="I33" i="19"/>
  <c r="J33" i="19" s="1"/>
  <c r="I32" i="19"/>
  <c r="J32" i="19" s="1"/>
  <c r="I31" i="19"/>
  <c r="J31" i="19" s="1"/>
  <c r="J29" i="19"/>
  <c r="I29" i="19"/>
  <c r="I28" i="19"/>
  <c r="J28" i="19" s="1"/>
  <c r="I27" i="19"/>
  <c r="J27" i="19" s="1"/>
  <c r="I25" i="19"/>
  <c r="J25" i="19" s="1"/>
  <c r="I24" i="19"/>
  <c r="J24" i="19" s="1"/>
  <c r="I23" i="19"/>
  <c r="J23" i="19" s="1"/>
  <c r="I22" i="19"/>
  <c r="J22" i="19" s="1"/>
  <c r="I21" i="19"/>
  <c r="J21" i="19" s="1"/>
  <c r="I20" i="19"/>
  <c r="J20" i="19" s="1"/>
  <c r="I19" i="19"/>
  <c r="J19" i="19" s="1"/>
  <c r="I18" i="19"/>
  <c r="J18" i="19" s="1"/>
  <c r="I16" i="19"/>
  <c r="J16" i="19" s="1"/>
  <c r="I15" i="19"/>
  <c r="J15" i="19" s="1"/>
  <c r="I14" i="19"/>
  <c r="J14" i="19" s="1"/>
  <c r="I12" i="19"/>
  <c r="J12" i="19" s="1"/>
  <c r="D61" i="19"/>
  <c r="D60" i="19"/>
  <c r="D58" i="19"/>
  <c r="D56" i="19"/>
  <c r="D55" i="19"/>
  <c r="D54" i="19"/>
  <c r="D52" i="19"/>
  <c r="D51" i="19"/>
  <c r="D50" i="19"/>
  <c r="D49" i="19"/>
  <c r="D48" i="19"/>
  <c r="D47" i="19"/>
  <c r="D46" i="19"/>
  <c r="D45" i="19"/>
  <c r="D40" i="19"/>
  <c r="D36" i="19"/>
  <c r="D35" i="19"/>
  <c r="D33" i="19"/>
  <c r="D32" i="19"/>
  <c r="D31" i="19"/>
  <c r="D29" i="19"/>
  <c r="D28" i="19"/>
  <c r="D27" i="19"/>
  <c r="D16" i="19"/>
  <c r="D15" i="19"/>
  <c r="D14" i="19"/>
  <c r="A13" i="19"/>
  <c r="A15" i="19" s="1"/>
  <c r="A16" i="19" s="1"/>
  <c r="A17" i="19" s="1"/>
  <c r="A26" i="19" s="1"/>
  <c r="A30" i="19" s="1"/>
  <c r="A37" i="19" s="1"/>
  <c r="A44" i="19" s="1"/>
  <c r="A46" i="19" s="1"/>
  <c r="A47" i="19" s="1"/>
  <c r="A48" i="19" s="1"/>
  <c r="A49" i="19" s="1"/>
  <c r="A50" i="19" s="1"/>
  <c r="A51" i="19" s="1"/>
  <c r="A52" i="19" s="1"/>
  <c r="A53" i="19" s="1"/>
  <c r="A57" i="19" s="1"/>
  <c r="A59" i="19" s="1"/>
  <c r="A62" i="19" s="1"/>
  <c r="A63" i="19" s="1"/>
  <c r="A64" i="19" s="1"/>
  <c r="A65" i="19" s="1"/>
  <c r="A66" i="19" s="1"/>
  <c r="A67" i="19" s="1"/>
  <c r="A68" i="19" s="1"/>
  <c r="A69" i="19" s="1"/>
  <c r="A70" i="19" s="1"/>
  <c r="D12" i="19"/>
  <c r="J71" i="19" l="1"/>
</calcChain>
</file>

<file path=xl/sharedStrings.xml><?xml version="1.0" encoding="utf-8"?>
<sst xmlns="http://schemas.openxmlformats.org/spreadsheetml/2006/main" count="138" uniqueCount="93">
  <si>
    <t>Rft.</t>
  </si>
  <si>
    <t>FIRE FIGHTING SERVICES</t>
  </si>
  <si>
    <t xml:space="preserve">Painting, identification and tagging to the installations and equipments. </t>
  </si>
  <si>
    <t>Automatic air relief valve, 1" connection</t>
  </si>
  <si>
    <t>Float Switch for low water level cut off.</t>
  </si>
  <si>
    <t>Set.</t>
  </si>
  <si>
    <t>Job.</t>
  </si>
  <si>
    <t>Fire Suppression Services</t>
  </si>
  <si>
    <t>Testing, and commissioning of entire fire fighting installation as per Consultant's approval.</t>
  </si>
  <si>
    <t>Fire extinguishers with fixing accessories.</t>
  </si>
  <si>
    <t xml:space="preserve">Flushing of entire fire pipe work according to (NFPA-13). </t>
  </si>
  <si>
    <t>i.</t>
  </si>
  <si>
    <t>Supervisory Fire Control Panel for sensing and monitoring of flow and monitoring OS&amp;Y valves switching with true alarm including batteries and charger.</t>
  </si>
  <si>
    <t>S.No.</t>
  </si>
  <si>
    <t>Description</t>
  </si>
  <si>
    <t>Unit</t>
  </si>
  <si>
    <t>Qty</t>
  </si>
  <si>
    <t>Amount</t>
  </si>
  <si>
    <t xml:space="preserve">Sprinkler Heads </t>
  </si>
  <si>
    <t>Pressure Gauge</t>
  </si>
  <si>
    <t>Alarm Check valve assembly with alarm gong and pipe work. with retarding chamber.</t>
  </si>
  <si>
    <t>Material</t>
  </si>
  <si>
    <t>Labour</t>
  </si>
  <si>
    <t xml:space="preserve">Total </t>
  </si>
  <si>
    <t>Rate</t>
  </si>
  <si>
    <t>Zone Control Valve assembly 4" dia complete with following.</t>
  </si>
  <si>
    <t>UL Listed Pressure reducing valve (PRV) 4" dia</t>
  </si>
  <si>
    <t>OS &amp; Y Gate valve 4" size</t>
  </si>
  <si>
    <t>Water flow switch 4" dia</t>
  </si>
  <si>
    <t xml:space="preserve">C.I body check valve with matching flanges. </t>
  </si>
  <si>
    <t>Fire hose cabinet size 42" x 36" x 12" for spare hose pipes including 4 Nos. 2-1/2" x 100 Rft. synthetic hose pipe, jet/spray/fog nozzle with aluminum instantaneous coupling, 2-Nos. fire blanket 6'-0" X 6'-0", fireman's axe, 2-pairs of fire proof gloves, front breakable glass, lock and all other accessories as specified, complete in all respects as per drawings, specified.</t>
  </si>
  <si>
    <t>Type FHC-S</t>
  </si>
  <si>
    <t xml:space="preserve">OS &amp; Y Gate valve matching flanges with tempering switch. </t>
  </si>
  <si>
    <t>2" dia test valve with sight glass &amp; sectional drain valve.</t>
  </si>
  <si>
    <t>Type Class A,B&amp;C  FX-4  (6 Kg. Dry Chemical Powder)</t>
  </si>
  <si>
    <t>Note:</t>
  </si>
  <si>
    <t>Making of As-Built &amp; Shop Drawings on AutoCAD 2018 or latest version with sectional details complete in all respects as per instructions of consultant.</t>
  </si>
  <si>
    <t>MS Sch-40 seamless pipes including all specials fittings UL listed FM approved, threaded, welded joints, flexible pipe, flanges, coupling, masking plates, bends, tees, clamps, supports and hangers, sleeves, masking plates chiseling, cutting holes, making good where required, painting and protection treatment etc. Complete in all respects.</t>
  </si>
  <si>
    <t>Supply, installation, testing &amp; commissioning of fire suppression system including all equipment, pipe works and accessories ready to operate as per specifications, drawings and instructions of consultants.</t>
  </si>
  <si>
    <t>Dia  1"             (Threaded fitting)</t>
  </si>
  <si>
    <t>Dia  1-1/4"       (Threaded fitting)</t>
  </si>
  <si>
    <t>Dia  1-1/2"       (Threaded fitting)</t>
  </si>
  <si>
    <t>Dia  2-1/2"       (Welded joints fitting)</t>
  </si>
  <si>
    <t>Dia  3"            (Welded joints fitting)</t>
  </si>
  <si>
    <t>Dia  4"            (Welded joints fitting)</t>
  </si>
  <si>
    <t>Dia  6"            (Welded joints fitting)</t>
  </si>
  <si>
    <t>Size. 6"</t>
  </si>
  <si>
    <t>ii.</t>
  </si>
  <si>
    <t>iii.</t>
  </si>
  <si>
    <t>iv.</t>
  </si>
  <si>
    <t>v.</t>
  </si>
  <si>
    <t>vi.</t>
  </si>
  <si>
    <t>vii.</t>
  </si>
  <si>
    <t>viii.</t>
  </si>
  <si>
    <t>Size. 4"</t>
  </si>
  <si>
    <t>Type Class K FX-5  (6 Litre Wet chemical fire extinguisher).</t>
  </si>
  <si>
    <t>Nos.</t>
  </si>
  <si>
    <t>Automatic fire extinguisher  (10 Kg. Dry Chemical Powder)</t>
  </si>
  <si>
    <t>Dia  2"            (Threaded fitting)</t>
  </si>
  <si>
    <t>Amount Rs.</t>
  </si>
  <si>
    <t>Supply &amp; installation of fire stop material (for passive fire fighting / smoke barrier) in all MEP openings and penetrations, either in slab or wall,  complete in all respects, ready to operate as per fire stopper recommended material, and as per instruction of Consultant.</t>
  </si>
  <si>
    <t xml:space="preserve">Throttling type butterfly valve with matching flanges. </t>
  </si>
  <si>
    <t>Check valve 4" size</t>
  </si>
  <si>
    <t>Type FHC</t>
  </si>
  <si>
    <t>Fire hose cabinet double height 32" x 60" x 14", stainless steel front, powder coated back including 1" dia x 100 Rft. rubber hose reel, nozzle guide, lock shield valve, pressure regulating valve automatic 180 deg. swing type, with 2-fire extinguishers as shown on drawing.</t>
  </si>
  <si>
    <t>Pressure relief valve size 4" dia</t>
  </si>
  <si>
    <t>Flow meter 6" dia.</t>
  </si>
  <si>
    <t>MS insulated 6" dia Diesel Engine Flue pipe with 2" Rockwool insulation up to outside the building as per Consultant's approval.</t>
  </si>
  <si>
    <t>Rev.00</t>
  </si>
  <si>
    <t>Imtiaz Super Market</t>
  </si>
  <si>
    <t>Size. 3"</t>
  </si>
  <si>
    <t>Fire department breeching connection 2 ways as per BSS 5041-3 including cabinet with breakable glass, SS frame &amp; drain plug.</t>
  </si>
  <si>
    <t>Anti vortex suction plates for 6" dia. suction pipe</t>
  </si>
  <si>
    <t xml:space="preserve">Size. 6" </t>
  </si>
  <si>
    <t>Sprinkler Pendent type concealed with cover plate, quick respose K = 5.6  (Opening Temperature 57ºC)</t>
  </si>
  <si>
    <t>Landing valves size 2-1/2" dia complete in all respects.</t>
  </si>
  <si>
    <t>Sprinkler Upright type standard response K = 5.6 (Opening Temperature 68ºC)</t>
  </si>
  <si>
    <r>
      <t>Type Class B&amp;C FX-3  (5 Kg. CO</t>
    </r>
    <r>
      <rPr>
        <sz val="8"/>
        <rFont val="Arial"/>
        <family val="2"/>
      </rPr>
      <t>2</t>
    </r>
    <r>
      <rPr>
        <sz val="10"/>
        <rFont val="Arial"/>
        <family val="2"/>
      </rPr>
      <t xml:space="preserve"> Carbon Dioxide Gas)</t>
    </r>
  </si>
  <si>
    <t>30 Kg. Capacity (CO2 Extinguisher Trolley)</t>
  </si>
  <si>
    <t>100 Litres Capacity (Foam Extinguisher Trolley)</t>
  </si>
  <si>
    <t>Automatic air relief valve, 1" connection with ball valve.</t>
  </si>
  <si>
    <t>Pressure gauge with ball valve.</t>
  </si>
  <si>
    <t>Total Cost of FSS Works Rs.</t>
  </si>
  <si>
    <t>Contractor is instructed to visit the site, understand the nature of work &amp; then fill the rates accordingly and submit the quotation.
No argument and discussion will be entertained after awarding of work.</t>
  </si>
  <si>
    <t>Miscellaneous work which was not included in BOQ but necessary to complete the project in all respects and ready to operate 
as per instructions of Consultant. (Bidder should mentioned the type of works).</t>
  </si>
  <si>
    <t>Korangi, Karachi.</t>
  </si>
  <si>
    <t>BiIl of Quantities</t>
  </si>
  <si>
    <t>Fire Pumps Set 500 gpm @ 9.5 bar comprising of 1 No. multistage in line Jockey Pump + 1 No. main horizontal pump with electrical motor + 1 No. Standby horizontal pump with diesel engine, diesel storage tank including pump controllers mounted on common MS skid, inter connecting pipes, wiring, OS&amp;Y valve, check valves and all accessories as per requirement of  NFPA 20, drawings and engineer instruction.</t>
  </si>
  <si>
    <t>&gt;</t>
  </si>
  <si>
    <t>Above quantities based on tender drawing, material should be procured as per approved shop drawing &amp; as per site requirement.</t>
  </si>
  <si>
    <t>Date: 23-09-2024</t>
  </si>
  <si>
    <t>Sprinkler Side wall type quick response K = 5.6  (Opening Temperature 57ºC)</t>
  </si>
  <si>
    <r>
      <t xml:space="preserve">Allied electrical work including power cables to pumps motors, control cables and wires from sensing monitoring and indicating devices such flow switches and valves to Electrical Control Panel and Fire Control Panel and supervisory switch including GI/PVC conduits and tray, termination, luxes and all accessories complete in all respects.
</t>
    </r>
    <r>
      <rPr>
        <b/>
        <sz val="8"/>
        <rFont val="Arial"/>
        <family val="2"/>
      </rPr>
      <t xml:space="preserve">Note: </t>
    </r>
    <r>
      <rPr>
        <sz val="8"/>
        <rFont val="Arial"/>
        <family val="2"/>
      </rPr>
      <t>Contractor shall perform allied electrical works within the pump room. Power to the pump room shall be provided by the client.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</si>
</sst>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_(* #,##0_);_(* \(#,##0\);_(* &quot;-&quot;??_);_(@_)"/>
  </numFmts>
  <fonts count="16" x14ac:knownFonts="1">
    <font>
      <sz val="11"/>
      <name val="Arial"/>
      <family val="2"/>
    </font>
    <font>
      <sz val="10"/>
      <name val="Arial"/>
      <family val="2"/>
    </font>
    <font>
      <sz val="11"/>
      <name val="Arial"/>
      <family val="2"/>
    </font>
    <font>
      <b/>
      <sz val="10"/>
      <name val="Arial"/>
      <family val="2"/>
    </font>
    <font>
      <i/>
      <sz val="11"/>
      <name val="Arial"/>
      <family val="2"/>
    </font>
    <font>
      <b/>
      <sz val="14"/>
      <name val="Arial"/>
      <family val="2"/>
    </font>
    <font>
      <b/>
      <u/>
      <sz val="10"/>
      <name val="Arial"/>
      <family val="2"/>
    </font>
    <font>
      <sz val="10"/>
      <name val="Helv"/>
    </font>
    <font>
      <sz val="11"/>
      <name val="Helv"/>
    </font>
    <font>
      <sz val="8"/>
      <name val="Arial"/>
      <family val="2"/>
    </font>
    <font>
      <b/>
      <sz val="16"/>
      <name val="Arial"/>
      <family val="2"/>
    </font>
    <font>
      <sz val="12"/>
      <name val="Arial"/>
      <family val="2"/>
    </font>
    <font>
      <b/>
      <sz val="12"/>
      <name val="Arial"/>
      <family val="2"/>
    </font>
    <font>
      <b/>
      <sz val="11"/>
      <name val="Arial"/>
      <family val="2"/>
    </font>
    <font>
      <sz val="9"/>
      <name val="Arial"/>
      <family val="2"/>
    </font>
    <font>
      <b/>
      <sz val="8"/>
      <name val="Arial"/>
      <family val="2"/>
    </font>
  </fonts>
  <fills count="7">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s>
  <borders count="36">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medium">
        <color indexed="64"/>
      </right>
      <top/>
      <bottom style="hair">
        <color indexed="64"/>
      </bottom>
      <diagonal/>
    </border>
    <border>
      <left style="thin">
        <color indexed="64"/>
      </left>
      <right style="medium">
        <color indexed="64"/>
      </right>
      <top/>
      <bottom/>
      <diagonal/>
    </border>
    <border>
      <left/>
      <right style="thin">
        <color indexed="64"/>
      </right>
      <top/>
      <bottom/>
      <diagonal/>
    </border>
    <border>
      <left style="medium">
        <color indexed="64"/>
      </left>
      <right/>
      <top/>
      <bottom/>
      <diagonal/>
    </border>
    <border>
      <left style="medium">
        <color indexed="64"/>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style="thin">
        <color indexed="64"/>
      </left>
      <right/>
      <top/>
      <bottom style="hair">
        <color indexed="64"/>
      </bottom>
      <diagonal/>
    </border>
    <border>
      <left style="thin">
        <color indexed="64"/>
      </left>
      <right/>
      <top/>
      <bottom/>
      <diagonal/>
    </border>
    <border>
      <left style="thin">
        <color indexed="64"/>
      </left>
      <right/>
      <top style="double">
        <color indexed="64"/>
      </top>
      <bottom style="medium">
        <color indexed="64"/>
      </bottom>
      <diagonal/>
    </border>
    <border>
      <left style="medium">
        <color indexed="64"/>
      </left>
      <right/>
      <top/>
      <bottom style="medium">
        <color indexed="64"/>
      </bottom>
      <diagonal/>
    </border>
    <border>
      <left style="thin">
        <color indexed="64"/>
      </left>
      <right style="medium">
        <color indexed="64"/>
      </right>
      <top style="double">
        <color indexed="64"/>
      </top>
      <bottom/>
      <diagonal/>
    </border>
    <border>
      <left style="thin">
        <color indexed="64"/>
      </left>
      <right style="thin">
        <color indexed="64"/>
      </right>
      <top style="double">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style="hair">
        <color indexed="64"/>
      </top>
      <bottom/>
      <diagonal/>
    </border>
    <border>
      <left style="thin">
        <color indexed="64"/>
      </left>
      <right style="medium">
        <color indexed="64"/>
      </right>
      <top style="hair">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bottom style="medium">
        <color indexed="64"/>
      </bottom>
      <diagonal/>
    </border>
    <border>
      <left/>
      <right/>
      <top style="medium">
        <color indexed="64"/>
      </top>
      <bottom/>
      <diagonal/>
    </border>
    <border>
      <left style="medium">
        <color indexed="64"/>
      </left>
      <right/>
      <top/>
      <bottom style="double">
        <color indexed="64"/>
      </bottom>
      <diagonal/>
    </border>
    <border>
      <left/>
      <right/>
      <top/>
      <bottom style="double">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s>
  <cellStyleXfs count="5">
    <xf numFmtId="0" fontId="0" fillId="0" borderId="0"/>
    <xf numFmtId="164" fontId="1" fillId="0" borderId="0" applyFont="0" applyFill="0" applyBorder="0" applyAlignment="0" applyProtection="0"/>
    <xf numFmtId="164" fontId="1" fillId="0" borderId="0" applyFont="0" applyFill="0" applyBorder="0" applyAlignment="0" applyProtection="0"/>
    <xf numFmtId="0" fontId="2" fillId="0" borderId="0"/>
    <xf numFmtId="0" fontId="7" fillId="0" borderId="0"/>
  </cellStyleXfs>
  <cellXfs count="131">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top" wrapText="1"/>
    </xf>
    <xf numFmtId="3" fontId="1" fillId="0" borderId="1" xfId="0" applyNumberFormat="1" applyFont="1" applyBorder="1" applyAlignment="1">
      <alignment horizontal="center"/>
    </xf>
    <xf numFmtId="0" fontId="3" fillId="0" borderId="3" xfId="0" applyFont="1" applyBorder="1" applyAlignment="1">
      <alignment horizontal="justify" vertical="center" wrapText="1"/>
    </xf>
    <xf numFmtId="0" fontId="1" fillId="0" borderId="3" xfId="0" applyFont="1" applyBorder="1" applyAlignment="1">
      <alignment horizontal="center" vertical="center"/>
    </xf>
    <xf numFmtId="166" fontId="1" fillId="0" borderId="2" xfId="1" applyNumberFormat="1" applyFont="1" applyFill="1" applyBorder="1" applyAlignment="1">
      <alignment horizontal="right"/>
    </xf>
    <xf numFmtId="0" fontId="1" fillId="0" borderId="1" xfId="0" applyFont="1" applyBorder="1" applyAlignment="1">
      <alignment horizontal="center"/>
    </xf>
    <xf numFmtId="3" fontId="1" fillId="0" borderId="2" xfId="0" applyNumberFormat="1" applyFont="1" applyBorder="1" applyAlignment="1">
      <alignment horizontal="center"/>
    </xf>
    <xf numFmtId="0" fontId="4" fillId="0" borderId="0" xfId="0" applyFont="1" applyAlignment="1">
      <alignment horizontal="center"/>
    </xf>
    <xf numFmtId="165" fontId="11" fillId="0" borderId="0" xfId="0" applyNumberFormat="1" applyFont="1" applyAlignment="1">
      <alignment horizontal="left"/>
    </xf>
    <xf numFmtId="165" fontId="3" fillId="0" borderId="3" xfId="0" applyNumberFormat="1" applyFont="1" applyBorder="1" applyAlignment="1">
      <alignment horizontal="left" vertical="center" wrapText="1"/>
    </xf>
    <xf numFmtId="165" fontId="6" fillId="0" borderId="3" xfId="0" applyNumberFormat="1" applyFont="1" applyBorder="1" applyAlignment="1">
      <alignment horizontal="left" vertical="center"/>
    </xf>
    <xf numFmtId="0" fontId="1" fillId="0" borderId="4" xfId="0" applyFont="1" applyBorder="1" applyAlignment="1">
      <alignment horizontal="justify" vertical="top" wrapText="1"/>
    </xf>
    <xf numFmtId="3" fontId="1" fillId="0" borderId="4" xfId="0" applyNumberFormat="1" applyFont="1" applyBorder="1" applyAlignment="1">
      <alignment horizontal="center"/>
    </xf>
    <xf numFmtId="3" fontId="1" fillId="0" borderId="3" xfId="0" applyNumberFormat="1" applyFont="1" applyBorder="1" applyAlignment="1">
      <alignment horizontal="center"/>
    </xf>
    <xf numFmtId="3" fontId="1" fillId="0" borderId="3" xfId="0" applyNumberFormat="1" applyFont="1" applyBorder="1" applyAlignment="1">
      <alignment horizontal="center" vertical="center"/>
    </xf>
    <xf numFmtId="0" fontId="1" fillId="0" borderId="2" xfId="0" applyFont="1" applyBorder="1" applyAlignment="1">
      <alignment horizontal="justify" wrapText="1"/>
    </xf>
    <xf numFmtId="165" fontId="5" fillId="0" borderId="0" xfId="0" applyNumberFormat="1" applyFont="1"/>
    <xf numFmtId="0" fontId="10" fillId="0" borderId="0" xfId="0" applyFont="1" applyAlignment="1">
      <alignment horizontal="left"/>
    </xf>
    <xf numFmtId="165" fontId="0" fillId="0" borderId="0" xfId="0" applyNumberFormat="1"/>
    <xf numFmtId="0" fontId="11" fillId="0" borderId="0" xfId="0" applyFont="1" applyAlignment="1">
      <alignment horizontal="left" vertical="center"/>
    </xf>
    <xf numFmtId="165" fontId="1" fillId="0" borderId="0" xfId="0" applyNumberFormat="1" applyFont="1"/>
    <xf numFmtId="0" fontId="5" fillId="0" borderId="0" xfId="0" applyFont="1"/>
    <xf numFmtId="165" fontId="8" fillId="2" borderId="0" xfId="4" applyNumberFormat="1" applyFont="1" applyFill="1"/>
    <xf numFmtId="0" fontId="1" fillId="2" borderId="0" xfId="0" applyFont="1" applyFill="1"/>
    <xf numFmtId="0" fontId="0" fillId="2" borderId="0" xfId="0" applyFill="1"/>
    <xf numFmtId="0" fontId="0" fillId="2" borderId="0" xfId="0" applyFill="1" applyAlignment="1">
      <alignment vertical="center"/>
    </xf>
    <xf numFmtId="0" fontId="0" fillId="0" borderId="0" xfId="0" applyAlignment="1">
      <alignment horizontal="center"/>
    </xf>
    <xf numFmtId="165" fontId="1" fillId="0" borderId="3" xfId="0" applyNumberFormat="1" applyFont="1" applyBorder="1" applyAlignment="1">
      <alignment horizontal="center" vertical="center"/>
    </xf>
    <xf numFmtId="0" fontId="0" fillId="3" borderId="0" xfId="0" applyFill="1" applyAlignment="1">
      <alignment horizontal="center"/>
    </xf>
    <xf numFmtId="0" fontId="0" fillId="3" borderId="0" xfId="0" applyFill="1"/>
    <xf numFmtId="165" fontId="12" fillId="0" borderId="0" xfId="0" applyNumberFormat="1" applyFont="1" applyAlignment="1">
      <alignment horizontal="left"/>
    </xf>
    <xf numFmtId="165" fontId="12" fillId="0" borderId="0" xfId="0" applyNumberFormat="1" applyFont="1"/>
    <xf numFmtId="165" fontId="0" fillId="0" borderId="0" xfId="0" applyNumberFormat="1" applyAlignment="1">
      <alignment horizontal="left"/>
    </xf>
    <xf numFmtId="166" fontId="1" fillId="0" borderId="4" xfId="1" applyNumberFormat="1" applyFont="1" applyFill="1" applyBorder="1" applyAlignment="1">
      <alignment horizontal="right"/>
    </xf>
    <xf numFmtId="166" fontId="1" fillId="0" borderId="3" xfId="1" applyNumberFormat="1" applyFont="1" applyFill="1" applyBorder="1" applyAlignment="1">
      <alignment horizontal="right"/>
    </xf>
    <xf numFmtId="166" fontId="1" fillId="0" borderId="5" xfId="1" applyNumberFormat="1" applyFont="1" applyFill="1" applyBorder="1" applyAlignment="1">
      <alignment horizontal="right"/>
    </xf>
    <xf numFmtId="166" fontId="1" fillId="0" borderId="6" xfId="1" applyNumberFormat="1" applyFont="1" applyFill="1" applyBorder="1" applyAlignment="1">
      <alignment horizontal="right"/>
    </xf>
    <xf numFmtId="166" fontId="1" fillId="0" borderId="2" xfId="0" applyNumberFormat="1" applyFont="1" applyBorder="1" applyAlignment="1">
      <alignment horizontal="center"/>
    </xf>
    <xf numFmtId="166" fontId="1" fillId="0" borderId="4" xfId="0" applyNumberFormat="1" applyFont="1" applyBorder="1" applyAlignment="1">
      <alignment horizontal="center"/>
    </xf>
    <xf numFmtId="166" fontId="1" fillId="0" borderId="1" xfId="0" applyNumberFormat="1" applyFont="1" applyBorder="1" applyAlignment="1">
      <alignment horizontal="center"/>
    </xf>
    <xf numFmtId="166" fontId="1" fillId="0" borderId="3" xfId="0" applyNumberFormat="1" applyFont="1" applyBorder="1" applyAlignment="1">
      <alignment horizontal="center"/>
    </xf>
    <xf numFmtId="165" fontId="1" fillId="0" borderId="7" xfId="0" applyNumberFormat="1" applyFont="1" applyBorder="1" applyAlignment="1">
      <alignment horizontal="center" vertical="top"/>
    </xf>
    <xf numFmtId="0" fontId="1" fillId="0" borderId="7" xfId="0" applyFont="1" applyBorder="1" applyAlignment="1">
      <alignment horizontal="center" vertical="top"/>
    </xf>
    <xf numFmtId="0" fontId="1" fillId="0" borderId="7" xfId="0" applyFont="1" applyBorder="1" applyAlignment="1">
      <alignment horizontal="center" vertical="center"/>
    </xf>
    <xf numFmtId="1" fontId="1" fillId="0" borderId="7" xfId="0" applyNumberFormat="1" applyFont="1" applyBorder="1" applyAlignment="1">
      <alignment horizontal="center" vertical="center"/>
    </xf>
    <xf numFmtId="165" fontId="1" fillId="0" borderId="8" xfId="0" applyNumberFormat="1" applyFont="1" applyBorder="1" applyAlignment="1">
      <alignment horizontal="center" vertical="top"/>
    </xf>
    <xf numFmtId="0" fontId="1" fillId="0" borderId="8" xfId="0" applyFont="1" applyBorder="1" applyAlignment="1">
      <alignment horizontal="center" vertical="top"/>
    </xf>
    <xf numFmtId="0" fontId="1" fillId="0" borderId="8" xfId="0" applyFont="1" applyBorder="1" applyAlignment="1">
      <alignment horizontal="center" vertical="center"/>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7" xfId="0" applyFont="1" applyBorder="1" applyAlignment="1">
      <alignment horizontal="center"/>
    </xf>
    <xf numFmtId="1" fontId="1" fillId="0" borderId="8" xfId="0" applyNumberFormat="1" applyFont="1" applyBorder="1" applyAlignment="1">
      <alignment horizontal="center"/>
    </xf>
    <xf numFmtId="0" fontId="1" fillId="0" borderId="2" xfId="0" applyFont="1" applyBorder="1" applyAlignment="1">
      <alignment horizontal="center"/>
    </xf>
    <xf numFmtId="0" fontId="0" fillId="4" borderId="0" xfId="0" applyFill="1"/>
    <xf numFmtId="0" fontId="1" fillId="0" borderId="2" xfId="0" applyFont="1" applyBorder="1" applyAlignment="1">
      <alignment horizontal="left" wrapText="1"/>
    </xf>
    <xf numFmtId="1" fontId="1" fillId="0" borderId="7" xfId="0" applyNumberFormat="1" applyFont="1" applyBorder="1" applyAlignment="1">
      <alignment horizontal="center" vertical="top"/>
    </xf>
    <xf numFmtId="0" fontId="1" fillId="0" borderId="2" xfId="0" applyFont="1" applyBorder="1" applyAlignment="1">
      <alignment horizontal="justify" vertical="top" wrapText="1"/>
    </xf>
    <xf numFmtId="3" fontId="1" fillId="0" borderId="0" xfId="0" applyNumberFormat="1" applyFont="1" applyAlignment="1">
      <alignment horizontal="right"/>
    </xf>
    <xf numFmtId="0" fontId="3" fillId="0" borderId="8" xfId="0" quotePrefix="1" applyFont="1" applyBorder="1" applyAlignment="1">
      <alignment horizontal="left"/>
    </xf>
    <xf numFmtId="0" fontId="3" fillId="0" borderId="7" xfId="0" quotePrefix="1" applyFont="1" applyBorder="1" applyAlignment="1">
      <alignment horizontal="left"/>
    </xf>
    <xf numFmtId="0" fontId="1" fillId="0" borderId="3" xfId="0" applyFont="1" applyBorder="1" applyAlignment="1">
      <alignment horizontal="justify" vertical="center" wrapText="1"/>
    </xf>
    <xf numFmtId="166" fontId="1" fillId="0" borderId="6" xfId="0" applyNumberFormat="1" applyFont="1" applyBorder="1" applyAlignment="1">
      <alignment horizontal="right"/>
    </xf>
    <xf numFmtId="166" fontId="13" fillId="0" borderId="11" xfId="0" applyNumberFormat="1" applyFont="1" applyBorder="1" applyAlignment="1">
      <alignment vertical="center"/>
    </xf>
    <xf numFmtId="0" fontId="13" fillId="0" borderId="12" xfId="0" applyFont="1" applyBorder="1" applyAlignment="1">
      <alignment horizontal="center" vertical="center"/>
    </xf>
    <xf numFmtId="166" fontId="1" fillId="0" borderId="13" xfId="1" applyNumberFormat="1" applyFont="1" applyFill="1" applyBorder="1" applyAlignment="1">
      <alignment horizontal="right"/>
    </xf>
    <xf numFmtId="166" fontId="1" fillId="0" borderId="14" xfId="0" applyNumberFormat="1" applyFont="1" applyBorder="1" applyAlignment="1">
      <alignment horizontal="right"/>
    </xf>
    <xf numFmtId="166" fontId="1" fillId="0" borderId="14" xfId="1" applyNumberFormat="1" applyFont="1" applyFill="1" applyBorder="1" applyAlignment="1">
      <alignment horizontal="right"/>
    </xf>
    <xf numFmtId="0" fontId="13" fillId="0" borderId="0" xfId="0" applyFont="1" applyAlignment="1">
      <alignment horizontal="center" vertical="center"/>
    </xf>
    <xf numFmtId="0" fontId="13" fillId="0" borderId="15" xfId="0" applyFont="1" applyBorder="1" applyAlignment="1">
      <alignment horizontal="right" vertical="center"/>
    </xf>
    <xf numFmtId="0" fontId="1" fillId="0" borderId="16" xfId="0" applyFont="1" applyBorder="1" applyAlignment="1">
      <alignment horizontal="center" vertical="top"/>
    </xf>
    <xf numFmtId="3" fontId="1" fillId="0" borderId="17" xfId="0" applyNumberFormat="1" applyFont="1" applyBorder="1" applyAlignment="1">
      <alignment horizontal="center" vertical="center"/>
    </xf>
    <xf numFmtId="3" fontId="1" fillId="0" borderId="6" xfId="0" applyNumberFormat="1" applyFont="1" applyBorder="1" applyAlignment="1">
      <alignment horizontal="center" vertical="center"/>
    </xf>
    <xf numFmtId="166" fontId="13" fillId="0" borderId="18" xfId="0" applyNumberFormat="1" applyFont="1" applyBorder="1" applyAlignment="1">
      <alignment vertical="center"/>
    </xf>
    <xf numFmtId="0" fontId="1" fillId="0" borderId="0" xfId="0" applyFont="1" applyAlignment="1">
      <alignment horizontal="right"/>
    </xf>
    <xf numFmtId="0" fontId="13" fillId="0" borderId="18" xfId="0" applyFont="1" applyBorder="1" applyAlignment="1">
      <alignment horizontal="center" vertical="center"/>
    </xf>
    <xf numFmtId="1" fontId="1" fillId="0" borderId="8" xfId="0" applyNumberFormat="1" applyFont="1" applyBorder="1" applyAlignment="1">
      <alignment horizontal="center" vertical="top"/>
    </xf>
    <xf numFmtId="166" fontId="1" fillId="0" borderId="19" xfId="0" applyNumberFormat="1" applyFont="1" applyBorder="1" applyAlignment="1">
      <alignment horizontal="center"/>
    </xf>
    <xf numFmtId="3" fontId="1" fillId="0" borderId="19" xfId="0" applyNumberFormat="1" applyFont="1" applyBorder="1" applyAlignment="1">
      <alignment horizontal="center"/>
    </xf>
    <xf numFmtId="165" fontId="3" fillId="0" borderId="20" xfId="4" applyNumberFormat="1" applyFont="1" applyBorder="1" applyAlignment="1">
      <alignment horizontal="center" vertical="center"/>
    </xf>
    <xf numFmtId="165" fontId="3" fillId="0" borderId="21" xfId="4" applyNumberFormat="1" applyFont="1" applyBorder="1" applyAlignment="1">
      <alignment horizontal="center" vertical="center"/>
    </xf>
    <xf numFmtId="166" fontId="1" fillId="0" borderId="22" xfId="1" applyNumberFormat="1" applyFont="1" applyFill="1" applyBorder="1" applyAlignment="1">
      <alignment horizontal="right"/>
    </xf>
    <xf numFmtId="166" fontId="1" fillId="0" borderId="23" xfId="1" applyNumberFormat="1" applyFont="1" applyFill="1" applyBorder="1" applyAlignment="1">
      <alignment horizontal="right"/>
    </xf>
    <xf numFmtId="165" fontId="3" fillId="0" borderId="24" xfId="0" applyNumberFormat="1" applyFont="1" applyBorder="1" applyAlignment="1">
      <alignment horizontal="center" vertical="center" wrapText="1"/>
    </xf>
    <xf numFmtId="165" fontId="3" fillId="0" borderId="25" xfId="4" applyNumberFormat="1" applyFont="1" applyBorder="1" applyAlignment="1">
      <alignment horizontal="center" vertical="center"/>
    </xf>
    <xf numFmtId="0" fontId="1" fillId="0" borderId="19" xfId="0" applyFont="1" applyBorder="1" applyAlignment="1">
      <alignment horizontal="justify" vertical="center" wrapText="1"/>
    </xf>
    <xf numFmtId="0" fontId="1" fillId="0" borderId="7" xfId="0" applyFont="1" applyBorder="1" applyAlignment="1">
      <alignment horizontal="right"/>
    </xf>
    <xf numFmtId="0" fontId="1" fillId="0" borderId="7" xfId="0" applyFont="1" applyBorder="1" applyAlignment="1">
      <alignment horizontal="right" vertical="center"/>
    </xf>
    <xf numFmtId="0" fontId="1" fillId="0" borderId="7" xfId="0" applyFont="1" applyBorder="1" applyAlignment="1">
      <alignment horizontal="right" vertical="top"/>
    </xf>
    <xf numFmtId="0" fontId="0" fillId="0" borderId="0" xfId="3" applyFont="1" applyAlignment="1">
      <alignment horizontal="center" vertical="top"/>
    </xf>
    <xf numFmtId="0" fontId="2" fillId="0" borderId="0" xfId="3" applyAlignment="1">
      <alignment vertical="top" wrapText="1"/>
    </xf>
    <xf numFmtId="165" fontId="1" fillId="0" borderId="2" xfId="0" applyNumberFormat="1" applyFont="1" applyBorder="1" applyAlignment="1">
      <alignment horizontal="justify" vertical="top" wrapText="1"/>
    </xf>
    <xf numFmtId="0" fontId="0" fillId="5" borderId="0" xfId="0" applyFill="1"/>
    <xf numFmtId="0" fontId="0" fillId="5" borderId="0" xfId="0" applyFill="1" applyAlignment="1">
      <alignment vertical="center"/>
    </xf>
    <xf numFmtId="0" fontId="0" fillId="6" borderId="0" xfId="0" applyFill="1"/>
    <xf numFmtId="0" fontId="1" fillId="0" borderId="26" xfId="0" applyFont="1" applyBorder="1" applyAlignment="1">
      <alignment horizontal="center" vertical="top"/>
    </xf>
    <xf numFmtId="0" fontId="1" fillId="2" borderId="4" xfId="0" applyFont="1" applyFill="1" applyBorder="1" applyAlignment="1">
      <alignment horizontal="justify" vertical="center" wrapText="1"/>
    </xf>
    <xf numFmtId="0" fontId="1" fillId="0" borderId="1" xfId="0" applyFont="1" applyBorder="1" applyAlignment="1">
      <alignment horizontal="justify" vertical="top" wrapText="1"/>
    </xf>
    <xf numFmtId="166" fontId="1" fillId="0" borderId="3" xfId="0" applyNumberFormat="1" applyFont="1" applyBorder="1" applyAlignment="1">
      <alignment horizontal="center" vertical="center"/>
    </xf>
    <xf numFmtId="166" fontId="1" fillId="0" borderId="3" xfId="1" applyNumberFormat="1" applyFont="1" applyFill="1" applyBorder="1" applyAlignment="1">
      <alignment horizontal="right" vertical="center"/>
    </xf>
    <xf numFmtId="0" fontId="14" fillId="0" borderId="7" xfId="0" applyFont="1" applyBorder="1" applyAlignment="1">
      <alignment horizontal="right" vertical="center"/>
    </xf>
    <xf numFmtId="1" fontId="1" fillId="0" borderId="16" xfId="0" applyNumberFormat="1" applyFont="1" applyBorder="1" applyAlignment="1">
      <alignment horizontal="center"/>
    </xf>
    <xf numFmtId="0" fontId="14" fillId="0" borderId="26" xfId="0" applyFont="1" applyBorder="1" applyAlignment="1">
      <alignment horizontal="right" vertical="center"/>
    </xf>
    <xf numFmtId="0" fontId="1" fillId="0" borderId="2" xfId="0" applyFont="1" applyBorder="1" applyAlignment="1">
      <alignment horizontal="left" vertical="center" wrapText="1"/>
    </xf>
    <xf numFmtId="166" fontId="1" fillId="0" borderId="22" xfId="0" applyNumberFormat="1" applyFont="1" applyBorder="1"/>
    <xf numFmtId="166" fontId="1" fillId="0" borderId="23" xfId="0" applyNumberFormat="1" applyFont="1" applyBorder="1"/>
    <xf numFmtId="0" fontId="1" fillId="0" borderId="1" xfId="0" applyFont="1" applyBorder="1" applyAlignment="1">
      <alignment horizontal="justify" wrapText="1"/>
    </xf>
    <xf numFmtId="0" fontId="1" fillId="0" borderId="4" xfId="0" applyFont="1" applyBorder="1" applyAlignment="1">
      <alignment horizontal="justify" vertical="center" wrapText="1"/>
    </xf>
    <xf numFmtId="166" fontId="1" fillId="0" borderId="22" xfId="0" applyNumberFormat="1" applyFont="1" applyBorder="1" applyAlignment="1">
      <alignment horizontal="right"/>
    </xf>
    <xf numFmtId="166" fontId="1" fillId="0" borderId="23" xfId="0" applyNumberFormat="1" applyFont="1" applyBorder="1" applyAlignment="1">
      <alignment horizontal="right"/>
    </xf>
    <xf numFmtId="0" fontId="1" fillId="0" borderId="26" xfId="0" applyFont="1" applyBorder="1" applyAlignment="1">
      <alignment horizontal="right"/>
    </xf>
    <xf numFmtId="0" fontId="1" fillId="0" borderId="19" xfId="0" applyFont="1" applyBorder="1" applyAlignment="1">
      <alignment horizontal="left" wrapText="1"/>
    </xf>
    <xf numFmtId="0" fontId="1" fillId="0" borderId="19" xfId="3" applyFont="1" applyBorder="1" applyAlignment="1">
      <alignment horizontal="justify" vertical="top"/>
    </xf>
    <xf numFmtId="0" fontId="1" fillId="0" borderId="19" xfId="0" applyFont="1" applyBorder="1" applyAlignment="1">
      <alignment horizontal="center"/>
    </xf>
    <xf numFmtId="165" fontId="1" fillId="0" borderId="2" xfId="0" applyNumberFormat="1" applyFont="1" applyBorder="1" applyAlignment="1">
      <alignment horizontal="justify" vertical="top"/>
    </xf>
    <xf numFmtId="0" fontId="0" fillId="0" borderId="0" xfId="0" applyAlignment="1">
      <alignment horizontal="left"/>
    </xf>
    <xf numFmtId="0" fontId="0" fillId="0" borderId="0" xfId="3" applyFont="1" applyAlignment="1">
      <alignment horizontal="left" vertical="top" wrapText="1"/>
    </xf>
    <xf numFmtId="0" fontId="13" fillId="0" borderId="28" xfId="0" applyFont="1" applyBorder="1" applyAlignment="1">
      <alignment horizontal="center" vertical="center"/>
    </xf>
    <xf numFmtId="165" fontId="3" fillId="0" borderId="27" xfId="0" applyNumberFormat="1" applyFont="1" applyBorder="1" applyAlignment="1">
      <alignment horizontal="center" vertical="center"/>
    </xf>
    <xf numFmtId="165" fontId="3" fillId="0" borderId="29" xfId="0" applyNumberFormat="1" applyFont="1" applyBorder="1" applyAlignment="1">
      <alignment horizontal="center" vertical="center"/>
    </xf>
    <xf numFmtId="165" fontId="3" fillId="0" borderId="30" xfId="0" applyNumberFormat="1" applyFont="1" applyBorder="1" applyAlignment="1">
      <alignment horizontal="center" vertical="center"/>
    </xf>
    <xf numFmtId="165" fontId="3" fillId="0" borderId="31" xfId="0" applyNumberFormat="1" applyFont="1" applyBorder="1" applyAlignment="1">
      <alignment horizontal="center" vertical="center"/>
    </xf>
    <xf numFmtId="165" fontId="3" fillId="0" borderId="32" xfId="0" applyNumberFormat="1" applyFont="1" applyBorder="1" applyAlignment="1">
      <alignment horizontal="center" vertical="center"/>
    </xf>
    <xf numFmtId="165" fontId="3" fillId="0" borderId="21" xfId="0" applyNumberFormat="1" applyFont="1" applyBorder="1" applyAlignment="1">
      <alignment horizontal="center" vertical="center"/>
    </xf>
    <xf numFmtId="165" fontId="3" fillId="0" borderId="32" xfId="0" applyNumberFormat="1" applyFont="1" applyBorder="1" applyAlignment="1">
      <alignment horizontal="center" vertical="center" wrapText="1"/>
    </xf>
    <xf numFmtId="165" fontId="3" fillId="0" borderId="21" xfId="0" applyNumberFormat="1" applyFont="1" applyBorder="1" applyAlignment="1">
      <alignment horizontal="center" vertical="center" wrapText="1"/>
    </xf>
    <xf numFmtId="165" fontId="3" fillId="0" borderId="33" xfId="0" applyNumberFormat="1" applyFont="1" applyBorder="1" applyAlignment="1">
      <alignment horizontal="center" vertical="center" wrapText="1"/>
    </xf>
    <xf numFmtId="165" fontId="3" fillId="0" borderId="34" xfId="0" applyNumberFormat="1" applyFont="1" applyBorder="1" applyAlignment="1">
      <alignment horizontal="center" vertical="center" wrapText="1"/>
    </xf>
    <xf numFmtId="165" fontId="3" fillId="0" borderId="35" xfId="0" applyNumberFormat="1" applyFont="1" applyBorder="1" applyAlignment="1">
      <alignment horizontal="center" vertical="center" wrapText="1"/>
    </xf>
  </cellXfs>
  <cellStyles count="5">
    <cellStyle name="Comma" xfId="1" builtinId="3"/>
    <cellStyle name="Comma 2" xfId="2" xr:uid="{00000000-0005-0000-0000-000001000000}"/>
    <cellStyle name="Normal" xfId="0" builtinId="0"/>
    <cellStyle name="Normal 2" xfId="3" xr:uid="{00000000-0005-0000-0000-000003000000}"/>
    <cellStyle name="Normal_Book1"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
  <sheetViews>
    <sheetView showGridLines="0" tabSelected="1" topLeftCell="A63" zoomScale="115" zoomScaleNormal="115" zoomScaleSheetLayoutView="100" workbookViewId="0">
      <selection activeCell="J71" sqref="J71"/>
    </sheetView>
  </sheetViews>
  <sheetFormatPr defaultColWidth="8.875" defaultRowHeight="14.25" x14ac:dyDescent="0.2"/>
  <cols>
    <col min="1" max="1" width="3" style="31" customWidth="1"/>
    <col min="2" max="2" width="4.625" style="31" customWidth="1"/>
    <col min="3" max="3" width="44" style="32" customWidth="1"/>
    <col min="4" max="4" width="6.125" style="31" customWidth="1"/>
    <col min="5" max="5" width="6.625" style="31" customWidth="1"/>
    <col min="6" max="6" width="10.625" style="31" customWidth="1"/>
    <col min="7" max="10" width="12.625" style="31" customWidth="1"/>
    <col min="11" max="16384" width="8.875" style="27"/>
  </cols>
  <sheetData>
    <row r="1" spans="1:10" s="26" customFormat="1" ht="20.25" x14ac:dyDescent="0.3">
      <c r="A1" s="34" t="s">
        <v>86</v>
      </c>
      <c r="B1" s="34"/>
      <c r="C1" s="19"/>
      <c r="D1" s="20"/>
      <c r="E1" s="10"/>
      <c r="F1" s="10"/>
      <c r="G1" s="10"/>
      <c r="H1" s="10"/>
      <c r="I1" s="10"/>
      <c r="J1" s="10"/>
    </row>
    <row r="2" spans="1:10" s="26" customFormat="1" ht="12.75" customHeight="1" x14ac:dyDescent="0.2">
      <c r="A2" s="21" t="s">
        <v>7</v>
      </c>
      <c r="B2" s="21"/>
      <c r="C2" s="23"/>
      <c r="D2" s="22"/>
      <c r="E2" s="10"/>
      <c r="F2" s="10"/>
      <c r="G2" s="10"/>
      <c r="H2" s="10"/>
      <c r="I2" s="10"/>
      <c r="J2" s="10"/>
    </row>
    <row r="3" spans="1:10" s="26" customFormat="1" ht="5.25" customHeight="1" x14ac:dyDescent="0.25">
      <c r="A3" s="23"/>
      <c r="B3" s="23"/>
      <c r="C3" s="23"/>
      <c r="D3" s="24"/>
      <c r="E3" s="10"/>
      <c r="F3" s="10"/>
      <c r="G3" s="10"/>
      <c r="H3" s="10"/>
      <c r="I3" s="10"/>
      <c r="J3" s="10"/>
    </row>
    <row r="4" spans="1:10" ht="15" customHeight="1" x14ac:dyDescent="0.25">
      <c r="A4" s="34" t="s">
        <v>69</v>
      </c>
      <c r="B4" s="34"/>
      <c r="C4"/>
      <c r="D4" s="29"/>
      <c r="E4" s="10"/>
      <c r="F4" s="10"/>
      <c r="G4" s="10"/>
      <c r="H4" s="10"/>
      <c r="I4" s="29"/>
      <c r="J4" s="76" t="s">
        <v>68</v>
      </c>
    </row>
    <row r="5" spans="1:10" ht="15" customHeight="1" x14ac:dyDescent="0.25">
      <c r="A5" s="35" t="s">
        <v>85</v>
      </c>
      <c r="B5" s="33"/>
      <c r="C5"/>
      <c r="D5" s="29"/>
      <c r="E5" s="10"/>
      <c r="F5" s="29"/>
      <c r="G5" s="70"/>
      <c r="H5" s="70"/>
      <c r="I5" s="70"/>
      <c r="J5" s="60" t="s">
        <v>90</v>
      </c>
    </row>
    <row r="6" spans="1:10" ht="6.75" customHeight="1" thickBot="1" x14ac:dyDescent="0.25">
      <c r="A6" s="35"/>
      <c r="B6" s="35"/>
      <c r="C6" s="23"/>
      <c r="D6" s="11"/>
      <c r="E6" s="10"/>
      <c r="F6" s="119"/>
      <c r="G6" s="119"/>
      <c r="H6" s="119"/>
      <c r="I6" s="119"/>
      <c r="J6" s="119"/>
    </row>
    <row r="7" spans="1:10" ht="15" customHeight="1" x14ac:dyDescent="0.2">
      <c r="A7" s="120" t="s">
        <v>13</v>
      </c>
      <c r="B7" s="121"/>
      <c r="C7" s="124" t="s">
        <v>14</v>
      </c>
      <c r="D7" s="124" t="s">
        <v>15</v>
      </c>
      <c r="E7" s="126" t="s">
        <v>16</v>
      </c>
      <c r="F7" s="128" t="s">
        <v>21</v>
      </c>
      <c r="G7" s="129"/>
      <c r="H7" s="128" t="s">
        <v>22</v>
      </c>
      <c r="I7" s="130"/>
      <c r="J7" s="85" t="s">
        <v>23</v>
      </c>
    </row>
    <row r="8" spans="1:10" s="25" customFormat="1" ht="15" customHeight="1" thickBot="1" x14ac:dyDescent="0.25">
      <c r="A8" s="122"/>
      <c r="B8" s="123"/>
      <c r="C8" s="125"/>
      <c r="D8" s="125"/>
      <c r="E8" s="127"/>
      <c r="F8" s="81" t="s">
        <v>24</v>
      </c>
      <c r="G8" s="82" t="s">
        <v>17</v>
      </c>
      <c r="H8" s="81" t="s">
        <v>24</v>
      </c>
      <c r="I8" s="82" t="s">
        <v>17</v>
      </c>
      <c r="J8" s="86" t="s">
        <v>59</v>
      </c>
    </row>
    <row r="9" spans="1:10" ht="18" customHeight="1" thickTop="1" x14ac:dyDescent="0.2">
      <c r="A9" s="61"/>
      <c r="B9" s="62"/>
      <c r="C9" s="12" t="s">
        <v>1</v>
      </c>
      <c r="D9" s="13"/>
      <c r="E9" s="17"/>
      <c r="F9" s="17"/>
      <c r="G9" s="17"/>
      <c r="H9" s="17"/>
      <c r="I9" s="17"/>
      <c r="J9" s="73"/>
    </row>
    <row r="10" spans="1:10" ht="52.5" customHeight="1" x14ac:dyDescent="0.2">
      <c r="A10" s="48"/>
      <c r="B10" s="44"/>
      <c r="C10" s="93" t="s">
        <v>38</v>
      </c>
      <c r="D10" s="30"/>
      <c r="E10" s="17"/>
      <c r="F10" s="17"/>
      <c r="G10" s="17"/>
      <c r="H10" s="17"/>
      <c r="I10" s="17"/>
      <c r="J10" s="74"/>
    </row>
    <row r="11" spans="1:10" ht="63.75" x14ac:dyDescent="0.2">
      <c r="A11" s="49">
        <v>1</v>
      </c>
      <c r="B11" s="45"/>
      <c r="C11" s="3" t="s">
        <v>64</v>
      </c>
      <c r="D11" s="6"/>
      <c r="E11" s="17"/>
      <c r="F11" s="17"/>
      <c r="G11" s="17"/>
      <c r="H11" s="17"/>
      <c r="I11" s="17"/>
      <c r="J11" s="74"/>
    </row>
    <row r="12" spans="1:10" ht="15" customHeight="1" x14ac:dyDescent="0.2">
      <c r="A12" s="49"/>
      <c r="B12" s="88" t="s">
        <v>11</v>
      </c>
      <c r="C12" s="2" t="s">
        <v>63</v>
      </c>
      <c r="D12" s="40" t="str">
        <f>IF(C12="","",IF(E12="","",IF(E12&gt;1,"Nos.","No.")))</f>
        <v>Nos.</v>
      </c>
      <c r="E12" s="9">
        <v>14</v>
      </c>
      <c r="F12" s="7"/>
      <c r="G12" s="67"/>
      <c r="H12" s="7">
        <v>6000</v>
      </c>
      <c r="I12" s="67">
        <f>H12*E12</f>
        <v>84000</v>
      </c>
      <c r="J12" s="38">
        <f>I12+G12</f>
        <v>84000</v>
      </c>
    </row>
    <row r="13" spans="1:10" ht="89.25" x14ac:dyDescent="0.2">
      <c r="A13" s="49">
        <f>A11+1</f>
        <v>2</v>
      </c>
      <c r="B13" s="53"/>
      <c r="C13" s="14" t="s">
        <v>30</v>
      </c>
      <c r="D13" s="41"/>
      <c r="E13" s="15"/>
      <c r="F13" s="36"/>
      <c r="G13" s="83"/>
      <c r="H13" s="36"/>
      <c r="I13" s="83"/>
      <c r="J13" s="84"/>
    </row>
    <row r="14" spans="1:10" ht="15" customHeight="1" x14ac:dyDescent="0.2">
      <c r="A14" s="49"/>
      <c r="B14" s="88" t="s">
        <v>11</v>
      </c>
      <c r="C14" s="18" t="s">
        <v>31</v>
      </c>
      <c r="D14" s="40" t="str">
        <f>IF(C14="","",IF(E14="","",IF(E14&gt;1,"Nos.","No.")))</f>
        <v>No.</v>
      </c>
      <c r="E14" s="9">
        <v>1</v>
      </c>
      <c r="F14" s="7"/>
      <c r="G14" s="67"/>
      <c r="H14" s="7">
        <v>6000</v>
      </c>
      <c r="I14" s="67">
        <f>H14*E14</f>
        <v>6000</v>
      </c>
      <c r="J14" s="38">
        <f>I14+G14</f>
        <v>6000</v>
      </c>
    </row>
    <row r="15" spans="1:10" ht="39" customHeight="1" x14ac:dyDescent="0.2">
      <c r="A15" s="49">
        <f>A13+1</f>
        <v>3</v>
      </c>
      <c r="B15" s="45"/>
      <c r="C15" s="99" t="s">
        <v>71</v>
      </c>
      <c r="D15" s="42" t="str">
        <f>IF(C15="","",IF(E15="","",IF(E15&gt;1,"Nos.","No.")))</f>
        <v>Nos.</v>
      </c>
      <c r="E15" s="4">
        <v>2</v>
      </c>
      <c r="F15" s="7"/>
      <c r="G15" s="67"/>
      <c r="H15" s="7">
        <v>5000</v>
      </c>
      <c r="I15" s="67">
        <f>H15*E15</f>
        <v>10000</v>
      </c>
      <c r="J15" s="38">
        <f>I15+G15</f>
        <v>10000</v>
      </c>
    </row>
    <row r="16" spans="1:10" ht="24.95" customHeight="1" x14ac:dyDescent="0.2">
      <c r="A16" s="50">
        <f>A15+1</f>
        <v>4</v>
      </c>
      <c r="B16" s="46"/>
      <c r="C16" s="2" t="s">
        <v>75</v>
      </c>
      <c r="D16" s="40" t="str">
        <f t="shared" ref="D16" si="0">IF(C16="","",IF(E16="","",IF(E16&gt;1,"Nos.","No.")))</f>
        <v>Nos.</v>
      </c>
      <c r="E16" s="9">
        <v>10</v>
      </c>
      <c r="F16" s="7"/>
      <c r="G16" s="67"/>
      <c r="H16" s="7">
        <v>3000</v>
      </c>
      <c r="I16" s="67">
        <f>H16*E16</f>
        <v>30000</v>
      </c>
      <c r="J16" s="38">
        <f>I16+G16</f>
        <v>30000</v>
      </c>
    </row>
    <row r="17" spans="1:10" ht="76.5" customHeight="1" x14ac:dyDescent="0.2">
      <c r="A17" s="49">
        <f>A16+1</f>
        <v>5</v>
      </c>
      <c r="B17" s="45"/>
      <c r="C17" s="14" t="s">
        <v>37</v>
      </c>
      <c r="D17" s="41"/>
      <c r="E17" s="15"/>
      <c r="F17" s="36"/>
      <c r="G17" s="106"/>
      <c r="H17" s="36"/>
      <c r="I17" s="106"/>
      <c r="J17" s="107"/>
    </row>
    <row r="18" spans="1:10" ht="20.100000000000001" customHeight="1" thickBot="1" x14ac:dyDescent="0.25">
      <c r="A18" s="72"/>
      <c r="B18" s="104" t="s">
        <v>11</v>
      </c>
      <c r="C18" s="87" t="s">
        <v>39</v>
      </c>
      <c r="D18" s="79" t="s">
        <v>0</v>
      </c>
      <c r="E18" s="80">
        <v>3910</v>
      </c>
      <c r="F18" s="7"/>
      <c r="G18" s="67"/>
      <c r="H18" s="7">
        <v>180</v>
      </c>
      <c r="I18" s="67">
        <f t="shared" ref="I18:I25" si="1">H18*E18</f>
        <v>703800</v>
      </c>
      <c r="J18" s="38">
        <f t="shared" ref="J18:J25" si="2">I18+G18</f>
        <v>703800</v>
      </c>
    </row>
    <row r="19" spans="1:10" ht="20.100000000000001" customHeight="1" x14ac:dyDescent="0.2">
      <c r="A19" s="49"/>
      <c r="B19" s="102" t="s">
        <v>47</v>
      </c>
      <c r="C19" s="2" t="s">
        <v>40</v>
      </c>
      <c r="D19" s="40" t="s">
        <v>0</v>
      </c>
      <c r="E19" s="9">
        <v>1200</v>
      </c>
      <c r="F19" s="7"/>
      <c r="G19" s="67"/>
      <c r="H19" s="7">
        <v>200</v>
      </c>
      <c r="I19" s="67">
        <f t="shared" si="1"/>
        <v>240000</v>
      </c>
      <c r="J19" s="38">
        <f t="shared" si="2"/>
        <v>240000</v>
      </c>
    </row>
    <row r="20" spans="1:10" ht="20.100000000000001" customHeight="1" x14ac:dyDescent="0.2">
      <c r="A20" s="49"/>
      <c r="B20" s="102" t="s">
        <v>48</v>
      </c>
      <c r="C20" s="2" t="s">
        <v>41</v>
      </c>
      <c r="D20" s="40" t="s">
        <v>0</v>
      </c>
      <c r="E20" s="9">
        <v>540</v>
      </c>
      <c r="F20" s="7"/>
      <c r="G20" s="67"/>
      <c r="H20" s="7">
        <v>225</v>
      </c>
      <c r="I20" s="67">
        <f t="shared" si="1"/>
        <v>121500</v>
      </c>
      <c r="J20" s="38">
        <f t="shared" si="2"/>
        <v>121500</v>
      </c>
    </row>
    <row r="21" spans="1:10" ht="20.100000000000001" customHeight="1" x14ac:dyDescent="0.2">
      <c r="A21" s="49"/>
      <c r="B21" s="102" t="s">
        <v>49</v>
      </c>
      <c r="C21" s="1" t="s">
        <v>58</v>
      </c>
      <c r="D21" s="40" t="s">
        <v>0</v>
      </c>
      <c r="E21" s="9">
        <v>510</v>
      </c>
      <c r="F21" s="7"/>
      <c r="G21" s="67"/>
      <c r="H21" s="7">
        <v>250</v>
      </c>
      <c r="I21" s="67">
        <f t="shared" si="1"/>
        <v>127500</v>
      </c>
      <c r="J21" s="38">
        <f t="shared" si="2"/>
        <v>127500</v>
      </c>
    </row>
    <row r="22" spans="1:10" ht="20.100000000000001" customHeight="1" x14ac:dyDescent="0.2">
      <c r="A22" s="49"/>
      <c r="B22" s="102" t="s">
        <v>50</v>
      </c>
      <c r="C22" s="2" t="s">
        <v>42</v>
      </c>
      <c r="D22" s="40" t="s">
        <v>0</v>
      </c>
      <c r="E22" s="9">
        <v>560</v>
      </c>
      <c r="F22" s="7"/>
      <c r="G22" s="67"/>
      <c r="H22" s="7">
        <v>275</v>
      </c>
      <c r="I22" s="67">
        <f t="shared" si="1"/>
        <v>154000</v>
      </c>
      <c r="J22" s="38">
        <f t="shared" si="2"/>
        <v>154000</v>
      </c>
    </row>
    <row r="23" spans="1:10" ht="20.100000000000001" customHeight="1" x14ac:dyDescent="0.2">
      <c r="A23" s="49"/>
      <c r="B23" s="102" t="s">
        <v>51</v>
      </c>
      <c r="C23" s="1" t="s">
        <v>43</v>
      </c>
      <c r="D23" s="42" t="s">
        <v>0</v>
      </c>
      <c r="E23" s="4">
        <v>760</v>
      </c>
      <c r="F23" s="7"/>
      <c r="G23" s="67"/>
      <c r="H23" s="7">
        <v>300</v>
      </c>
      <c r="I23" s="67">
        <f t="shared" si="1"/>
        <v>228000</v>
      </c>
      <c r="J23" s="38">
        <f t="shared" si="2"/>
        <v>228000</v>
      </c>
    </row>
    <row r="24" spans="1:10" ht="20.100000000000001" customHeight="1" x14ac:dyDescent="0.2">
      <c r="A24" s="49"/>
      <c r="B24" s="102" t="s">
        <v>52</v>
      </c>
      <c r="C24" s="1" t="s">
        <v>44</v>
      </c>
      <c r="D24" s="42" t="s">
        <v>0</v>
      </c>
      <c r="E24" s="4">
        <v>840</v>
      </c>
      <c r="F24" s="7"/>
      <c r="G24" s="67"/>
      <c r="H24" s="7">
        <v>350</v>
      </c>
      <c r="I24" s="67">
        <f t="shared" si="1"/>
        <v>294000</v>
      </c>
      <c r="J24" s="38">
        <f t="shared" si="2"/>
        <v>294000</v>
      </c>
    </row>
    <row r="25" spans="1:10" s="94" customFormat="1" ht="20.100000000000001" customHeight="1" x14ac:dyDescent="0.2">
      <c r="A25" s="49"/>
      <c r="B25" s="102" t="s">
        <v>53</v>
      </c>
      <c r="C25" s="1" t="s">
        <v>45</v>
      </c>
      <c r="D25" s="42" t="s">
        <v>0</v>
      </c>
      <c r="E25" s="4">
        <v>260</v>
      </c>
      <c r="F25" s="7"/>
      <c r="G25" s="67"/>
      <c r="H25" s="7">
        <v>400</v>
      </c>
      <c r="I25" s="67">
        <f t="shared" si="1"/>
        <v>104000</v>
      </c>
      <c r="J25" s="38">
        <f t="shared" si="2"/>
        <v>104000</v>
      </c>
    </row>
    <row r="26" spans="1:10" s="28" customFormat="1" ht="15" customHeight="1" x14ac:dyDescent="0.2">
      <c r="A26" s="49">
        <f>A17+1</f>
        <v>6</v>
      </c>
      <c r="B26" s="46"/>
      <c r="C26" s="5" t="s">
        <v>18</v>
      </c>
      <c r="D26" s="43"/>
      <c r="E26" s="16"/>
      <c r="F26" s="37"/>
      <c r="G26" s="69"/>
      <c r="H26" s="37"/>
      <c r="I26" s="69"/>
      <c r="J26" s="39"/>
    </row>
    <row r="27" spans="1:10" s="95" customFormat="1" ht="25.5" x14ac:dyDescent="0.2">
      <c r="A27" s="50"/>
      <c r="B27" s="90" t="s">
        <v>11</v>
      </c>
      <c r="C27" s="2" t="s">
        <v>76</v>
      </c>
      <c r="D27" s="40" t="str">
        <f>IF(C27="","",IF(E27="","",IF(E27&gt;1,"Nos.","No.")))</f>
        <v>Nos.</v>
      </c>
      <c r="E27" s="9">
        <v>600</v>
      </c>
      <c r="F27" s="7"/>
      <c r="G27" s="67"/>
      <c r="H27" s="7">
        <v>600</v>
      </c>
      <c r="I27" s="67">
        <f>H27*E27</f>
        <v>360000</v>
      </c>
      <c r="J27" s="38">
        <f>I27+G27</f>
        <v>360000</v>
      </c>
    </row>
    <row r="28" spans="1:10" s="95" customFormat="1" ht="25.5" x14ac:dyDescent="0.2">
      <c r="A28" s="50"/>
      <c r="B28" s="90" t="s">
        <v>47</v>
      </c>
      <c r="C28" s="1" t="s">
        <v>74</v>
      </c>
      <c r="D28" s="42" t="str">
        <f>IF(C28="","",IF(E28="","",IF(E28&gt;1,"Nos.","No.")))</f>
        <v>Nos.</v>
      </c>
      <c r="E28" s="4">
        <v>66</v>
      </c>
      <c r="F28" s="7"/>
      <c r="G28" s="67"/>
      <c r="H28" s="7">
        <v>500</v>
      </c>
      <c r="I28" s="67">
        <f>H28*E28</f>
        <v>33000</v>
      </c>
      <c r="J28" s="38">
        <f>I28+G28</f>
        <v>33000</v>
      </c>
    </row>
    <row r="29" spans="1:10" s="28" customFormat="1" ht="25.5" x14ac:dyDescent="0.2">
      <c r="A29" s="50"/>
      <c r="B29" s="90" t="s">
        <v>48</v>
      </c>
      <c r="C29" s="1" t="s">
        <v>91</v>
      </c>
      <c r="D29" s="42" t="str">
        <f>IF(C29="","",IF(E29="","",IF(E29&gt;1,"Nos.","No.")))</f>
        <v>No.</v>
      </c>
      <c r="E29" s="4">
        <v>1</v>
      </c>
      <c r="F29" s="7"/>
      <c r="G29" s="67"/>
      <c r="H29" s="7">
        <v>500</v>
      </c>
      <c r="I29" s="67">
        <f>H29*E29</f>
        <v>500</v>
      </c>
      <c r="J29" s="38">
        <f>I29+G29</f>
        <v>500</v>
      </c>
    </row>
    <row r="30" spans="1:10" s="28" customFormat="1" ht="18" customHeight="1" x14ac:dyDescent="0.2">
      <c r="A30" s="50">
        <f>A26+1</f>
        <v>7</v>
      </c>
      <c r="B30" s="47"/>
      <c r="C30" s="5" t="s">
        <v>9</v>
      </c>
      <c r="D30" s="100"/>
      <c r="E30" s="6"/>
      <c r="F30" s="101"/>
      <c r="G30" s="69"/>
      <c r="H30" s="101"/>
      <c r="I30" s="69"/>
      <c r="J30" s="39"/>
    </row>
    <row r="31" spans="1:10" ht="15" customHeight="1" x14ac:dyDescent="0.2">
      <c r="A31" s="54"/>
      <c r="B31" s="102" t="s">
        <v>11</v>
      </c>
      <c r="C31" s="18" t="s">
        <v>77</v>
      </c>
      <c r="D31" s="40" t="str">
        <f t="shared" ref="D31:D36" si="3">IF(C31="","",IF(E31="","",IF(E31&gt;1,"Nos.","No.")))</f>
        <v>Nos.</v>
      </c>
      <c r="E31" s="55">
        <v>10</v>
      </c>
      <c r="F31" s="7"/>
      <c r="G31" s="67"/>
      <c r="H31" s="7">
        <v>500</v>
      </c>
      <c r="I31" s="67">
        <f t="shared" ref="I31:I36" si="4">H31*E31</f>
        <v>5000</v>
      </c>
      <c r="J31" s="38">
        <f t="shared" ref="J31:J36" si="5">I31+G31</f>
        <v>5000</v>
      </c>
    </row>
    <row r="32" spans="1:10" ht="20.100000000000001" customHeight="1" x14ac:dyDescent="0.2">
      <c r="A32" s="54"/>
      <c r="B32" s="102" t="s">
        <v>47</v>
      </c>
      <c r="C32" s="108" t="s">
        <v>34</v>
      </c>
      <c r="D32" s="42" t="str">
        <f t="shared" si="3"/>
        <v>Nos.</v>
      </c>
      <c r="E32" s="8">
        <v>10</v>
      </c>
      <c r="F32" s="7"/>
      <c r="G32" s="67"/>
      <c r="H32" s="7">
        <v>500</v>
      </c>
      <c r="I32" s="67">
        <f t="shared" si="4"/>
        <v>5000</v>
      </c>
      <c r="J32" s="38">
        <f t="shared" si="5"/>
        <v>5000</v>
      </c>
    </row>
    <row r="33" spans="1:10" ht="20.100000000000001" customHeight="1" x14ac:dyDescent="0.2">
      <c r="A33" s="54"/>
      <c r="B33" s="102" t="s">
        <v>48</v>
      </c>
      <c r="C33" s="2" t="s">
        <v>55</v>
      </c>
      <c r="D33" s="40" t="str">
        <f t="shared" si="3"/>
        <v>No.</v>
      </c>
      <c r="E33" s="55">
        <v>1</v>
      </c>
      <c r="F33" s="7"/>
      <c r="G33" s="67"/>
      <c r="H33" s="7">
        <v>500</v>
      </c>
      <c r="I33" s="67">
        <f t="shared" si="4"/>
        <v>500</v>
      </c>
      <c r="J33" s="38">
        <f t="shared" si="5"/>
        <v>500</v>
      </c>
    </row>
    <row r="34" spans="1:10" s="94" customFormat="1" ht="20.100000000000001" customHeight="1" x14ac:dyDescent="0.2">
      <c r="A34" s="54"/>
      <c r="B34" s="102" t="s">
        <v>49</v>
      </c>
      <c r="C34" s="1" t="s">
        <v>57</v>
      </c>
      <c r="D34" s="42" t="s">
        <v>56</v>
      </c>
      <c r="E34" s="4">
        <v>4</v>
      </c>
      <c r="F34" s="7"/>
      <c r="G34" s="67"/>
      <c r="H34" s="7">
        <v>500</v>
      </c>
      <c r="I34" s="67">
        <f t="shared" si="4"/>
        <v>2000</v>
      </c>
      <c r="J34" s="38">
        <f t="shared" si="5"/>
        <v>2000</v>
      </c>
    </row>
    <row r="35" spans="1:10" ht="20.100000000000001" customHeight="1" x14ac:dyDescent="0.2">
      <c r="A35" s="54"/>
      <c r="B35" s="102" t="s">
        <v>50</v>
      </c>
      <c r="C35" s="2" t="s">
        <v>79</v>
      </c>
      <c r="D35" s="40" t="str">
        <f t="shared" si="3"/>
        <v>No.</v>
      </c>
      <c r="E35" s="55">
        <v>1</v>
      </c>
      <c r="F35" s="7"/>
      <c r="G35" s="67"/>
      <c r="H35" s="7">
        <v>500</v>
      </c>
      <c r="I35" s="67">
        <f t="shared" si="4"/>
        <v>500</v>
      </c>
      <c r="J35" s="38">
        <f t="shared" si="5"/>
        <v>500</v>
      </c>
    </row>
    <row r="36" spans="1:10" s="96" customFormat="1" ht="20.100000000000001" customHeight="1" thickBot="1" x14ac:dyDescent="0.25">
      <c r="A36" s="103"/>
      <c r="B36" s="104" t="s">
        <v>51</v>
      </c>
      <c r="C36" s="87" t="s">
        <v>78</v>
      </c>
      <c r="D36" s="79" t="str">
        <f t="shared" si="3"/>
        <v>Nos.</v>
      </c>
      <c r="E36" s="115">
        <v>2</v>
      </c>
      <c r="F36" s="7"/>
      <c r="G36" s="67"/>
      <c r="H36" s="7">
        <v>2000</v>
      </c>
      <c r="I36" s="67">
        <f t="shared" si="4"/>
        <v>4000</v>
      </c>
      <c r="J36" s="38">
        <f t="shared" si="5"/>
        <v>4000</v>
      </c>
    </row>
    <row r="37" spans="1:10" s="96" customFormat="1" ht="25.5" x14ac:dyDescent="0.2">
      <c r="A37" s="49">
        <f>A30+1</f>
        <v>8</v>
      </c>
      <c r="B37" s="45"/>
      <c r="C37" s="5" t="s">
        <v>25</v>
      </c>
      <c r="D37" s="43"/>
      <c r="E37" s="16"/>
      <c r="F37" s="37"/>
      <c r="G37" s="69"/>
      <c r="H37" s="37"/>
      <c r="I37" s="69"/>
      <c r="J37" s="39"/>
    </row>
    <row r="38" spans="1:10" s="96" customFormat="1" ht="15" customHeight="1" x14ac:dyDescent="0.2">
      <c r="A38" s="49"/>
      <c r="B38" s="90" t="s">
        <v>11</v>
      </c>
      <c r="C38" s="63" t="s">
        <v>26</v>
      </c>
      <c r="D38" s="43"/>
      <c r="E38" s="16"/>
      <c r="F38" s="37"/>
      <c r="G38" s="69"/>
      <c r="H38" s="37"/>
      <c r="I38" s="69"/>
      <c r="J38" s="39"/>
    </row>
    <row r="39" spans="1:10" s="96" customFormat="1" ht="15" customHeight="1" x14ac:dyDescent="0.2">
      <c r="A39" s="49"/>
      <c r="B39" s="90" t="s">
        <v>47</v>
      </c>
      <c r="C39" s="63" t="s">
        <v>27</v>
      </c>
      <c r="D39" s="43"/>
      <c r="E39" s="16"/>
      <c r="F39" s="37"/>
      <c r="G39" s="69"/>
      <c r="H39" s="37"/>
      <c r="I39" s="69"/>
      <c r="J39" s="39"/>
    </row>
    <row r="40" spans="1:10" s="96" customFormat="1" ht="15" customHeight="1" x14ac:dyDescent="0.2">
      <c r="A40" s="49"/>
      <c r="B40" s="90" t="s">
        <v>48</v>
      </c>
      <c r="C40" s="63" t="s">
        <v>62</v>
      </c>
      <c r="D40" s="43" t="str">
        <f>IF(C40="","",IF(E40="","",IF(E40&gt;1,"Nos.","No.")))</f>
        <v>Nos.</v>
      </c>
      <c r="E40" s="16">
        <v>5</v>
      </c>
      <c r="F40" s="7"/>
      <c r="G40" s="67"/>
      <c r="H40" s="7">
        <v>8000</v>
      </c>
      <c r="I40" s="67">
        <f>H40*E40</f>
        <v>40000</v>
      </c>
      <c r="J40" s="38">
        <f>I40+G40</f>
        <v>40000</v>
      </c>
    </row>
    <row r="41" spans="1:10" s="96" customFormat="1" ht="15" customHeight="1" x14ac:dyDescent="0.2">
      <c r="A41" s="49"/>
      <c r="B41" s="90" t="s">
        <v>49</v>
      </c>
      <c r="C41" s="63" t="s">
        <v>19</v>
      </c>
      <c r="D41" s="43"/>
      <c r="E41" s="16"/>
      <c r="F41" s="37"/>
      <c r="G41" s="69"/>
      <c r="H41" s="37"/>
      <c r="I41" s="69"/>
      <c r="J41" s="39"/>
    </row>
    <row r="42" spans="1:10" s="96" customFormat="1" ht="15" customHeight="1" x14ac:dyDescent="0.2">
      <c r="A42" s="49"/>
      <c r="B42" s="90" t="s">
        <v>50</v>
      </c>
      <c r="C42" s="63" t="s">
        <v>28</v>
      </c>
      <c r="D42" s="43"/>
      <c r="E42" s="16"/>
      <c r="F42" s="37"/>
      <c r="G42" s="69"/>
      <c r="H42" s="37"/>
      <c r="I42" s="69"/>
      <c r="J42" s="39"/>
    </row>
    <row r="43" spans="1:10" s="96" customFormat="1" ht="15" customHeight="1" x14ac:dyDescent="0.2">
      <c r="A43" s="49"/>
      <c r="B43" s="90" t="s">
        <v>51</v>
      </c>
      <c r="C43" s="2" t="s">
        <v>33</v>
      </c>
      <c r="D43" s="40"/>
      <c r="E43" s="9"/>
      <c r="F43" s="7"/>
      <c r="G43" s="67"/>
      <c r="H43" s="7"/>
      <c r="I43" s="67"/>
      <c r="J43" s="38"/>
    </row>
    <row r="44" spans="1:10" ht="25.5" x14ac:dyDescent="0.2">
      <c r="A44" s="49">
        <f>A37+1</f>
        <v>9</v>
      </c>
      <c r="B44" s="45"/>
      <c r="C44" s="63" t="s">
        <v>20</v>
      </c>
      <c r="D44" s="43"/>
      <c r="E44" s="16"/>
      <c r="F44" s="37"/>
      <c r="G44" s="69"/>
      <c r="H44" s="37"/>
      <c r="I44" s="69"/>
      <c r="J44" s="39"/>
    </row>
    <row r="45" spans="1:10" ht="15" customHeight="1" x14ac:dyDescent="0.2">
      <c r="A45" s="49"/>
      <c r="B45" s="102" t="s">
        <v>11</v>
      </c>
      <c r="C45" s="18" t="s">
        <v>73</v>
      </c>
      <c r="D45" s="40" t="str">
        <f t="shared" ref="D45:D52" si="6">IF(C45="","",IF(E45="","",IF(E45&gt;1,"Nos.","No.")))</f>
        <v>No.</v>
      </c>
      <c r="E45" s="9">
        <v>1</v>
      </c>
      <c r="F45" s="7"/>
      <c r="G45" s="67"/>
      <c r="H45" s="7">
        <v>1000</v>
      </c>
      <c r="I45" s="67">
        <f t="shared" ref="I45:I52" si="7">H45*E45</f>
        <v>1000</v>
      </c>
      <c r="J45" s="38">
        <f t="shared" ref="J45:J52" si="8">I45+G45</f>
        <v>1000</v>
      </c>
    </row>
    <row r="46" spans="1:10" ht="20.100000000000001" customHeight="1" x14ac:dyDescent="0.2">
      <c r="A46" s="50">
        <f>A44+1</f>
        <v>10</v>
      </c>
      <c r="B46" s="46"/>
      <c r="C46" s="2" t="s">
        <v>65</v>
      </c>
      <c r="D46" s="40" t="str">
        <f t="shared" si="6"/>
        <v>No.</v>
      </c>
      <c r="E46" s="9">
        <v>1</v>
      </c>
      <c r="F46" s="7"/>
      <c r="G46" s="67"/>
      <c r="H46" s="7">
        <v>1000</v>
      </c>
      <c r="I46" s="67">
        <f t="shared" si="7"/>
        <v>1000</v>
      </c>
      <c r="J46" s="38">
        <f t="shared" si="8"/>
        <v>1000</v>
      </c>
    </row>
    <row r="47" spans="1:10" s="28" customFormat="1" ht="20.100000000000001" customHeight="1" x14ac:dyDescent="0.2">
      <c r="A47" s="50">
        <f t="shared" ref="A47:A53" si="9">A46+1</f>
        <v>11</v>
      </c>
      <c r="B47" s="46"/>
      <c r="C47" s="1" t="s">
        <v>3</v>
      </c>
      <c r="D47" s="42" t="str">
        <f t="shared" si="6"/>
        <v>No.</v>
      </c>
      <c r="E47" s="4">
        <v>1</v>
      </c>
      <c r="F47" s="7"/>
      <c r="G47" s="67"/>
      <c r="H47" s="7">
        <v>1000</v>
      </c>
      <c r="I47" s="67">
        <f t="shared" si="7"/>
        <v>1000</v>
      </c>
      <c r="J47" s="38">
        <f t="shared" si="8"/>
        <v>1000</v>
      </c>
    </row>
    <row r="48" spans="1:10" s="28" customFormat="1" ht="20.100000000000001" customHeight="1" x14ac:dyDescent="0.2">
      <c r="A48" s="50">
        <f t="shared" si="9"/>
        <v>12</v>
      </c>
      <c r="B48" s="46"/>
      <c r="C48" s="1" t="s">
        <v>80</v>
      </c>
      <c r="D48" s="42" t="str">
        <f t="shared" si="6"/>
        <v>Nos.</v>
      </c>
      <c r="E48" s="4">
        <v>4</v>
      </c>
      <c r="F48" s="7"/>
      <c r="G48" s="67"/>
      <c r="H48" s="7">
        <v>1000</v>
      </c>
      <c r="I48" s="67">
        <f t="shared" si="7"/>
        <v>4000</v>
      </c>
      <c r="J48" s="38">
        <f t="shared" si="8"/>
        <v>4000</v>
      </c>
    </row>
    <row r="49" spans="1:10" s="28" customFormat="1" ht="20.100000000000001" customHeight="1" x14ac:dyDescent="0.2">
      <c r="A49" s="50">
        <f t="shared" si="9"/>
        <v>13</v>
      </c>
      <c r="B49" s="46"/>
      <c r="C49" s="1" t="s">
        <v>81</v>
      </c>
      <c r="D49" s="42" t="str">
        <f t="shared" si="6"/>
        <v>Nos.</v>
      </c>
      <c r="E49" s="4">
        <v>4</v>
      </c>
      <c r="F49" s="7"/>
      <c r="G49" s="67"/>
      <c r="H49" s="7">
        <v>1000</v>
      </c>
      <c r="I49" s="67">
        <f t="shared" si="7"/>
        <v>4000</v>
      </c>
      <c r="J49" s="38">
        <f t="shared" si="8"/>
        <v>4000</v>
      </c>
    </row>
    <row r="50" spans="1:10" s="28" customFormat="1" ht="20.100000000000001" customHeight="1" x14ac:dyDescent="0.2">
      <c r="A50" s="50">
        <f t="shared" si="9"/>
        <v>14</v>
      </c>
      <c r="B50" s="46"/>
      <c r="C50" s="1" t="s">
        <v>4</v>
      </c>
      <c r="D50" s="42" t="str">
        <f t="shared" si="6"/>
        <v>No.</v>
      </c>
      <c r="E50" s="4">
        <v>1</v>
      </c>
      <c r="F50" s="7"/>
      <c r="G50" s="67"/>
      <c r="H50" s="7">
        <v>1000</v>
      </c>
      <c r="I50" s="67">
        <f t="shared" si="7"/>
        <v>1000</v>
      </c>
      <c r="J50" s="38">
        <f t="shared" si="8"/>
        <v>1000</v>
      </c>
    </row>
    <row r="51" spans="1:10" s="28" customFormat="1" ht="20.100000000000001" customHeight="1" x14ac:dyDescent="0.2">
      <c r="A51" s="50">
        <f t="shared" si="9"/>
        <v>15</v>
      </c>
      <c r="B51" s="46"/>
      <c r="C51" s="2" t="s">
        <v>72</v>
      </c>
      <c r="D51" s="40" t="str">
        <f t="shared" si="6"/>
        <v>No.</v>
      </c>
      <c r="E51" s="9">
        <v>1</v>
      </c>
      <c r="F51" s="7"/>
      <c r="G51" s="67"/>
      <c r="H51" s="7">
        <v>5000</v>
      </c>
      <c r="I51" s="67">
        <f t="shared" si="7"/>
        <v>5000</v>
      </c>
      <c r="J51" s="38">
        <f t="shared" si="8"/>
        <v>5000</v>
      </c>
    </row>
    <row r="52" spans="1:10" s="28" customFormat="1" ht="20.100000000000001" customHeight="1" x14ac:dyDescent="0.2">
      <c r="A52" s="50">
        <f t="shared" si="9"/>
        <v>16</v>
      </c>
      <c r="B52" s="46"/>
      <c r="C52" s="2" t="s">
        <v>66</v>
      </c>
      <c r="D52" s="40" t="str">
        <f t="shared" si="6"/>
        <v>No.</v>
      </c>
      <c r="E52" s="9">
        <v>1</v>
      </c>
      <c r="F52" s="7"/>
      <c r="G52" s="67"/>
      <c r="H52" s="7">
        <v>5000</v>
      </c>
      <c r="I52" s="67">
        <f t="shared" si="7"/>
        <v>5000</v>
      </c>
      <c r="J52" s="38">
        <f t="shared" si="8"/>
        <v>5000</v>
      </c>
    </row>
    <row r="53" spans="1:10" ht="20.100000000000001" customHeight="1" x14ac:dyDescent="0.2">
      <c r="A53" s="50">
        <f t="shared" si="9"/>
        <v>17</v>
      </c>
      <c r="B53" s="46"/>
      <c r="C53" s="109" t="s">
        <v>32</v>
      </c>
      <c r="D53" s="41"/>
      <c r="E53" s="15"/>
      <c r="F53" s="36"/>
      <c r="G53" s="110"/>
      <c r="H53" s="36"/>
      <c r="I53" s="110"/>
      <c r="J53" s="111"/>
    </row>
    <row r="54" spans="1:10" s="96" customFormat="1" ht="20.100000000000001" customHeight="1" x14ac:dyDescent="0.2">
      <c r="A54" s="49"/>
      <c r="B54" s="102" t="s">
        <v>11</v>
      </c>
      <c r="C54" s="105" t="s">
        <v>70</v>
      </c>
      <c r="D54" s="40" t="str">
        <f>IF(C54="","",IF(E54="","",IF(E54&gt;1,"Nos.","No.")))</f>
        <v>Nos.</v>
      </c>
      <c r="E54" s="9">
        <v>3</v>
      </c>
      <c r="F54" s="7"/>
      <c r="G54" s="67"/>
      <c r="H54" s="7">
        <v>3000</v>
      </c>
      <c r="I54" s="67">
        <f t="shared" ref="I54:I56" si="10">H54*E54</f>
        <v>9000</v>
      </c>
      <c r="J54" s="38">
        <f t="shared" ref="J54:J56" si="11">I54+G54</f>
        <v>9000</v>
      </c>
    </row>
    <row r="55" spans="1:10" s="96" customFormat="1" ht="20.100000000000001" customHeight="1" x14ac:dyDescent="0.2">
      <c r="A55" s="49"/>
      <c r="B55" s="102" t="s">
        <v>47</v>
      </c>
      <c r="C55" s="105" t="s">
        <v>54</v>
      </c>
      <c r="D55" s="40" t="str">
        <f>IF(C55="","",IF(E55="","",IF(E55&gt;1,"Nos.","No.")))</f>
        <v>No.</v>
      </c>
      <c r="E55" s="9">
        <v>1</v>
      </c>
      <c r="F55" s="7"/>
      <c r="G55" s="67"/>
      <c r="H55" s="7">
        <v>4000</v>
      </c>
      <c r="I55" s="67">
        <f t="shared" si="10"/>
        <v>4000</v>
      </c>
      <c r="J55" s="38">
        <f t="shared" si="11"/>
        <v>4000</v>
      </c>
    </row>
    <row r="56" spans="1:10" s="96" customFormat="1" ht="20.100000000000001" customHeight="1" x14ac:dyDescent="0.2">
      <c r="A56" s="49"/>
      <c r="B56" s="102" t="s">
        <v>48</v>
      </c>
      <c r="C56" s="105" t="s">
        <v>46</v>
      </c>
      <c r="D56" s="42" t="str">
        <f>IF(C56="","",IF(E56="","",IF(E56&gt;1,"Nos.","No.")))</f>
        <v>Nos.</v>
      </c>
      <c r="E56" s="4">
        <v>5</v>
      </c>
      <c r="F56" s="7"/>
      <c r="G56" s="67"/>
      <c r="H56" s="7">
        <v>5000</v>
      </c>
      <c r="I56" s="67">
        <f t="shared" si="10"/>
        <v>25000</v>
      </c>
      <c r="J56" s="38">
        <f t="shared" si="11"/>
        <v>25000</v>
      </c>
    </row>
    <row r="57" spans="1:10" x14ac:dyDescent="0.2">
      <c r="A57" s="50">
        <f>A53+1</f>
        <v>18</v>
      </c>
      <c r="B57" s="46"/>
      <c r="C57" s="98" t="s">
        <v>61</v>
      </c>
      <c r="D57" s="43"/>
      <c r="E57" s="16"/>
      <c r="F57" s="37"/>
      <c r="G57" s="68"/>
      <c r="H57" s="37"/>
      <c r="I57" s="68"/>
      <c r="J57" s="64"/>
    </row>
    <row r="58" spans="1:10" ht="15" customHeight="1" thickBot="1" x14ac:dyDescent="0.25">
      <c r="A58" s="72"/>
      <c r="B58" s="112" t="s">
        <v>11</v>
      </c>
      <c r="C58" s="113" t="s">
        <v>46</v>
      </c>
      <c r="D58" s="79" t="str">
        <f>IF(C58="","",IF(E58="","",IF(E58&gt;1,"Nos.","No.")))</f>
        <v>Nos.</v>
      </c>
      <c r="E58" s="80">
        <v>2</v>
      </c>
      <c r="F58" s="7"/>
      <c r="G58" s="67"/>
      <c r="H58" s="7">
        <v>5000</v>
      </c>
      <c r="I58" s="67">
        <f>H58*E58</f>
        <v>10000</v>
      </c>
      <c r="J58" s="38">
        <f>I58+G58</f>
        <v>10000</v>
      </c>
    </row>
    <row r="59" spans="1:10" ht="18" customHeight="1" x14ac:dyDescent="0.2">
      <c r="A59" s="50">
        <f>A57+1</f>
        <v>19</v>
      </c>
      <c r="B59" s="53"/>
      <c r="C59" s="63" t="s">
        <v>29</v>
      </c>
      <c r="D59" s="43"/>
      <c r="E59" s="16"/>
      <c r="F59" s="37"/>
      <c r="G59" s="68"/>
      <c r="H59" s="37"/>
      <c r="I59" s="68"/>
      <c r="J59" s="64"/>
    </row>
    <row r="60" spans="1:10" s="28" customFormat="1" ht="15" customHeight="1" x14ac:dyDescent="0.2">
      <c r="A60" s="50"/>
      <c r="B60" s="89" t="s">
        <v>11</v>
      </c>
      <c r="C60" s="57" t="s">
        <v>54</v>
      </c>
      <c r="D60" s="40" t="str">
        <f>IF(C60="","",IF(E60="","",IF(E60&gt;1,"Nos.","No.")))</f>
        <v>No.</v>
      </c>
      <c r="E60" s="9">
        <v>1</v>
      </c>
      <c r="F60" s="7"/>
      <c r="G60" s="67"/>
      <c r="H60" s="7">
        <v>4000</v>
      </c>
      <c r="I60" s="67">
        <f t="shared" ref="I60:I61" si="12">H60*E60</f>
        <v>4000</v>
      </c>
      <c r="J60" s="38">
        <f t="shared" ref="J60:J61" si="13">I60+G60</f>
        <v>4000</v>
      </c>
    </row>
    <row r="61" spans="1:10" s="28" customFormat="1" ht="20.100000000000001" customHeight="1" x14ac:dyDescent="0.2">
      <c r="A61" s="50"/>
      <c r="B61" s="88" t="s">
        <v>47</v>
      </c>
      <c r="C61" s="57" t="s">
        <v>46</v>
      </c>
      <c r="D61" s="40" t="str">
        <f>IF(C61="","",IF(E61="","",IF(E61&gt;1,"Nos.","No.")))</f>
        <v>Nos.</v>
      </c>
      <c r="E61" s="9">
        <v>2</v>
      </c>
      <c r="F61" s="7"/>
      <c r="G61" s="67"/>
      <c r="H61" s="7">
        <v>5000</v>
      </c>
      <c r="I61" s="67">
        <f t="shared" si="12"/>
        <v>10000</v>
      </c>
      <c r="J61" s="38">
        <f t="shared" si="13"/>
        <v>10000</v>
      </c>
    </row>
    <row r="62" spans="1:10" s="56" customFormat="1" ht="103.5" customHeight="1" x14ac:dyDescent="0.2">
      <c r="A62" s="49">
        <f>A59+1</f>
        <v>20</v>
      </c>
      <c r="B62" s="58"/>
      <c r="C62" s="3" t="s">
        <v>87</v>
      </c>
      <c r="D62" s="43" t="s">
        <v>5</v>
      </c>
      <c r="E62" s="16">
        <v>1</v>
      </c>
      <c r="F62" s="7"/>
      <c r="G62" s="67"/>
      <c r="H62" s="7">
        <v>100000</v>
      </c>
      <c r="I62" s="67">
        <f t="shared" ref="I62:I70" si="14">H62*E62</f>
        <v>100000</v>
      </c>
      <c r="J62" s="38">
        <f t="shared" ref="J62:J70" si="15">I62+G62</f>
        <v>100000</v>
      </c>
    </row>
    <row r="63" spans="1:10" ht="42" customHeight="1" x14ac:dyDescent="0.2">
      <c r="A63" s="78">
        <f>A62+1</f>
        <v>21</v>
      </c>
      <c r="B63" s="45"/>
      <c r="C63" s="1" t="s">
        <v>12</v>
      </c>
      <c r="D63" s="42" t="s">
        <v>6</v>
      </c>
      <c r="E63" s="8">
        <v>1</v>
      </c>
      <c r="F63" s="7"/>
      <c r="G63" s="67"/>
      <c r="H63" s="7">
        <v>50000</v>
      </c>
      <c r="I63" s="67">
        <f t="shared" si="14"/>
        <v>50000</v>
      </c>
      <c r="J63" s="38">
        <f t="shared" si="15"/>
        <v>50000</v>
      </c>
    </row>
    <row r="64" spans="1:10" ht="38.25" customHeight="1" x14ac:dyDescent="0.2">
      <c r="A64" s="49">
        <f t="shared" ref="A64:A70" si="16">A63+1</f>
        <v>22</v>
      </c>
      <c r="B64" s="45"/>
      <c r="C64" s="99" t="s">
        <v>67</v>
      </c>
      <c r="D64" s="42" t="s">
        <v>6</v>
      </c>
      <c r="E64" s="4">
        <v>1</v>
      </c>
      <c r="F64" s="7"/>
      <c r="G64" s="67"/>
      <c r="H64" s="7">
        <v>45000</v>
      </c>
      <c r="I64" s="67">
        <f t="shared" si="14"/>
        <v>45000</v>
      </c>
      <c r="J64" s="38">
        <f t="shared" si="15"/>
        <v>45000</v>
      </c>
    </row>
    <row r="65" spans="1:17" ht="111.75" x14ac:dyDescent="0.2">
      <c r="A65" s="49">
        <f t="shared" si="16"/>
        <v>23</v>
      </c>
      <c r="B65" s="45"/>
      <c r="C65" s="1" t="s">
        <v>92</v>
      </c>
      <c r="D65" s="42" t="s">
        <v>6</v>
      </c>
      <c r="E65" s="4">
        <v>1</v>
      </c>
      <c r="F65" s="7"/>
      <c r="G65" s="67"/>
      <c r="H65" s="7">
        <v>35000</v>
      </c>
      <c r="I65" s="67">
        <f t="shared" si="14"/>
        <v>35000</v>
      </c>
      <c r="J65" s="38">
        <f t="shared" si="15"/>
        <v>35000</v>
      </c>
    </row>
    <row r="66" spans="1:17" ht="64.5" customHeight="1" thickBot="1" x14ac:dyDescent="0.25">
      <c r="A66" s="72">
        <f>A65+1</f>
        <v>24</v>
      </c>
      <c r="B66" s="97"/>
      <c r="C66" s="114" t="s">
        <v>60</v>
      </c>
      <c r="D66" s="79" t="s">
        <v>6</v>
      </c>
      <c r="E66" s="80">
        <v>1</v>
      </c>
      <c r="F66" s="7"/>
      <c r="G66" s="67"/>
      <c r="H66" s="7">
        <v>10000</v>
      </c>
      <c r="I66" s="67">
        <f t="shared" si="14"/>
        <v>10000</v>
      </c>
      <c r="J66" s="38">
        <f t="shared" si="15"/>
        <v>10000</v>
      </c>
    </row>
    <row r="67" spans="1:17" ht="39" customHeight="1" x14ac:dyDescent="0.2">
      <c r="A67" s="49">
        <f>A66+1</f>
        <v>25</v>
      </c>
      <c r="B67" s="45"/>
      <c r="C67" s="116" t="s">
        <v>36</v>
      </c>
      <c r="D67" s="40" t="s">
        <v>6</v>
      </c>
      <c r="E67" s="9">
        <v>1</v>
      </c>
      <c r="F67" s="7"/>
      <c r="G67" s="67"/>
      <c r="H67" s="7">
        <v>20000</v>
      </c>
      <c r="I67" s="67">
        <f t="shared" si="14"/>
        <v>20000</v>
      </c>
      <c r="J67" s="38">
        <f t="shared" si="15"/>
        <v>20000</v>
      </c>
    </row>
    <row r="68" spans="1:17" s="28" customFormat="1" ht="27.75" customHeight="1" x14ac:dyDescent="0.2">
      <c r="A68" s="49">
        <f>A67+1</f>
        <v>26</v>
      </c>
      <c r="B68" s="46"/>
      <c r="C68" s="2" t="s">
        <v>2</v>
      </c>
      <c r="D68" s="40" t="s">
        <v>6</v>
      </c>
      <c r="E68" s="9">
        <v>1</v>
      </c>
      <c r="F68" s="7"/>
      <c r="G68" s="67"/>
      <c r="H68" s="7">
        <v>150000</v>
      </c>
      <c r="I68" s="67">
        <f t="shared" si="14"/>
        <v>150000</v>
      </c>
      <c r="J68" s="38">
        <f t="shared" si="15"/>
        <v>150000</v>
      </c>
    </row>
    <row r="69" spans="1:17" s="28" customFormat="1" ht="20.100000000000001" customHeight="1" x14ac:dyDescent="0.2">
      <c r="A69" s="50">
        <f t="shared" si="16"/>
        <v>27</v>
      </c>
      <c r="B69" s="46"/>
      <c r="C69" s="2" t="s">
        <v>10</v>
      </c>
      <c r="D69" s="40" t="s">
        <v>6</v>
      </c>
      <c r="E69" s="9">
        <v>1</v>
      </c>
      <c r="F69" s="7"/>
      <c r="G69" s="67"/>
      <c r="H69" s="7">
        <v>45000</v>
      </c>
      <c r="I69" s="67">
        <f t="shared" si="14"/>
        <v>45000</v>
      </c>
      <c r="J69" s="38">
        <f t="shared" si="15"/>
        <v>45000</v>
      </c>
    </row>
    <row r="70" spans="1:17" ht="30" customHeight="1" thickBot="1" x14ac:dyDescent="0.25">
      <c r="A70" s="49">
        <f t="shared" si="16"/>
        <v>28</v>
      </c>
      <c r="B70" s="45"/>
      <c r="C70" s="59" t="s">
        <v>8</v>
      </c>
      <c r="D70" s="40" t="s">
        <v>6</v>
      </c>
      <c r="E70" s="9">
        <v>1</v>
      </c>
      <c r="F70" s="7"/>
      <c r="G70" s="67"/>
      <c r="H70" s="7">
        <v>50000</v>
      </c>
      <c r="I70" s="67">
        <f t="shared" si="14"/>
        <v>50000</v>
      </c>
      <c r="J70" s="38">
        <f t="shared" si="15"/>
        <v>50000</v>
      </c>
    </row>
    <row r="71" spans="1:17" ht="24.95" customHeight="1" thickTop="1" thickBot="1" x14ac:dyDescent="0.25">
      <c r="A71" s="51"/>
      <c r="B71" s="52"/>
      <c r="C71" s="71" t="s">
        <v>82</v>
      </c>
      <c r="D71" s="77"/>
      <c r="E71" s="77"/>
      <c r="F71" s="66"/>
      <c r="G71" s="75"/>
      <c r="H71" s="66"/>
      <c r="I71" s="75"/>
      <c r="J71" s="65">
        <f>SUM(J6:J70)</f>
        <v>3142300</v>
      </c>
    </row>
    <row r="72" spans="1:17" ht="9" customHeight="1" x14ac:dyDescent="0.2">
      <c r="A72" s="29"/>
      <c r="B72" s="29"/>
      <c r="C72"/>
      <c r="D72" s="29"/>
      <c r="E72" s="29"/>
      <c r="F72" s="29"/>
      <c r="G72" s="29"/>
      <c r="H72" s="29"/>
      <c r="I72" s="29"/>
      <c r="J72" s="29"/>
    </row>
    <row r="73" spans="1:17" x14ac:dyDescent="0.2">
      <c r="A73" s="117" t="s">
        <v>35</v>
      </c>
      <c r="B73" s="117"/>
      <c r="C73"/>
      <c r="D73" s="29"/>
      <c r="E73" s="29"/>
      <c r="F73" s="29"/>
      <c r="G73" s="29"/>
      <c r="H73" s="29"/>
      <c r="I73" s="29"/>
      <c r="J73" s="29"/>
    </row>
    <row r="74" spans="1:17" ht="18" customHeight="1" x14ac:dyDescent="0.2">
      <c r="A74" s="91" t="s">
        <v>88</v>
      </c>
      <c r="B74" s="118" t="s">
        <v>89</v>
      </c>
      <c r="C74" s="118"/>
      <c r="D74" s="118"/>
      <c r="E74" s="118"/>
      <c r="F74" s="118"/>
      <c r="G74" s="118"/>
      <c r="H74" s="118"/>
      <c r="I74" s="118"/>
      <c r="J74" s="118"/>
      <c r="K74" s="92"/>
      <c r="L74" s="92"/>
      <c r="M74" s="92"/>
      <c r="N74" s="92"/>
      <c r="O74" s="92"/>
      <c r="P74" s="92"/>
      <c r="Q74" s="92"/>
    </row>
    <row r="75" spans="1:17" ht="28.5" customHeight="1" x14ac:dyDescent="0.2">
      <c r="A75" s="91" t="s">
        <v>88</v>
      </c>
      <c r="B75" s="118" t="s">
        <v>83</v>
      </c>
      <c r="C75" s="118"/>
      <c r="D75" s="118"/>
      <c r="E75" s="118"/>
      <c r="F75" s="118"/>
      <c r="G75" s="118"/>
      <c r="H75" s="118"/>
      <c r="I75" s="118"/>
      <c r="J75" s="118"/>
      <c r="K75" s="92"/>
      <c r="L75" s="92"/>
      <c r="M75" s="92"/>
      <c r="N75" s="92"/>
      <c r="O75" s="92"/>
      <c r="P75" s="92"/>
      <c r="Q75" s="92"/>
    </row>
    <row r="76" spans="1:17" ht="30.75" customHeight="1" x14ac:dyDescent="0.2">
      <c r="A76" s="91" t="s">
        <v>88</v>
      </c>
      <c r="B76" s="118" t="s">
        <v>84</v>
      </c>
      <c r="C76" s="118"/>
      <c r="D76" s="118"/>
      <c r="E76" s="118"/>
      <c r="F76" s="118"/>
      <c r="G76" s="118"/>
      <c r="H76" s="118"/>
      <c r="I76" s="118"/>
      <c r="J76" s="118"/>
      <c r="K76" s="92"/>
      <c r="L76" s="92"/>
      <c r="M76" s="92"/>
      <c r="N76" s="92"/>
      <c r="O76" s="92"/>
      <c r="P76" s="92"/>
      <c r="Q76" s="92"/>
    </row>
  </sheetData>
  <mergeCells count="11">
    <mergeCell ref="A73:B73"/>
    <mergeCell ref="B75:J75"/>
    <mergeCell ref="B76:J76"/>
    <mergeCell ref="F6:J6"/>
    <mergeCell ref="A7:B8"/>
    <mergeCell ref="C7:C8"/>
    <mergeCell ref="D7:D8"/>
    <mergeCell ref="E7:E8"/>
    <mergeCell ref="F7:G7"/>
    <mergeCell ref="H7:I7"/>
    <mergeCell ref="B74:J74"/>
  </mergeCells>
  <printOptions horizontalCentered="1"/>
  <pageMargins left="0.25" right="0.25" top="0.75" bottom="0.5" header="0.33" footer="0.33"/>
  <pageSetup paperSize="9" orientation="landscape" r:id="rId1"/>
  <headerFooter scaleWithDoc="0" alignWithMargins="0">
    <oddFooter>&amp;L&amp;8SEM Engineers&amp;R&amp;8Page &amp;P of &amp;N</oddFooter>
  </headerFooter>
  <rowBreaks count="1" manualBreakCount="1">
    <brk id="36"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BiIl of Quantities</vt:lpstr>
      <vt:lpstr>'BiIl of Quantities'!Print_Area</vt:lpstr>
      <vt:lpstr>'BiIl of Quantities'!Print_Titles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KAREEM</dc:title>
  <dc:creator>Zahid H. Subzwari,</dc:creator>
  <cp:lastModifiedBy>Rehan Aslam</cp:lastModifiedBy>
  <cp:lastPrinted>2024-09-23T12:43:28Z</cp:lastPrinted>
  <dcterms:created xsi:type="dcterms:W3CDTF">1998-08-05T00:49:45Z</dcterms:created>
  <dcterms:modified xsi:type="dcterms:W3CDTF">2024-09-27T12:30:53Z</dcterms:modified>
</cp:coreProperties>
</file>