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D:\Pioneer\Running projects\Sana Safinaz Dolmen Mall Lahore\"/>
    </mc:Choice>
  </mc:AlternateContent>
  <xr:revisionPtr revIDLastSave="0" documentId="13_ncr:1_{CD21D33A-7F4B-47FC-AF14-D296896597E0}" xr6:coauthVersionLast="47" xr6:coauthVersionMax="47" xr10:uidLastSave="{00000000-0000-0000-0000-000000000000}"/>
  <bookViews>
    <workbookView xWindow="-120" yWindow="-120" windowWidth="29040" windowHeight="15840" xr2:uid="{00000000-000D-0000-FFFF-FFFF00000000}"/>
  </bookViews>
  <sheets>
    <sheet name="HVAC" sheetId="2" r:id="rId1"/>
    <sheet name="FIRE" sheetId="4" r:id="rId2"/>
  </sheets>
  <definedNames>
    <definedName name="_xlnm.Print_Area" localSheetId="1">FIRE!$A$1:$I$49</definedName>
    <definedName name="_xlnm.Print_Area" localSheetId="0">HVAC!$A$1:$I$59</definedName>
    <definedName name="_xlnm.Print_Titles" localSheetId="1">FIRE!$1:$3</definedName>
    <definedName name="_xlnm.Print_Titles" localSheetId="0">HVAC!$1:$3</definedName>
  </definedNames>
  <calcPr calcId="181029"/>
</workbook>
</file>

<file path=xl/calcChain.xml><?xml version="1.0" encoding="utf-8"?>
<calcChain xmlns="http://schemas.openxmlformats.org/spreadsheetml/2006/main">
  <c r="I66" i="2" l="1"/>
  <c r="L55" i="4"/>
  <c r="N55" i="4" s="1"/>
  <c r="L54" i="4"/>
  <c r="N54" i="4" s="1"/>
  <c r="H46" i="4"/>
  <c r="F46" i="4"/>
  <c r="H45" i="4"/>
  <c r="F45" i="4"/>
  <c r="H44" i="4"/>
  <c r="F44" i="4"/>
  <c r="H43" i="4"/>
  <c r="F43" i="4"/>
  <c r="H42" i="4"/>
  <c r="F42" i="4"/>
  <c r="H39" i="4"/>
  <c r="F39" i="4"/>
  <c r="H36" i="4"/>
  <c r="F36" i="4"/>
  <c r="H35" i="4"/>
  <c r="F35" i="4"/>
  <c r="H34" i="4"/>
  <c r="F34" i="4"/>
  <c r="H33" i="4"/>
  <c r="F33" i="4"/>
  <c r="H32" i="4"/>
  <c r="F32" i="4"/>
  <c r="H31" i="4"/>
  <c r="F31" i="4"/>
  <c r="H30" i="4"/>
  <c r="F30" i="4"/>
  <c r="H29" i="4"/>
  <c r="F29" i="4"/>
  <c r="H27" i="4"/>
  <c r="F27" i="4"/>
  <c r="H26" i="4"/>
  <c r="F26" i="4"/>
  <c r="H25" i="4"/>
  <c r="F25" i="4"/>
  <c r="H24" i="4"/>
  <c r="F24" i="4"/>
  <c r="H21" i="4"/>
  <c r="F21" i="4"/>
  <c r="H19" i="4"/>
  <c r="F19" i="4"/>
  <c r="H18" i="4"/>
  <c r="F18" i="4"/>
  <c r="H17" i="4"/>
  <c r="F17" i="4"/>
  <c r="H16" i="4"/>
  <c r="F16" i="4"/>
  <c r="H15" i="4"/>
  <c r="F15" i="4"/>
  <c r="H14" i="4"/>
  <c r="F14" i="4"/>
  <c r="H10" i="4"/>
  <c r="F10" i="4"/>
  <c r="H9" i="4"/>
  <c r="F9" i="4"/>
  <c r="H6" i="4"/>
  <c r="F6" i="4"/>
  <c r="H5" i="4"/>
  <c r="F5" i="4"/>
  <c r="H56" i="2"/>
  <c r="F56" i="2"/>
  <c r="H55" i="2"/>
  <c r="F55" i="2"/>
  <c r="I55" i="2" s="1"/>
  <c r="H54" i="2"/>
  <c r="F54" i="2"/>
  <c r="H53" i="2"/>
  <c r="F53" i="2"/>
  <c r="H52" i="2"/>
  <c r="I52" i="2" s="1"/>
  <c r="F52" i="2"/>
  <c r="H51" i="2"/>
  <c r="F51" i="2"/>
  <c r="I51" i="2" s="1"/>
  <c r="H48" i="2"/>
  <c r="F48" i="2"/>
  <c r="H47" i="2"/>
  <c r="F47" i="2"/>
  <c r="I47" i="2" s="1"/>
  <c r="H46" i="2"/>
  <c r="F46" i="2"/>
  <c r="H45" i="2"/>
  <c r="F45" i="2"/>
  <c r="H44" i="2"/>
  <c r="F44" i="2"/>
  <c r="H43" i="2"/>
  <c r="F43" i="2"/>
  <c r="H42" i="2"/>
  <c r="F42" i="2"/>
  <c r="H41" i="2"/>
  <c r="I41" i="2" s="1"/>
  <c r="F41" i="2"/>
  <c r="H40" i="2"/>
  <c r="I40" i="2" s="1"/>
  <c r="F40" i="2"/>
  <c r="H39" i="2"/>
  <c r="I39" i="2" s="1"/>
  <c r="F39" i="2"/>
  <c r="H38" i="2"/>
  <c r="F38" i="2"/>
  <c r="H37" i="2"/>
  <c r="F37" i="2"/>
  <c r="H36" i="2"/>
  <c r="F36" i="2"/>
  <c r="H35" i="2"/>
  <c r="F35" i="2"/>
  <c r="H34" i="2"/>
  <c r="F34" i="2"/>
  <c r="H33" i="2"/>
  <c r="F33" i="2"/>
  <c r="H29" i="2"/>
  <c r="F29" i="2"/>
  <c r="H28" i="2"/>
  <c r="F28" i="2"/>
  <c r="H27" i="2"/>
  <c r="F27" i="2"/>
  <c r="H26" i="2"/>
  <c r="I26" i="2" s="1"/>
  <c r="F26" i="2"/>
  <c r="H25" i="2"/>
  <c r="F25" i="2"/>
  <c r="H24" i="2"/>
  <c r="F24" i="2"/>
  <c r="H22" i="2"/>
  <c r="F22" i="2"/>
  <c r="H20" i="2"/>
  <c r="F20" i="2"/>
  <c r="H18" i="2"/>
  <c r="F18" i="2"/>
  <c r="H15" i="2"/>
  <c r="F15" i="2"/>
  <c r="H12" i="2"/>
  <c r="I12" i="2" s="1"/>
  <c r="F12" i="2"/>
  <c r="H10" i="2"/>
  <c r="F10" i="2"/>
  <c r="I14" i="4" l="1"/>
  <c r="I16" i="4"/>
  <c r="I18" i="4"/>
  <c r="I32" i="4"/>
  <c r="I26" i="4"/>
  <c r="I46" i="4"/>
  <c r="I42" i="4"/>
  <c r="I44" i="4"/>
  <c r="I45" i="4"/>
  <c r="I10" i="4"/>
  <c r="F49" i="4"/>
  <c r="I29" i="4"/>
  <c r="I31" i="4"/>
  <c r="I35" i="4"/>
  <c r="I9" i="4"/>
  <c r="H49" i="4"/>
  <c r="I35" i="2"/>
  <c r="I22" i="2"/>
  <c r="I54" i="2"/>
  <c r="I45" i="2"/>
  <c r="I42" i="2"/>
  <c r="I44" i="2"/>
  <c r="I36" i="2"/>
  <c r="I25" i="2"/>
  <c r="I10" i="2"/>
  <c r="I21" i="4"/>
  <c r="I43" i="4"/>
  <c r="I39" i="4"/>
  <c r="I36" i="4"/>
  <c r="I34" i="4"/>
  <c r="I33" i="4"/>
  <c r="I30" i="4"/>
  <c r="I27" i="4"/>
  <c r="I25" i="4"/>
  <c r="I24" i="4"/>
  <c r="I19" i="4"/>
  <c r="I17" i="4"/>
  <c r="I15" i="4"/>
  <c r="I6" i="4"/>
  <c r="I5" i="4"/>
  <c r="I56" i="2"/>
  <c r="I53" i="2"/>
  <c r="I43" i="2"/>
  <c r="I48" i="2"/>
  <c r="I46" i="2"/>
  <c r="I38" i="2"/>
  <c r="I37" i="2"/>
  <c r="I34" i="2"/>
  <c r="I33" i="2"/>
  <c r="I28" i="2"/>
  <c r="I29" i="2"/>
  <c r="I27" i="2"/>
  <c r="I24" i="2"/>
  <c r="I20" i="2"/>
  <c r="I18" i="2"/>
  <c r="I15" i="2"/>
  <c r="H6" i="2"/>
  <c r="H59" i="2" s="1"/>
  <c r="F6" i="2"/>
  <c r="F59" i="2" s="1"/>
  <c r="I49" i="4" l="1"/>
  <c r="I6" i="2"/>
  <c r="I59" i="2" s="1"/>
</calcChain>
</file>

<file path=xl/sharedStrings.xml><?xml version="1.0" encoding="utf-8"?>
<sst xmlns="http://schemas.openxmlformats.org/spreadsheetml/2006/main" count="228" uniqueCount="138">
  <si>
    <t>S. No.</t>
  </si>
  <si>
    <t>Description</t>
  </si>
  <si>
    <t>Qty.</t>
  </si>
  <si>
    <t>Unit</t>
  </si>
  <si>
    <t>Material (Rs.)</t>
  </si>
  <si>
    <t>Labour (Rs.)</t>
  </si>
  <si>
    <t>Total (Rs.)</t>
  </si>
  <si>
    <t>Rate</t>
  </si>
  <si>
    <t>Amount</t>
  </si>
  <si>
    <t>a</t>
  </si>
  <si>
    <t>CSU-1F-07 (7.0 Tons)</t>
  </si>
  <si>
    <t>Nos.</t>
  </si>
  <si>
    <t>SUB-TOTAL FOR SECTION 01 (Rs.)</t>
  </si>
  <si>
    <t>Ø 1-1/4"</t>
  </si>
  <si>
    <t>Rft</t>
  </si>
  <si>
    <t>b</t>
  </si>
  <si>
    <t>Ø 1-1/2"  Supply / Return</t>
  </si>
  <si>
    <t>Ø 1-1/2"</t>
  </si>
  <si>
    <t>Rft.</t>
  </si>
  <si>
    <t>Thermometer  150  mm  Height  Scale  Type  (with  Thermo  well)  with range 0˚C to 60˚C</t>
  </si>
  <si>
    <t>Pressure Gauge  with  with  Ball  Valve  &amp; Siphon,  Liquid  filled  Dial  type range -ve 5 psi to 100 psi. (100mm dial Size)</t>
  </si>
  <si>
    <t>c</t>
  </si>
  <si>
    <t>Digital   Decorative   Thermostat   Controller   with   Duct   Sensor   (BMS Interfacable)</t>
  </si>
  <si>
    <t>d</t>
  </si>
  <si>
    <t>Control wiring from controller to sensors, motorized valve and Power wiring from FCP to fan, up to 5 meter radius</t>
  </si>
  <si>
    <t>SUB-TOTAL FOR SECTION 02 (Rs.)</t>
  </si>
  <si>
    <t>For AC Supply</t>
  </si>
  <si>
    <t>Sq.ft.</t>
  </si>
  <si>
    <t>For Fresh</t>
  </si>
  <si>
    <t>FC - 26"x14"</t>
  </si>
  <si>
    <t>No.</t>
  </si>
  <si>
    <t>FC - 28"x14"</t>
  </si>
  <si>
    <t>Round Diffusers - 6" Dia.</t>
  </si>
  <si>
    <t>Swirl Diffusers - 12" Dia.</t>
  </si>
  <si>
    <t>FAG - 32"x14"</t>
  </si>
  <si>
    <t>EAG - 32"x14"</t>
  </si>
  <si>
    <t>FD - 32"x14"</t>
  </si>
  <si>
    <t>SUB-TOTAL FOR SECTION 03 (Rs.)</t>
  </si>
  <si>
    <t>Job.</t>
  </si>
  <si>
    <t>Supply, Installation and Commissioning of items not listed in BOQ but required for complition of work to ensure satisfactory performance. (Contractor to provide list)</t>
  </si>
  <si>
    <t>SUB-TOTAL FOR SECTION 04 (Rs.)</t>
  </si>
  <si>
    <t>TOTAL COST OF WORKS (SECTION 01 TO SECTION 04) (Rs.)</t>
  </si>
  <si>
    <r>
      <rPr>
        <b/>
        <u/>
        <sz val="11"/>
        <rFont val="Calibri"/>
        <family val="2"/>
        <scheme val="minor"/>
      </rPr>
      <t>Section 01: Supply, Installation, Testing &amp; Commissioning of HVAC Equipment</t>
    </r>
  </si>
  <si>
    <r>
      <rPr>
        <b/>
        <sz val="12"/>
        <rFont val="Calibri"/>
        <family val="1"/>
      </rPr>
      <t>Item No.</t>
    </r>
  </si>
  <si>
    <r>
      <rPr>
        <b/>
        <sz val="12"/>
        <rFont val="Calibri"/>
        <family val="1"/>
      </rPr>
      <t>Description</t>
    </r>
  </si>
  <si>
    <r>
      <rPr>
        <b/>
        <sz val="12"/>
        <rFont val="Calibri"/>
        <family val="1"/>
      </rPr>
      <t>Qty.</t>
    </r>
  </si>
  <si>
    <r>
      <rPr>
        <b/>
        <sz val="12"/>
        <rFont val="Calibri"/>
        <family val="1"/>
      </rPr>
      <t>Unit</t>
    </r>
  </si>
  <si>
    <r>
      <rPr>
        <b/>
        <sz val="12"/>
        <rFont val="Calibri"/>
        <family val="1"/>
      </rPr>
      <t>Material (Rs.)</t>
    </r>
  </si>
  <si>
    <r>
      <rPr>
        <b/>
        <sz val="12"/>
        <rFont val="Calibri"/>
        <family val="1"/>
      </rPr>
      <t>Labour (Rs.)</t>
    </r>
  </si>
  <si>
    <r>
      <rPr>
        <b/>
        <sz val="12"/>
        <rFont val="Calibri"/>
        <family val="1"/>
      </rPr>
      <t>Total (Rs.)</t>
    </r>
  </si>
  <si>
    <r>
      <rPr>
        <b/>
        <sz val="12"/>
        <rFont val="Calibri"/>
        <family val="1"/>
      </rPr>
      <t>Rate</t>
    </r>
  </si>
  <si>
    <r>
      <rPr>
        <b/>
        <sz val="12"/>
        <rFont val="Calibri"/>
        <family val="1"/>
      </rPr>
      <t>Amount</t>
    </r>
  </si>
  <si>
    <r>
      <rPr>
        <b/>
        <u/>
        <sz val="12"/>
        <rFont val="Calibri"/>
        <family val="1"/>
      </rPr>
      <t>SECTION 01</t>
    </r>
    <r>
      <rPr>
        <b/>
        <sz val="12"/>
        <rFont val="Calibri"/>
        <family val="1"/>
      </rPr>
      <t xml:space="preserve">:
</t>
    </r>
    <r>
      <rPr>
        <b/>
        <u/>
        <sz val="12"/>
        <rFont val="Calibri"/>
        <family val="1"/>
      </rPr>
      <t>SUPPLY AND INSTALLATION OF FIRE EXTINGUISHERS</t>
    </r>
  </si>
  <si>
    <t>Deal Lock</t>
  </si>
  <si>
    <t>Discount Ratio</t>
  </si>
  <si>
    <r>
      <rPr>
        <sz val="13"/>
        <rFont val="Calibri"/>
        <family val="2"/>
        <scheme val="minor"/>
      </rPr>
      <t xml:space="preserve">Lifting,   Installation,   Testing,   Balancing   &amp;   Commissioning   of   </t>
    </r>
    <r>
      <rPr>
        <b/>
        <sz val="13"/>
        <rFont val="Calibri"/>
        <family val="2"/>
        <scheme val="minor"/>
      </rPr>
      <t xml:space="preserve">Air Handling Units </t>
    </r>
    <r>
      <rPr>
        <sz val="13"/>
        <rFont val="Calibri"/>
        <family val="2"/>
        <scheme val="minor"/>
      </rPr>
      <t>of different capacities to the  locations as per the new layout      including      hangers,      supports,      steel      base,      vibration isolators,interconnecting  power  &amp;  control  wiring,  Thermostats  with inlet  &amp;  outlet  cooling  water  connections,  valves  assemblies,  drain connection, flexible rubber duct connection / connector etc. complete in   all   respects,   ready   to   operate   as   per   schedule,   specification, drawings and as per instruction of consultant.</t>
    </r>
  </si>
  <si>
    <r>
      <rPr>
        <b/>
        <u/>
        <sz val="13"/>
        <rFont val="Calibri"/>
        <family val="2"/>
        <scheme val="minor"/>
      </rPr>
      <t>Section 02:Supply, Installation &amp; Testing of Piping Works    </t>
    </r>
  </si>
  <si>
    <r>
      <rPr>
        <sz val="13"/>
        <rFont val="Calibri"/>
        <family val="2"/>
        <scheme val="minor"/>
      </rPr>
      <t xml:space="preserve">Supply,  Installation  &amp;  Testing  of  </t>
    </r>
    <r>
      <rPr>
        <b/>
        <sz val="13"/>
        <rFont val="Calibri"/>
        <family val="2"/>
        <scheme val="minor"/>
      </rPr>
      <t xml:space="preserve">uPVC  Drain  Pipe  with  3/8"  Thick Rubber  Foam  Insulation  </t>
    </r>
    <r>
      <rPr>
        <sz val="13"/>
        <rFont val="Calibri"/>
        <family val="2"/>
        <scheme val="minor"/>
      </rPr>
      <t>including  clamps,  bends,  tees,  drain  plugs, sockets,  protection  treatment,  PVC tape etc.  complete in  all respects and as per instructions of Consultant.</t>
    </r>
  </si>
  <si>
    <r>
      <rPr>
        <sz val="13"/>
        <rFont val="Calibri"/>
        <family val="2"/>
        <scheme val="minor"/>
      </rPr>
      <t xml:space="preserve">Supply, Installation, Testing &amp; Balancing of </t>
    </r>
    <r>
      <rPr>
        <b/>
        <sz val="13"/>
        <rFont val="Calibri"/>
        <family val="2"/>
        <scheme val="minor"/>
      </rPr>
      <t xml:space="preserve">MS Sch. 40 Seamless Pipes (for  Chilled  Water  Supply/Return)  </t>
    </r>
    <r>
      <rPr>
        <sz val="13"/>
        <rFont val="Calibri"/>
        <family val="2"/>
        <scheme val="minor"/>
      </rPr>
      <t>with  threaded   fittings  including sockets,  tees,  elbows,  bends,  reducers,  unions,  clamps,  hangers  &amp; supports   etc.   making   core   cuts/holes   (if   required),   painting   and protection   treatments   on   pipe.   complete   in   all   respect   ready   to operate  as  per  specifications,   drawings  and   as  per   instruction  of Consultant.</t>
    </r>
  </si>
  <si>
    <r>
      <rPr>
        <sz val="13"/>
        <rFont val="Calibri"/>
        <family val="2"/>
        <scheme val="minor"/>
      </rPr>
      <t xml:space="preserve">Supply &amp; Installation of </t>
    </r>
    <r>
      <rPr>
        <b/>
        <sz val="13"/>
        <rFont val="Calibri"/>
        <family val="2"/>
        <scheme val="minor"/>
      </rPr>
      <t xml:space="preserve">Pre Formed Thermopore insulation (32 kg/m3 density)  </t>
    </r>
    <r>
      <rPr>
        <sz val="13"/>
        <rFont val="Calibri"/>
        <family val="2"/>
        <scheme val="minor"/>
      </rPr>
      <t>for  chilled  water  M.S.  pipes,  bends,  tees,  unions,  sockets, valves  and on  specials protected  with Kraft  paper, wrapped  with 8oz Canvas  cloth  than   paint  with   Anti  fungus   paint,  GI   Cladding  etc, complete in all respects ready to operate.</t>
    </r>
  </si>
  <si>
    <r>
      <rPr>
        <b/>
        <u/>
        <sz val="13"/>
        <rFont val="Calibri"/>
        <family val="2"/>
        <scheme val="minor"/>
      </rPr>
      <t>25 mm Thick Insulation</t>
    </r>
  </si>
  <si>
    <r>
      <rPr>
        <sz val="13"/>
        <rFont val="Calibri"/>
        <family val="2"/>
        <scheme val="minor"/>
      </rPr>
      <t xml:space="preserve">Supply,  Installation,  Testing  &amp;  Balancing  of  </t>
    </r>
    <r>
      <rPr>
        <b/>
        <sz val="13"/>
        <rFont val="Calibri"/>
        <family val="2"/>
        <scheme val="minor"/>
      </rPr>
      <t xml:space="preserve">Valves  of  different  types </t>
    </r>
    <r>
      <rPr>
        <sz val="13"/>
        <rFont val="Calibri"/>
        <family val="2"/>
        <scheme val="minor"/>
      </rPr>
      <t>complete in all respect ready to operate as per specifications, drawings and as per instruction of Consultant.
(Contractor to check the health of existing Valves before reuse)</t>
    </r>
  </si>
  <si>
    <r>
      <rPr>
        <b/>
        <u/>
        <sz val="13"/>
        <rFont val="Calibri"/>
        <family val="2"/>
        <scheme val="minor"/>
      </rPr>
      <t>Gate / Isolation Valve</t>
    </r>
  </si>
  <si>
    <r>
      <rPr>
        <b/>
        <u/>
        <sz val="13"/>
        <rFont val="Calibri"/>
        <family val="2"/>
        <scheme val="minor"/>
      </rPr>
      <t>Balancing Valve</t>
    </r>
  </si>
  <si>
    <r>
      <rPr>
        <b/>
        <u/>
        <sz val="13"/>
        <rFont val="Calibri"/>
        <family val="2"/>
        <scheme val="minor"/>
      </rPr>
      <t>Strainer</t>
    </r>
  </si>
  <si>
    <r>
      <rPr>
        <b/>
        <u/>
        <sz val="13"/>
        <rFont val="Calibri"/>
        <family val="2"/>
        <scheme val="minor"/>
      </rPr>
      <t>2-Way / 3-Way Motorized Valve with Actuator (0-100% modulating)</t>
    </r>
  </si>
  <si>
    <r>
      <rPr>
        <b/>
        <u/>
        <sz val="13"/>
        <rFont val="Calibri"/>
        <family val="2"/>
        <scheme val="minor"/>
      </rPr>
      <t>Accessories for AHU(s) Assembly</t>
    </r>
  </si>
  <si>
    <r>
      <rPr>
        <b/>
        <u/>
        <sz val="13"/>
        <rFont val="Calibri"/>
        <family val="2"/>
        <scheme val="minor"/>
      </rPr>
      <t>Section 03: Supply, Installation &amp; Testing of Ducting &amp; Air Devices</t>
    </r>
  </si>
  <si>
    <r>
      <rPr>
        <sz val="13"/>
        <rFont val="Calibri"/>
        <family val="2"/>
        <scheme val="minor"/>
      </rPr>
      <t xml:space="preserve">Supply, fabrication, Installation &amp; Testing of </t>
    </r>
    <r>
      <rPr>
        <b/>
        <sz val="13"/>
        <rFont val="Calibri"/>
        <family val="2"/>
        <scheme val="minor"/>
      </rPr>
      <t xml:space="preserve">Machine Made G.I Sheet Metal Duct  Work  </t>
    </r>
    <r>
      <rPr>
        <sz val="13"/>
        <rFont val="Calibri"/>
        <family val="2"/>
        <scheme val="minor"/>
      </rPr>
      <t>(galvanized  G-  22  for  internal  &amp; G-26  for  external) 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</si>
  <si>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r>
      <rPr>
        <b/>
        <u/>
        <sz val="13"/>
        <rFont val="Calibri"/>
        <family val="2"/>
        <scheme val="minor"/>
      </rPr>
      <t>Flexiable Connector</t>
    </r>
  </si>
  <si>
    <r>
      <rPr>
        <sz val="13"/>
        <rFont val="Calibri"/>
        <family val="2"/>
        <scheme val="minor"/>
      </rPr>
      <t xml:space="preserve">Supply  and  Installation  of  </t>
    </r>
    <r>
      <rPr>
        <b/>
        <sz val="13"/>
        <rFont val="Calibri"/>
        <family val="2"/>
        <scheme val="minor"/>
      </rPr>
      <t xml:space="preserve">Aluminum  Faced  XLPE  insulation  1"  thick </t>
    </r>
    <r>
      <rPr>
        <sz val="13"/>
        <rFont val="Calibri"/>
        <family val="2"/>
        <scheme val="minor"/>
      </rPr>
      <t>for  Internal  ducts  of  different  sections  compete  in  all  respect  as  per specifications,  drawings and as per instructions of Consultant.</t>
    </r>
  </si>
  <si>
    <r>
      <rPr>
        <sz val="13"/>
        <rFont val="Calibri"/>
        <family val="2"/>
        <scheme val="minor"/>
      </rPr>
      <t xml:space="preserve">Supply,    Installation    &amp;   Commissioning   of   </t>
    </r>
    <r>
      <rPr>
        <b/>
        <sz val="13"/>
        <rFont val="Calibri"/>
        <family val="2"/>
        <scheme val="minor"/>
      </rPr>
      <t xml:space="preserve">Aluminum   Fabricated, Powder  Coated  Air  Devices  </t>
    </r>
    <r>
      <rPr>
        <sz val="13"/>
        <rFont val="Calibri"/>
        <family val="2"/>
        <scheme val="minor"/>
      </rPr>
      <t>for  supply,  return,  exhaust  &amp;  fresh  air. including  framing,  hangers  &amp;  supports   and  other   accessories  etc. complete   in   all   respects   ready   to   operate   as   per   instruction   of
Consultant.</t>
    </r>
  </si>
  <si>
    <r>
      <rPr>
        <b/>
        <u/>
        <sz val="13"/>
        <rFont val="Calibri"/>
        <family val="2"/>
        <scheme val="minor"/>
      </rPr>
      <t>Diffusers/Grilles/Registers (with Dampers</t>
    </r>
    <r>
      <rPr>
        <b/>
        <sz val="13"/>
        <rFont val="Calibri"/>
        <family val="2"/>
        <scheme val="minor"/>
      </rPr>
      <t>)</t>
    </r>
  </si>
  <si>
    <r>
      <rPr>
        <b/>
        <u/>
        <sz val="13"/>
        <rFont val="Calibri"/>
        <family val="2"/>
        <scheme val="minor"/>
      </rPr>
      <t>For AC - Supply Air</t>
    </r>
  </si>
  <si>
    <r>
      <rPr>
        <b/>
        <u/>
        <sz val="13"/>
        <rFont val="Calibri"/>
        <family val="2"/>
        <scheme val="minor"/>
      </rPr>
      <t>Exhaust &amp; Fresh Air Grills</t>
    </r>
  </si>
  <si>
    <r>
      <rPr>
        <b/>
        <u/>
        <sz val="13"/>
        <rFont val="Calibri"/>
        <family val="2"/>
        <scheme val="minor"/>
      </rPr>
      <t>Fire Damper</t>
    </r>
  </si>
  <si>
    <r>
      <rPr>
        <b/>
        <u/>
        <sz val="13"/>
        <rFont val="Calibri"/>
        <family val="2"/>
        <scheme val="minor"/>
      </rPr>
      <t>Section 04: Miscellaneous Works</t>
    </r>
  </si>
  <si>
    <r>
      <rPr>
        <sz val="13"/>
        <rFont val="Calibri"/>
        <family val="2"/>
        <scheme val="minor"/>
      </rPr>
      <t xml:space="preserve">Supply  &amp;  Installation  of  </t>
    </r>
    <r>
      <rPr>
        <b/>
        <sz val="13"/>
        <rFont val="Calibri"/>
        <family val="2"/>
        <scheme val="minor"/>
      </rPr>
      <t xml:space="preserve">Thermostats  for  AHUs  </t>
    </r>
    <r>
      <rPr>
        <sz val="13"/>
        <rFont val="Calibri"/>
        <family val="2"/>
        <scheme val="minor"/>
      </rPr>
      <t>along  with  control cables complete in all respect and ready to operate.</t>
    </r>
  </si>
  <si>
    <r>
      <rPr>
        <sz val="13"/>
        <rFont val="Calibri"/>
        <family val="2"/>
        <scheme val="minor"/>
      </rPr>
      <t xml:space="preserve">Providing Material </t>
    </r>
    <r>
      <rPr>
        <b/>
        <sz val="13"/>
        <rFont val="Calibri"/>
        <family val="2"/>
        <scheme val="minor"/>
      </rPr>
      <t xml:space="preserve">Submittals and Samples </t>
    </r>
    <r>
      <rPr>
        <sz val="13"/>
        <rFont val="Calibri"/>
        <family val="2"/>
        <scheme val="minor"/>
      </rPr>
      <t>for Consultant's Approval.</t>
    </r>
  </si>
  <si>
    <r>
      <rPr>
        <sz val="13"/>
        <rFont val="Calibri"/>
        <family val="2"/>
        <scheme val="minor"/>
      </rPr>
      <t xml:space="preserve">Supply &amp; Installation of </t>
    </r>
    <r>
      <rPr>
        <b/>
        <sz val="13"/>
        <rFont val="Calibri"/>
        <family val="2"/>
        <scheme val="minor"/>
      </rPr>
      <t xml:space="preserve">Brass Tags </t>
    </r>
    <r>
      <rPr>
        <sz val="13"/>
        <rFont val="Calibri"/>
        <family val="2"/>
        <scheme val="minor"/>
      </rPr>
      <t>for Equipment and System.</t>
    </r>
  </si>
  <si>
    <r>
      <rPr>
        <sz val="13"/>
        <rFont val="Calibri"/>
        <family val="2"/>
        <scheme val="minor"/>
      </rPr>
      <t xml:space="preserve">Supply,  Installation  and  Commissioning  of  </t>
    </r>
    <r>
      <rPr>
        <b/>
        <sz val="13"/>
        <rFont val="Calibri"/>
        <family val="2"/>
        <scheme val="minor"/>
      </rPr>
      <t xml:space="preserve">Fire  Stopping  Material  </t>
    </r>
    <r>
      <rPr>
        <sz val="13"/>
        <rFont val="Calibri"/>
        <family val="2"/>
        <scheme val="minor"/>
      </rPr>
      <t>as per specifications and drawings complete in all respect.</t>
    </r>
  </si>
  <si>
    <r>
      <rPr>
        <sz val="13"/>
        <rFont val="Calibri"/>
        <family val="2"/>
        <scheme val="minor"/>
      </rPr>
      <t xml:space="preserve">Making  of  </t>
    </r>
    <r>
      <rPr>
        <b/>
        <sz val="13"/>
        <rFont val="Calibri"/>
        <family val="2"/>
        <scheme val="minor"/>
      </rPr>
      <t xml:space="preserve">Shop  Drawings  and  As-Built  Drawings  </t>
    </r>
    <r>
      <rPr>
        <sz val="13"/>
        <rFont val="Calibri"/>
        <family val="2"/>
        <scheme val="minor"/>
      </rPr>
      <t>on  Auto  CAD  with sectional   details,   equipment   details   and   their   foundation   details, Technical submittals and sample boards complete in all respect as per instruction of Consultant.</t>
    </r>
  </si>
  <si>
    <r>
      <rPr>
        <b/>
        <sz val="24"/>
        <color rgb="FFFFFFFF"/>
        <rFont val="Calibri"/>
        <family val="2"/>
        <scheme val="minor"/>
      </rPr>
      <t>BILL OF QUANTITIES OF HVAC WORKS</t>
    </r>
  </si>
  <si>
    <r>
      <rPr>
        <sz val="14"/>
        <rFont val="Calibri"/>
        <family val="1"/>
      </rPr>
      <t>5 Kg. CO2</t>
    </r>
  </si>
  <si>
    <r>
      <rPr>
        <sz val="14"/>
        <rFont val="Calibri"/>
        <family val="1"/>
      </rPr>
      <t>Nos.</t>
    </r>
  </si>
  <si>
    <r>
      <rPr>
        <sz val="14"/>
        <rFont val="Calibri"/>
        <family val="1"/>
      </rPr>
      <t>ABC Extinguishers</t>
    </r>
  </si>
  <si>
    <r>
      <rPr>
        <b/>
        <sz val="14"/>
        <rFont val="Calibri"/>
        <family val="1"/>
      </rPr>
      <t>SUB-TOTAL FOR SECTION 01 (Rs.)</t>
    </r>
  </si>
  <si>
    <r>
      <rPr>
        <b/>
        <u/>
        <sz val="14"/>
        <rFont val="Calibri"/>
        <family val="1"/>
      </rPr>
      <t>SECTION 02</t>
    </r>
    <r>
      <rPr>
        <b/>
        <sz val="14"/>
        <rFont val="Calibri"/>
        <family val="1"/>
      </rPr>
      <t xml:space="preserve">:
</t>
    </r>
    <r>
      <rPr>
        <b/>
        <u/>
        <sz val="14"/>
        <rFont val="Calibri"/>
        <family val="1"/>
      </rPr>
      <t>SUPPLY AND INSTALLATION OF FIRE SPRINKLERS</t>
    </r>
  </si>
  <si>
    <r>
      <rPr>
        <sz val="14"/>
        <rFont val="Calibri"/>
        <family val="1"/>
      </rPr>
      <t xml:space="preserve">Sprinkler </t>
    </r>
    <r>
      <rPr>
        <b/>
        <sz val="14"/>
        <rFont val="Calibri"/>
        <family val="1"/>
      </rPr>
      <t xml:space="preserve">Pendent type </t>
    </r>
    <r>
      <rPr>
        <sz val="14"/>
        <rFont val="Calibri"/>
        <family val="1"/>
      </rPr>
      <t>with cover plate quick response K = 5.6 (Opening Temperature 57ºC) UL/FM</t>
    </r>
  </si>
  <si>
    <r>
      <rPr>
        <sz val="14"/>
        <rFont val="Calibri"/>
        <family val="1"/>
      </rPr>
      <t xml:space="preserve">Sprinkler </t>
    </r>
    <r>
      <rPr>
        <b/>
        <sz val="14"/>
        <rFont val="Calibri"/>
        <family val="1"/>
      </rPr>
      <t xml:space="preserve">Upright type </t>
    </r>
    <r>
      <rPr>
        <sz val="14"/>
        <rFont val="Calibri"/>
        <family val="1"/>
      </rPr>
      <t>standard response K = 5.6 (Opening Temperature 57ºC) UL/FM</t>
    </r>
  </si>
  <si>
    <r>
      <rPr>
        <b/>
        <sz val="14"/>
        <rFont val="Calibri"/>
        <family val="1"/>
      </rPr>
      <t>SUB-TOTAL FOR SECTION 02 (Rs.)</t>
    </r>
  </si>
  <si>
    <r>
      <rPr>
        <b/>
        <u/>
        <sz val="14"/>
        <rFont val="Calibri"/>
        <family val="1"/>
      </rPr>
      <t>SECTION 03</t>
    </r>
    <r>
      <rPr>
        <b/>
        <sz val="14"/>
        <rFont val="Calibri"/>
        <family val="1"/>
      </rPr>
      <t xml:space="preserve">:
</t>
    </r>
    <r>
      <rPr>
        <b/>
        <u/>
        <sz val="14"/>
        <rFont val="Calibri"/>
        <family val="1"/>
      </rPr>
      <t>SUPPLY AND INSTALLATION OF MS PIPE WORK &amp; VALVES</t>
    </r>
  </si>
  <si>
    <r>
      <rPr>
        <sz val="14"/>
        <rFont val="Calibri"/>
        <family val="1"/>
      </rPr>
      <t xml:space="preserve">Supply  &amp;  installation  of  </t>
    </r>
    <r>
      <rPr>
        <b/>
        <sz val="14"/>
        <rFont val="Calibri"/>
        <family val="1"/>
      </rPr>
      <t xml:space="preserve">MS  SCH  40  pipes  </t>
    </r>
    <r>
      <rPr>
        <sz val="14"/>
        <rFont val="Calibri"/>
        <family val="1"/>
      </rPr>
      <t>(seamless)  with  threaded  &amp; welded fittings  (UL/FM)  including  sockets,  tees, elbows, bends, reducers, unions,   clamps,   hangers   &amp;   supports   etc.   making   core   cuts/holes   (if required),  painting  and  protection  treatments  on  pipe.  complete  in  all respect ready to opearte.</t>
    </r>
  </si>
  <si>
    <r>
      <rPr>
        <sz val="14"/>
        <rFont val="Calibri"/>
        <family val="1"/>
      </rPr>
      <t>a</t>
    </r>
  </si>
  <si>
    <r>
      <rPr>
        <sz val="14"/>
        <rFont val="Calibri"/>
        <family val="1"/>
      </rPr>
      <t>Dia.  1"           (Threaded fitting)</t>
    </r>
  </si>
  <si>
    <r>
      <rPr>
        <sz val="14"/>
        <rFont val="Calibri"/>
        <family val="1"/>
      </rPr>
      <t>Rft.</t>
    </r>
  </si>
  <si>
    <r>
      <rPr>
        <sz val="14"/>
        <rFont val="Calibri"/>
        <family val="1"/>
      </rPr>
      <t>b</t>
    </r>
  </si>
  <si>
    <r>
      <rPr>
        <sz val="14"/>
        <rFont val="Calibri"/>
        <family val="1"/>
      </rPr>
      <t>Dia.  1-1/4"   (Threaded fitting)</t>
    </r>
  </si>
  <si>
    <r>
      <rPr>
        <sz val="14"/>
        <rFont val="Calibri"/>
        <family val="1"/>
      </rPr>
      <t>c</t>
    </r>
  </si>
  <si>
    <r>
      <rPr>
        <sz val="14"/>
        <rFont val="Calibri"/>
        <family val="1"/>
      </rPr>
      <t>Dia.  1-1/2"   (Threaded fitting)</t>
    </r>
  </si>
  <si>
    <r>
      <rPr>
        <sz val="14"/>
        <rFont val="Calibri"/>
        <family val="1"/>
      </rPr>
      <t>d</t>
    </r>
  </si>
  <si>
    <r>
      <rPr>
        <sz val="14"/>
        <rFont val="Calibri"/>
        <family val="1"/>
      </rPr>
      <t>Dia.  2"           (Threaded fitting)</t>
    </r>
  </si>
  <si>
    <r>
      <rPr>
        <sz val="14"/>
        <rFont val="Calibri"/>
        <family val="1"/>
      </rPr>
      <t>e</t>
    </r>
  </si>
  <si>
    <r>
      <rPr>
        <sz val="14"/>
        <rFont val="Calibri"/>
        <family val="1"/>
      </rPr>
      <t>Dia.  2-1/2"   (Welded Joint fitting)</t>
    </r>
  </si>
  <si>
    <r>
      <rPr>
        <sz val="14"/>
        <rFont val="Calibri"/>
        <family val="1"/>
      </rPr>
      <t>f</t>
    </r>
  </si>
  <si>
    <r>
      <rPr>
        <sz val="14"/>
        <rFont val="Calibri"/>
        <family val="1"/>
      </rPr>
      <t>Dia.  3"   (Welded Joint fitting)</t>
    </r>
  </si>
  <si>
    <r>
      <rPr>
        <b/>
        <sz val="14"/>
        <rFont val="Calibri"/>
        <family val="1"/>
      </rPr>
      <t xml:space="preserve">Test &amp; Drain Assembly </t>
    </r>
    <r>
      <rPr>
        <sz val="14"/>
        <rFont val="Calibri"/>
        <family val="1"/>
      </rPr>
      <t>with sight glass &amp; sectional drain valve. UL/FM</t>
    </r>
  </si>
  <si>
    <r>
      <rPr>
        <sz val="14"/>
        <rFont val="Calibri"/>
        <family val="1"/>
      </rPr>
      <t>Dia.  1"</t>
    </r>
  </si>
  <si>
    <r>
      <rPr>
        <sz val="14"/>
        <rFont val="Calibri"/>
        <family val="1"/>
      </rPr>
      <t>No.</t>
    </r>
  </si>
  <si>
    <r>
      <rPr>
        <sz val="14"/>
        <rFont val="Calibri"/>
        <family val="1"/>
      </rPr>
      <t xml:space="preserve">Supply &amp; installation of </t>
    </r>
    <r>
      <rPr>
        <b/>
        <sz val="14"/>
        <rFont val="Calibri"/>
        <family val="1"/>
      </rPr>
      <t xml:space="preserve">Seismic Supports (Bracing) </t>
    </r>
    <r>
      <rPr>
        <sz val="14"/>
        <rFont val="Calibri"/>
        <family val="1"/>
      </rPr>
      <t>of steel cable to restrict horizontal shaking of pipe from earth quake with Strut Fittings · Strut beam clamps · Strut pipe clamps · Strut mounted pipe .clamping pipe attachments complete in all respect.</t>
    </r>
  </si>
  <si>
    <r>
      <rPr>
        <b/>
        <sz val="14"/>
        <rFont val="Calibri"/>
        <family val="1"/>
      </rPr>
      <t>Lateral</t>
    </r>
  </si>
  <si>
    <r>
      <rPr>
        <sz val="14"/>
        <rFont val="Calibri"/>
        <family val="1"/>
      </rPr>
      <t>Dia.  2"</t>
    </r>
  </si>
  <si>
    <r>
      <rPr>
        <sz val="14"/>
        <rFont val="Calibri"/>
        <family val="1"/>
      </rPr>
      <t>Dia.  2-1/2"</t>
    </r>
  </si>
  <si>
    <r>
      <rPr>
        <sz val="14"/>
        <rFont val="Calibri"/>
        <family val="1"/>
      </rPr>
      <t>Dia.  3"</t>
    </r>
  </si>
  <si>
    <r>
      <rPr>
        <sz val="14"/>
        <rFont val="Calibri"/>
        <family val="1"/>
      </rPr>
      <t>Dia.  4"</t>
    </r>
  </si>
  <si>
    <r>
      <rPr>
        <b/>
        <sz val="14"/>
        <rFont val="Calibri"/>
        <family val="1"/>
      </rPr>
      <t>Longitudnal</t>
    </r>
  </si>
  <si>
    <r>
      <rPr>
        <b/>
        <sz val="14"/>
        <rFont val="Calibri"/>
        <family val="1"/>
      </rPr>
      <t>Restraint</t>
    </r>
  </si>
  <si>
    <r>
      <rPr>
        <sz val="14"/>
        <rFont val="Calibri"/>
        <family val="1"/>
      </rPr>
      <t>Dia.  1-1/4"</t>
    </r>
  </si>
  <si>
    <r>
      <rPr>
        <sz val="14"/>
        <rFont val="Calibri"/>
        <family val="1"/>
      </rPr>
      <t>Dia.  1-1/2"</t>
    </r>
  </si>
  <si>
    <r>
      <rPr>
        <b/>
        <sz val="14"/>
        <rFont val="Calibri"/>
        <family val="1"/>
      </rPr>
      <t>SUB-TOTAL FOR SECTION 03 (Rs.)</t>
    </r>
  </si>
  <si>
    <r>
      <rPr>
        <b/>
        <u/>
        <sz val="14"/>
        <rFont val="Calibri"/>
        <family val="1"/>
      </rPr>
      <t>SECTION 04</t>
    </r>
    <r>
      <rPr>
        <b/>
        <sz val="14"/>
        <rFont val="Calibri"/>
        <family val="1"/>
      </rPr>
      <t xml:space="preserve">:
</t>
    </r>
    <r>
      <rPr>
        <b/>
        <u/>
        <sz val="14"/>
        <rFont val="Calibri"/>
        <family val="1"/>
      </rPr>
      <t>SUPPLY AND INSTALLATION OF PASSIVE FIRE PROTECTION</t>
    </r>
  </si>
  <si>
    <r>
      <rPr>
        <sz val="14"/>
        <rFont val="Calibri"/>
        <family val="1"/>
      </rPr>
      <t xml:space="preserve">Supply  and  Installation  of  </t>
    </r>
    <r>
      <rPr>
        <b/>
        <sz val="14"/>
        <rFont val="Calibri"/>
        <family val="1"/>
      </rPr>
      <t xml:space="preserve">Fire  Stop  Material  </t>
    </r>
    <r>
      <rPr>
        <sz val="14"/>
        <rFont val="Calibri"/>
        <family val="1"/>
      </rPr>
      <t>(for  passive  fire  fighting  / smoke barrier) in all MEP openings and penetrations, either in slab or wall, complete    in    all    respects,    ready    to    operate    as    per    fire    stopper recommended material, and as per instruction of Consultant.</t>
    </r>
  </si>
  <si>
    <r>
      <rPr>
        <sz val="14"/>
        <rFont val="Calibri"/>
        <family val="1"/>
      </rPr>
      <t>Job.</t>
    </r>
  </si>
  <si>
    <r>
      <rPr>
        <b/>
        <sz val="14"/>
        <rFont val="Calibri"/>
        <family val="1"/>
      </rPr>
      <t>SUB-TOTAL FOR SECTION 04 (Rs.)</t>
    </r>
  </si>
  <si>
    <r>
      <rPr>
        <b/>
        <u/>
        <sz val="14"/>
        <rFont val="Calibri"/>
        <family val="1"/>
      </rPr>
      <t>SECTION 05</t>
    </r>
    <r>
      <rPr>
        <b/>
        <sz val="14"/>
        <rFont val="Calibri"/>
        <family val="1"/>
      </rPr>
      <t xml:space="preserve">: </t>
    </r>
    <r>
      <rPr>
        <b/>
        <u/>
        <sz val="14"/>
        <rFont val="Calibri"/>
        <family val="1"/>
      </rPr>
      <t>MISCELLANEOUS ITEMS</t>
    </r>
  </si>
  <si>
    <r>
      <rPr>
        <sz val="14"/>
        <rFont val="Calibri"/>
        <family val="1"/>
      </rPr>
      <t xml:space="preserve">Providing Material </t>
    </r>
    <r>
      <rPr>
        <b/>
        <sz val="14"/>
        <rFont val="Calibri"/>
        <family val="1"/>
      </rPr>
      <t xml:space="preserve">Submittals and Samples </t>
    </r>
    <r>
      <rPr>
        <sz val="14"/>
        <rFont val="Calibri"/>
        <family val="1"/>
      </rPr>
      <t>for Consultant's Approval.</t>
    </r>
  </si>
  <si>
    <r>
      <rPr>
        <sz val="14"/>
        <rFont val="Calibri"/>
        <family val="1"/>
      </rPr>
      <t xml:space="preserve">Making of </t>
    </r>
    <r>
      <rPr>
        <b/>
        <sz val="14"/>
        <rFont val="Calibri"/>
        <family val="1"/>
      </rPr>
      <t xml:space="preserve">Shop Drawings &amp; As-Built Drawings </t>
    </r>
    <r>
      <rPr>
        <sz val="14"/>
        <rFont val="Calibri"/>
        <family val="1"/>
      </rPr>
      <t>for Consultant's Approval.</t>
    </r>
  </si>
  <si>
    <r>
      <rPr>
        <b/>
        <sz val="14"/>
        <rFont val="Calibri"/>
        <family val="1"/>
      </rPr>
      <t xml:space="preserve">Painting, Identification and Tagging </t>
    </r>
    <r>
      <rPr>
        <sz val="14"/>
        <rFont val="Calibri"/>
        <family val="1"/>
      </rPr>
      <t>as per standards.</t>
    </r>
  </si>
  <si>
    <r>
      <rPr>
        <b/>
        <sz val="14"/>
        <rFont val="Calibri"/>
        <family val="1"/>
      </rPr>
      <t xml:space="preserve">Testing, Balancing and Commissioning </t>
    </r>
    <r>
      <rPr>
        <sz val="14"/>
        <rFont val="Calibri"/>
        <family val="1"/>
      </rPr>
      <t>of entire fire fighting system as per approval of consultant.</t>
    </r>
  </si>
  <si>
    <r>
      <rPr>
        <sz val="14"/>
        <rFont val="Calibri"/>
        <family val="1"/>
      </rPr>
      <t>Supply,  Installation  and  Commissioning  of  items  not  listed  in  BOQ  but required to complete the system for satisfacotry performance.
(Contractor to provide the list of item if required)</t>
    </r>
  </si>
  <si>
    <r>
      <rPr>
        <b/>
        <sz val="14"/>
        <rFont val="Calibri"/>
        <family val="1"/>
      </rPr>
      <t>SUB-TOTAL FOR SECTION 05 (Rs.)</t>
    </r>
  </si>
  <si>
    <r>
      <rPr>
        <b/>
        <sz val="14"/>
        <rFont val="Calibri"/>
        <family val="1"/>
      </rPr>
      <t>TOTAL COST OF WORKS (SECTION 01 TO SECTION 05) (Rs.)</t>
    </r>
  </si>
  <si>
    <r>
      <rPr>
        <b/>
        <sz val="20"/>
        <color rgb="FFFFFFFF"/>
        <rFont val="Calibri"/>
        <family val="2"/>
      </rPr>
      <t>BILL OF QUANTITIES FOR FIRE SUPPRESSION SYSTEM WORKS</t>
    </r>
  </si>
  <si>
    <t>HVAC</t>
  </si>
  <si>
    <t>FIRE</t>
  </si>
  <si>
    <t>Total</t>
  </si>
  <si>
    <t>Received</t>
  </si>
  <si>
    <t>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</si>
</sst>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_-* #,##0.0_-;\-* #,##0.0_-;_-* &quot;-&quot;?_-;_-@_-"/>
    <numFmt numFmtId="167" formatCode="_-* #,##0.0_-;\-* #,##0.0_-;_-* &quot;-&quot;??_-;_-@_-"/>
  </numFmts>
  <fonts count="29" x14ac:knownFonts="1">
    <font>
      <sz val="10"/>
      <color rgb="FF000000"/>
      <name val="Times New Roman"/>
      <charset val="204"/>
    </font>
    <font>
      <sz val="10"/>
      <color rgb="FF000000"/>
      <name val="Times New Roman"/>
      <family val="1"/>
    </font>
    <font>
      <b/>
      <sz val="11"/>
      <name val="Calibri"/>
      <family val="2"/>
      <scheme val="minor"/>
    </font>
    <font>
      <sz val="11"/>
      <color rgb="FF000000"/>
      <name val="Calibri"/>
      <family val="2"/>
      <scheme val="minor"/>
    </font>
    <font>
      <b/>
      <u/>
      <sz val="11"/>
      <name val="Calibri"/>
      <family val="2"/>
      <scheme val="minor"/>
    </font>
    <font>
      <b/>
      <sz val="11"/>
      <color rgb="FF000000"/>
      <name val="Calibri"/>
      <family val="2"/>
      <scheme val="minor"/>
    </font>
    <font>
      <b/>
      <sz val="12"/>
      <name val="Calibri"/>
      <family val="2"/>
    </font>
    <font>
      <sz val="12"/>
      <color rgb="FF000000"/>
      <name val="Times New Roman"/>
      <family val="1"/>
    </font>
    <font>
      <b/>
      <sz val="12"/>
      <name val="Calibri"/>
      <family val="1"/>
    </font>
    <font>
      <b/>
      <u/>
      <sz val="12"/>
      <name val="Calibri"/>
      <family val="1"/>
    </font>
    <font>
      <sz val="10"/>
      <color rgb="FF000000"/>
      <name val="Times New Roman"/>
      <family val="1"/>
    </font>
    <font>
      <sz val="13"/>
      <color rgb="FF000000"/>
      <name val="Calibri"/>
      <family val="2"/>
      <scheme val="minor"/>
    </font>
    <font>
      <sz val="13"/>
      <name val="Calibri"/>
      <family val="2"/>
      <scheme val="minor"/>
    </font>
    <font>
      <b/>
      <sz val="13"/>
      <name val="Calibri"/>
      <family val="2"/>
      <scheme val="minor"/>
    </font>
    <font>
      <b/>
      <u/>
      <sz val="13"/>
      <name val="Calibri"/>
      <family val="2"/>
      <scheme val="minor"/>
    </font>
    <font>
      <b/>
      <sz val="13"/>
      <color rgb="FF000000"/>
      <name val="Calibri"/>
      <family val="2"/>
      <scheme val="minor"/>
    </font>
    <font>
      <b/>
      <sz val="24"/>
      <name val="Calibri"/>
      <family val="2"/>
      <scheme val="minor"/>
    </font>
    <font>
      <b/>
      <sz val="24"/>
      <color rgb="FFFFFFFF"/>
      <name val="Calibri"/>
      <family val="2"/>
      <scheme val="minor"/>
    </font>
    <font>
      <sz val="14"/>
      <color rgb="FF000000"/>
      <name val="Calibri"/>
      <family val="2"/>
      <scheme val="minor"/>
    </font>
    <font>
      <sz val="14"/>
      <color rgb="FF000000"/>
      <name val="Calibri"/>
      <family val="2"/>
    </font>
    <font>
      <sz val="14"/>
      <name val="Calibri"/>
      <family val="2"/>
    </font>
    <font>
      <sz val="14"/>
      <name val="Calibri"/>
      <family val="1"/>
    </font>
    <font>
      <b/>
      <sz val="14"/>
      <name val="Calibri"/>
      <family val="2"/>
    </font>
    <font>
      <b/>
      <sz val="14"/>
      <name val="Calibri"/>
      <family val="1"/>
    </font>
    <font>
      <sz val="14"/>
      <color rgb="FF000000"/>
      <name val="Times New Roman"/>
      <family val="1"/>
    </font>
    <font>
      <b/>
      <u/>
      <sz val="14"/>
      <name val="Calibri"/>
      <family val="1"/>
    </font>
    <font>
      <b/>
      <sz val="14"/>
      <color rgb="FF000000"/>
      <name val="Calibri"/>
      <family val="2"/>
      <scheme val="minor"/>
    </font>
    <font>
      <b/>
      <sz val="20"/>
      <name val="Calibri"/>
      <family val="2"/>
    </font>
    <font>
      <b/>
      <sz val="20"/>
      <color rgb="FFFFFFFF"/>
      <name val="Calibri"/>
      <family val="2"/>
    </font>
  </fonts>
  <fills count="5">
    <fill>
      <patternFill patternType="none"/>
    </fill>
    <fill>
      <patternFill patternType="gray125"/>
    </fill>
    <fill>
      <patternFill patternType="solid">
        <fgColor rgb="FFD7E3BB"/>
      </patternFill>
    </fill>
    <fill>
      <patternFill patternType="solid">
        <fgColor rgb="FFFFFF00"/>
        <bgColor indexed="64"/>
      </patternFill>
    </fill>
    <fill>
      <patternFill patternType="solid">
        <fgColor theme="1"/>
        <bgColor indexed="64"/>
      </patternFill>
    </fill>
  </fills>
  <borders count="8">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0" fillId="0" borderId="0" applyFont="0" applyFill="0" applyBorder="0" applyAlignment="0" applyProtection="0"/>
  </cellStyleXfs>
  <cellXfs count="106">
    <xf numFmtId="0" fontId="0" fillId="0" borderId="0" xfId="0" applyAlignment="1">
      <alignment horizontal="left" vertical="top"/>
    </xf>
    <xf numFmtId="0" fontId="3" fillId="0" borderId="0" xfId="0" applyFont="1" applyAlignment="1">
      <alignment horizontal="left" vertical="top"/>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indent="1"/>
    </xf>
    <xf numFmtId="0" fontId="3" fillId="0" borderId="0" xfId="0" applyFont="1" applyAlignment="1">
      <alignment horizontal="center" vertical="center"/>
    </xf>
    <xf numFmtId="0" fontId="7" fillId="0" borderId="0" xfId="0" applyFont="1" applyAlignment="1">
      <alignment horizontal="left" vertical="top"/>
    </xf>
    <xf numFmtId="0" fontId="6" fillId="2" borderId="1" xfId="0" applyFont="1" applyFill="1" applyBorder="1" applyAlignment="1">
      <alignment horizontal="center" vertical="top" wrapText="1"/>
    </xf>
    <xf numFmtId="0" fontId="7" fillId="0" borderId="1" xfId="0" applyFont="1" applyBorder="1" applyAlignment="1">
      <alignment horizontal="left" vertical="center" wrapText="1"/>
    </xf>
    <xf numFmtId="0" fontId="7" fillId="0" borderId="0" xfId="0" applyFont="1" applyAlignment="1">
      <alignment horizontal="left" vertical="center"/>
    </xf>
    <xf numFmtId="165" fontId="3" fillId="0" borderId="0" xfId="1" applyNumberFormat="1" applyFont="1" applyAlignment="1">
      <alignment horizontal="left" vertical="top"/>
    </xf>
    <xf numFmtId="165" fontId="7" fillId="0" borderId="0" xfId="1" applyNumberFormat="1" applyFont="1" applyAlignment="1">
      <alignment horizontal="left" vertical="top"/>
    </xf>
    <xf numFmtId="43" fontId="3" fillId="0" borderId="0" xfId="0" applyNumberFormat="1" applyFont="1" applyAlignment="1">
      <alignment horizontal="left" vertical="top"/>
    </xf>
    <xf numFmtId="10" fontId="3" fillId="0" borderId="0" xfId="0" applyNumberFormat="1" applyFont="1" applyAlignment="1">
      <alignment horizontal="left" vertical="top"/>
    </xf>
    <xf numFmtId="10" fontId="3" fillId="0" borderId="0" xfId="2" applyNumberFormat="1" applyFont="1" applyAlignment="1">
      <alignment horizontal="left" vertical="top"/>
    </xf>
    <xf numFmtId="166" fontId="3" fillId="0" borderId="0" xfId="0" applyNumberFormat="1" applyFont="1" applyAlignment="1">
      <alignment horizontal="left" vertical="top"/>
    </xf>
    <xf numFmtId="43" fontId="3" fillId="0" borderId="1" xfId="0" applyNumberFormat="1" applyFont="1" applyBorder="1" applyAlignment="1">
      <alignment horizontal="left" vertical="center" wrapText="1"/>
    </xf>
    <xf numFmtId="0" fontId="5" fillId="3" borderId="7" xfId="0" applyFont="1" applyFill="1" applyBorder="1" applyAlignment="1">
      <alignment horizontal="center" vertical="center"/>
    </xf>
    <xf numFmtId="10" fontId="5" fillId="3" borderId="7" xfId="0" applyNumberFormat="1" applyFont="1" applyFill="1" applyBorder="1" applyAlignment="1">
      <alignment horizontal="center" vertical="center"/>
    </xf>
    <xf numFmtId="1" fontId="11" fillId="0" borderId="1" xfId="0" applyNumberFormat="1" applyFont="1" applyBorder="1" applyAlignment="1">
      <alignment horizontal="left" vertical="center" shrinkToFit="1"/>
    </xf>
    <xf numFmtId="0" fontId="11" fillId="0" borderId="1" xfId="0" applyFont="1" applyBorder="1" applyAlignment="1">
      <alignment horizontal="left" vertical="top" wrapText="1"/>
    </xf>
    <xf numFmtId="0" fontId="11" fillId="0" borderId="1" xfId="0" applyFont="1" applyBorder="1" applyAlignment="1">
      <alignment horizontal="center" vertical="center" wrapText="1"/>
    </xf>
    <xf numFmtId="43" fontId="11" fillId="0" borderId="1" xfId="0" applyNumberFormat="1" applyFont="1" applyBorder="1" applyAlignment="1">
      <alignment horizontal="left" vertical="top" wrapText="1"/>
    </xf>
    <xf numFmtId="0" fontId="12" fillId="0" borderId="1" xfId="0" applyFont="1" applyBorder="1" applyAlignment="1">
      <alignment horizontal="right" vertical="top" wrapText="1"/>
    </xf>
    <xf numFmtId="0" fontId="12" fillId="0" borderId="1" xfId="0" applyFont="1" applyBorder="1" applyAlignment="1">
      <alignment horizontal="left" vertical="top" wrapText="1"/>
    </xf>
    <xf numFmtId="1" fontId="11" fillId="0" borderId="1" xfId="0" applyNumberFormat="1" applyFont="1" applyBorder="1" applyAlignment="1">
      <alignment horizontal="center" vertical="center" shrinkToFit="1"/>
    </xf>
    <xf numFmtId="0" fontId="12" fillId="0" borderId="1" xfId="0" applyFont="1" applyBorder="1" applyAlignment="1">
      <alignment horizontal="center" vertical="center" wrapText="1"/>
    </xf>
    <xf numFmtId="164" fontId="11" fillId="0" borderId="1" xfId="0" applyNumberFormat="1" applyFont="1" applyBorder="1" applyAlignment="1">
      <alignment horizontal="right" vertical="top" shrinkToFit="1"/>
    </xf>
    <xf numFmtId="0" fontId="13" fillId="0" borderId="1" xfId="0" applyFont="1" applyBorder="1" applyAlignment="1">
      <alignment horizontal="left" vertical="top" wrapText="1"/>
    </xf>
    <xf numFmtId="0" fontId="12" fillId="0" borderId="1" xfId="0" applyFont="1" applyBorder="1" applyAlignment="1">
      <alignment horizontal="right" vertical="center" wrapText="1"/>
    </xf>
    <xf numFmtId="3" fontId="11" fillId="0" borderId="1" xfId="0" applyNumberFormat="1" applyFont="1" applyBorder="1" applyAlignment="1">
      <alignment horizontal="center" vertical="center" shrinkToFit="1"/>
    </xf>
    <xf numFmtId="1" fontId="11" fillId="0" borderId="1" xfId="0" applyNumberFormat="1" applyFont="1" applyBorder="1" applyAlignment="1">
      <alignment horizontal="left" vertical="top" shrinkToFit="1"/>
    </xf>
    <xf numFmtId="0" fontId="11" fillId="0" borderId="1" xfId="0" applyFont="1" applyBorder="1" applyAlignment="1">
      <alignment horizontal="left" vertical="center" wrapText="1"/>
    </xf>
    <xf numFmtId="1" fontId="11" fillId="0" borderId="1" xfId="0" applyNumberFormat="1" applyFont="1" applyBorder="1" applyAlignment="1">
      <alignment horizontal="left" vertical="center" indent="1" shrinkToFit="1"/>
    </xf>
    <xf numFmtId="1" fontId="11" fillId="0" borderId="1" xfId="0" applyNumberFormat="1" applyFont="1" applyBorder="1" applyAlignment="1">
      <alignment horizontal="left" vertical="top" indent="1" shrinkToFit="1"/>
    </xf>
    <xf numFmtId="0" fontId="11" fillId="2" borderId="1" xfId="0" applyFont="1" applyFill="1" applyBorder="1" applyAlignment="1">
      <alignment horizontal="left" vertical="center" wrapText="1"/>
    </xf>
    <xf numFmtId="165" fontId="15" fillId="2" borderId="1" xfId="1" applyNumberFormat="1" applyFont="1" applyFill="1" applyBorder="1" applyAlignment="1">
      <alignment horizontal="left" vertical="center" wrapText="1"/>
    </xf>
    <xf numFmtId="0" fontId="15" fillId="2" borderId="1" xfId="0" applyFont="1" applyFill="1" applyBorder="1" applyAlignment="1">
      <alignment horizontal="left" vertical="center" wrapText="1"/>
    </xf>
    <xf numFmtId="43" fontId="18" fillId="0" borderId="1" xfId="1" applyFont="1" applyBorder="1" applyAlignment="1">
      <alignment horizontal="right" vertical="center" wrapText="1"/>
    </xf>
    <xf numFmtId="43" fontId="18" fillId="2" borderId="1" xfId="0" applyNumberFormat="1" applyFont="1" applyFill="1" applyBorder="1" applyAlignment="1">
      <alignment horizontal="left" vertical="center" wrapText="1"/>
    </xf>
    <xf numFmtId="43" fontId="18" fillId="0" borderId="1" xfId="0" applyNumberFormat="1" applyFont="1" applyBorder="1" applyAlignment="1">
      <alignment horizontal="left" vertical="center" wrapText="1"/>
    </xf>
    <xf numFmtId="43" fontId="18" fillId="0" borderId="1" xfId="0" applyNumberFormat="1" applyFont="1" applyBorder="1" applyAlignment="1">
      <alignment horizontal="left" vertical="top" wrapText="1"/>
    </xf>
    <xf numFmtId="1" fontId="19" fillId="0" borderId="1" xfId="0" applyNumberFormat="1" applyFont="1" applyBorder="1" applyAlignment="1">
      <alignment horizontal="left" vertical="center" shrinkToFit="1"/>
    </xf>
    <xf numFmtId="0" fontId="20" fillId="0" borderId="1" xfId="0" applyFont="1" applyBorder="1" applyAlignment="1">
      <alignment horizontal="left" vertical="center" wrapText="1"/>
    </xf>
    <xf numFmtId="1" fontId="19" fillId="0" borderId="1" xfId="0" applyNumberFormat="1" applyFont="1" applyBorder="1" applyAlignment="1">
      <alignment horizontal="center" vertical="center" shrinkToFit="1"/>
    </xf>
    <xf numFmtId="0" fontId="20" fillId="0" borderId="1" xfId="0" applyFont="1" applyBorder="1" applyAlignment="1">
      <alignment horizontal="center" vertical="center" wrapText="1"/>
    </xf>
    <xf numFmtId="0" fontId="24" fillId="2" borderId="1" xfId="0" applyFont="1" applyFill="1" applyBorder="1" applyAlignment="1">
      <alignment horizontal="left" vertical="center" wrapText="1"/>
    </xf>
    <xf numFmtId="0" fontId="24" fillId="0" borderId="1" xfId="0" applyFont="1" applyBorder="1" applyAlignment="1">
      <alignment horizontal="left" vertical="center" wrapText="1"/>
    </xf>
    <xf numFmtId="0" fontId="20" fillId="0" borderId="1" xfId="0" applyFont="1" applyBorder="1" applyAlignment="1">
      <alignment horizontal="right" vertical="center" wrapText="1"/>
    </xf>
    <xf numFmtId="164" fontId="19" fillId="0" borderId="1" xfId="0" applyNumberFormat="1" applyFont="1" applyBorder="1" applyAlignment="1">
      <alignment horizontal="right" vertical="center" shrinkToFit="1"/>
    </xf>
    <xf numFmtId="0" fontId="22" fillId="0" borderId="1" xfId="0" applyFont="1" applyBorder="1" applyAlignment="1">
      <alignment horizontal="left" vertical="center" wrapText="1"/>
    </xf>
    <xf numFmtId="165" fontId="26" fillId="2" borderId="1" xfId="1" applyNumberFormat="1" applyFont="1" applyFill="1" applyBorder="1" applyAlignment="1">
      <alignment horizontal="left" vertical="center" wrapText="1"/>
    </xf>
    <xf numFmtId="0" fontId="26" fillId="2" borderId="1" xfId="0" applyFont="1" applyFill="1" applyBorder="1" applyAlignment="1">
      <alignment horizontal="left" vertical="center" wrapText="1"/>
    </xf>
    <xf numFmtId="167" fontId="18" fillId="0" borderId="1" xfId="1" applyNumberFormat="1" applyFont="1" applyBorder="1" applyAlignment="1">
      <alignment horizontal="right" vertical="center" wrapText="1"/>
    </xf>
    <xf numFmtId="167" fontId="24" fillId="2" borderId="1" xfId="0" applyNumberFormat="1" applyFont="1" applyFill="1" applyBorder="1" applyAlignment="1">
      <alignment horizontal="left" vertical="center" wrapText="1"/>
    </xf>
    <xf numFmtId="167" fontId="24" fillId="0" borderId="1" xfId="0" applyNumberFormat="1" applyFont="1" applyBorder="1" applyAlignment="1">
      <alignment horizontal="left" vertical="center" wrapText="1"/>
    </xf>
    <xf numFmtId="9" fontId="3" fillId="0" borderId="0" xfId="0" applyNumberFormat="1" applyFont="1" applyAlignment="1">
      <alignment horizontal="left" vertical="top"/>
    </xf>
    <xf numFmtId="165" fontId="3" fillId="0" borderId="0" xfId="0" applyNumberFormat="1" applyFont="1" applyAlignment="1">
      <alignment horizontal="left" vertical="top"/>
    </xf>
    <xf numFmtId="0" fontId="13" fillId="2" borderId="2" xfId="0" applyFont="1" applyFill="1" applyBorder="1" applyAlignment="1">
      <alignment horizontal="left" vertical="top" wrapText="1" indent="8"/>
    </xf>
    <xf numFmtId="0" fontId="13" fillId="2" borderId="3" xfId="0" applyFont="1" applyFill="1" applyBorder="1" applyAlignment="1">
      <alignment horizontal="left" vertical="top" wrapText="1" indent="8"/>
    </xf>
    <xf numFmtId="0" fontId="13" fillId="2" borderId="4" xfId="0" applyFont="1" applyFill="1" applyBorder="1" applyAlignment="1">
      <alignment horizontal="left" vertical="top" wrapText="1" indent="8"/>
    </xf>
    <xf numFmtId="0" fontId="13" fillId="2" borderId="2" xfId="0" applyFont="1" applyFill="1" applyBorder="1" applyAlignment="1">
      <alignment horizontal="left" vertical="top" wrapText="1" indent="12"/>
    </xf>
    <xf numFmtId="0" fontId="13" fillId="2" borderId="3" xfId="0" applyFont="1" applyFill="1" applyBorder="1" applyAlignment="1">
      <alignment horizontal="left" vertical="top" wrapText="1" indent="12"/>
    </xf>
    <xf numFmtId="0" fontId="13" fillId="2" borderId="4" xfId="0" applyFont="1" applyFill="1" applyBorder="1" applyAlignment="1">
      <alignment horizontal="left" vertical="top" wrapText="1" indent="12"/>
    </xf>
    <xf numFmtId="0" fontId="13" fillId="0" borderId="2" xfId="0" applyFont="1" applyBorder="1" applyAlignment="1">
      <alignment horizontal="left" vertical="top" wrapText="1"/>
    </xf>
    <xf numFmtId="0" fontId="13" fillId="0" borderId="3" xfId="0" applyFont="1" applyBorder="1" applyAlignment="1">
      <alignment horizontal="left" vertical="top" wrapText="1"/>
    </xf>
    <xf numFmtId="0" fontId="13" fillId="0" borderId="4"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11" fillId="0" borderId="2" xfId="0" applyFont="1" applyBorder="1" applyAlignment="1">
      <alignment horizontal="left" wrapText="1"/>
    </xf>
    <xf numFmtId="0" fontId="11" fillId="0" borderId="3" xfId="0" applyFont="1" applyBorder="1" applyAlignment="1">
      <alignment horizontal="left" wrapText="1"/>
    </xf>
    <xf numFmtId="0" fontId="11" fillId="0" borderId="4" xfId="0" applyFont="1" applyBorder="1" applyAlignment="1">
      <alignment horizontal="left" wrapText="1"/>
    </xf>
    <xf numFmtId="0" fontId="16" fillId="4" borderId="2"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2" xfId="0" applyFont="1" applyFill="1" applyBorder="1" applyAlignment="1">
      <alignment horizontal="left" vertical="top" wrapText="1" indent="4"/>
    </xf>
    <xf numFmtId="0" fontId="2" fillId="2" borderId="4" xfId="0" applyFont="1" applyFill="1" applyBorder="1" applyAlignment="1">
      <alignment horizontal="left" vertical="top" wrapText="1" indent="4"/>
    </xf>
    <xf numFmtId="0" fontId="22" fillId="2" borderId="2" xfId="0" applyFont="1" applyFill="1" applyBorder="1" applyAlignment="1">
      <alignment horizontal="left" vertical="top" wrapText="1" indent="8"/>
    </xf>
    <xf numFmtId="0" fontId="22" fillId="2" borderId="3" xfId="0" applyFont="1" applyFill="1" applyBorder="1" applyAlignment="1">
      <alignment horizontal="left" vertical="top" wrapText="1" indent="8"/>
    </xf>
    <xf numFmtId="0" fontId="22" fillId="2" borderId="4" xfId="0" applyFont="1" applyFill="1" applyBorder="1" applyAlignment="1">
      <alignment horizontal="left" vertical="top" wrapText="1" indent="8"/>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22" fillId="2" borderId="2"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22" fillId="2" borderId="4" xfId="0" applyFont="1" applyFill="1" applyBorder="1" applyAlignment="1">
      <alignment horizontal="center" vertical="center" wrapText="1"/>
    </xf>
    <xf numFmtId="0" fontId="24" fillId="0" borderId="2" xfId="0" applyFont="1" applyBorder="1" applyAlignment="1">
      <alignment horizontal="left" vertical="center" wrapText="1"/>
    </xf>
    <xf numFmtId="0" fontId="24" fillId="0" borderId="3" xfId="0" applyFont="1" applyBorder="1" applyAlignment="1">
      <alignment horizontal="left" vertical="center" wrapText="1"/>
    </xf>
    <xf numFmtId="0" fontId="24" fillId="0" borderId="4" xfId="0" applyFont="1" applyBorder="1" applyAlignment="1">
      <alignment horizontal="left" vertical="center" wrapText="1"/>
    </xf>
    <xf numFmtId="0" fontId="22" fillId="2" borderId="2" xfId="0" applyFont="1" applyFill="1" applyBorder="1" applyAlignment="1">
      <alignment horizontal="center" vertical="top" wrapText="1"/>
    </xf>
    <xf numFmtId="0" fontId="22" fillId="2" borderId="3" xfId="0" applyFont="1" applyFill="1" applyBorder="1" applyAlignment="1">
      <alignment horizontal="center" vertical="top" wrapText="1"/>
    </xf>
    <xf numFmtId="0" fontId="22" fillId="2" borderId="4" xfId="0" applyFont="1" applyFill="1" applyBorder="1" applyAlignment="1">
      <alignment horizontal="center" vertical="top" wrapText="1"/>
    </xf>
    <xf numFmtId="0" fontId="24" fillId="0" borderId="2" xfId="0" applyFont="1" applyBorder="1" applyAlignment="1">
      <alignment horizontal="left" wrapText="1"/>
    </xf>
    <xf numFmtId="0" fontId="24" fillId="0" borderId="3" xfId="0" applyFont="1" applyBorder="1" applyAlignment="1">
      <alignment horizontal="left" wrapText="1"/>
    </xf>
    <xf numFmtId="0" fontId="24" fillId="0" borderId="4" xfId="0" applyFont="1" applyBorder="1" applyAlignment="1">
      <alignment horizontal="left" wrapText="1"/>
    </xf>
    <xf numFmtId="0" fontId="27" fillId="4" borderId="2" xfId="0" applyFont="1" applyFill="1" applyBorder="1" applyAlignment="1">
      <alignment horizontal="center" vertical="center" wrapText="1"/>
    </xf>
    <xf numFmtId="0" fontId="27" fillId="4" borderId="3" xfId="0" applyFont="1" applyFill="1" applyBorder="1" applyAlignment="1">
      <alignment horizontal="center" vertical="center" wrapText="1"/>
    </xf>
    <xf numFmtId="0" fontId="27" fillId="4" borderId="4" xfId="0" applyFont="1" applyFill="1" applyBorder="1" applyAlignment="1">
      <alignment horizontal="center" vertical="center" wrapText="1"/>
    </xf>
    <xf numFmtId="0" fontId="6" fillId="2" borderId="5"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2" xfId="0" applyFont="1" applyFill="1" applyBorder="1" applyAlignment="1">
      <alignment horizontal="center" vertical="top" wrapText="1"/>
    </xf>
    <xf numFmtId="0" fontId="6" fillId="2" borderId="4" xfId="0" applyFont="1" applyFill="1" applyBorder="1" applyAlignment="1">
      <alignment horizontal="center" vertical="top"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2"/>
  <sheetViews>
    <sheetView tabSelected="1" topLeftCell="A49" zoomScaleNormal="100" workbookViewId="0">
      <selection activeCell="I68" sqref="I68"/>
    </sheetView>
  </sheetViews>
  <sheetFormatPr defaultRowHeight="15" x14ac:dyDescent="0.2"/>
  <cols>
    <col min="1" max="1" width="6.5" style="1" customWidth="1"/>
    <col min="2" max="2" width="73.6640625" style="1" customWidth="1"/>
    <col min="3" max="3" width="6.83203125" style="4" customWidth="1"/>
    <col min="4" max="4" width="8.33203125" style="4" customWidth="1"/>
    <col min="5" max="5" width="16.1640625" style="1" customWidth="1"/>
    <col min="6" max="6" width="18" style="1" customWidth="1"/>
    <col min="7" max="7" width="18.5" style="1" customWidth="1"/>
    <col min="8" max="8" width="16.83203125" style="1" customWidth="1"/>
    <col min="9" max="9" width="19.1640625" style="1" customWidth="1"/>
    <col min="10" max="11" width="9.33203125" style="1"/>
    <col min="12" max="12" width="18" style="1" bestFit="1" customWidth="1"/>
    <col min="13" max="13" width="9.33203125" style="1"/>
    <col min="14" max="14" width="11.1640625" style="1" bestFit="1" customWidth="1"/>
    <col min="15" max="16384" width="9.33203125" style="1"/>
  </cols>
  <sheetData>
    <row r="1" spans="1:14" ht="39" customHeight="1" x14ac:dyDescent="0.2">
      <c r="A1" s="72" t="s">
        <v>82</v>
      </c>
      <c r="B1" s="73"/>
      <c r="C1" s="73"/>
      <c r="D1" s="73"/>
      <c r="E1" s="73"/>
      <c r="F1" s="73"/>
      <c r="G1" s="73"/>
      <c r="H1" s="73"/>
      <c r="I1" s="74"/>
    </row>
    <row r="2" spans="1:14" ht="24" customHeight="1" x14ac:dyDescent="0.2">
      <c r="A2" s="75" t="s">
        <v>0</v>
      </c>
      <c r="B2" s="77" t="s">
        <v>1</v>
      </c>
      <c r="C2" s="77" t="s">
        <v>2</v>
      </c>
      <c r="D2" s="77" t="s">
        <v>3</v>
      </c>
      <c r="E2" s="79" t="s">
        <v>4</v>
      </c>
      <c r="F2" s="80"/>
      <c r="G2" s="79" t="s">
        <v>5</v>
      </c>
      <c r="H2" s="80"/>
      <c r="I2" s="2" t="s">
        <v>6</v>
      </c>
      <c r="L2" s="16" t="s">
        <v>54</v>
      </c>
      <c r="M2" s="17">
        <v>0.17399999999999999</v>
      </c>
    </row>
    <row r="3" spans="1:14" ht="25.5" customHeight="1" x14ac:dyDescent="0.2">
      <c r="A3" s="76"/>
      <c r="B3" s="78"/>
      <c r="C3" s="78"/>
      <c r="D3" s="78"/>
      <c r="E3" s="2" t="s">
        <v>7</v>
      </c>
      <c r="F3" s="3" t="s">
        <v>8</v>
      </c>
      <c r="G3" s="2" t="s">
        <v>7</v>
      </c>
      <c r="H3" s="3" t="s">
        <v>8</v>
      </c>
      <c r="I3" s="2" t="s">
        <v>8</v>
      </c>
    </row>
    <row r="4" spans="1:14" ht="18" customHeight="1" x14ac:dyDescent="0.2">
      <c r="A4" s="66" t="s">
        <v>42</v>
      </c>
      <c r="B4" s="67"/>
      <c r="C4" s="67"/>
      <c r="D4" s="68"/>
      <c r="E4" s="15"/>
      <c r="F4" s="15"/>
      <c r="G4" s="15"/>
      <c r="H4" s="15"/>
      <c r="I4" s="15"/>
    </row>
    <row r="5" spans="1:14" ht="172.5" x14ac:dyDescent="0.2">
      <c r="A5" s="18">
        <v>1</v>
      </c>
      <c r="B5" s="19" t="s">
        <v>55</v>
      </c>
      <c r="C5" s="20"/>
      <c r="D5" s="20"/>
      <c r="E5" s="21"/>
      <c r="F5" s="21"/>
      <c r="G5" s="21"/>
      <c r="H5" s="21"/>
      <c r="I5" s="21"/>
    </row>
    <row r="6" spans="1:14" ht="16.5" customHeight="1" x14ac:dyDescent="0.2">
      <c r="A6" s="22" t="s">
        <v>9</v>
      </c>
      <c r="B6" s="23" t="s">
        <v>10</v>
      </c>
      <c r="C6" s="24">
        <v>2</v>
      </c>
      <c r="D6" s="25" t="s">
        <v>11</v>
      </c>
      <c r="E6" s="37">
        <v>12390</v>
      </c>
      <c r="F6" s="37">
        <f>E6*C6</f>
        <v>24780</v>
      </c>
      <c r="G6" s="37">
        <v>12390</v>
      </c>
      <c r="H6" s="37">
        <f>G6*C6</f>
        <v>24780</v>
      </c>
      <c r="I6" s="37">
        <f>H6+F6</f>
        <v>49560</v>
      </c>
      <c r="L6" s="14"/>
      <c r="N6" s="14"/>
    </row>
    <row r="7" spans="1:14" ht="21.75" customHeight="1" x14ac:dyDescent="0.2">
      <c r="A7" s="60" t="s">
        <v>12</v>
      </c>
      <c r="B7" s="61"/>
      <c r="C7" s="61"/>
      <c r="D7" s="62"/>
      <c r="E7" s="38"/>
      <c r="F7" s="38"/>
      <c r="G7" s="38"/>
      <c r="H7" s="38"/>
      <c r="I7" s="38"/>
      <c r="L7" s="14"/>
      <c r="N7" s="14"/>
    </row>
    <row r="8" spans="1:14" ht="18" customHeight="1" x14ac:dyDescent="0.2">
      <c r="A8" s="63" t="s">
        <v>56</v>
      </c>
      <c r="B8" s="64"/>
      <c r="C8" s="64"/>
      <c r="D8" s="65"/>
      <c r="E8" s="39"/>
      <c r="F8" s="39"/>
      <c r="G8" s="39"/>
      <c r="H8" s="39"/>
      <c r="I8" s="39"/>
      <c r="L8" s="14"/>
      <c r="N8" s="14"/>
    </row>
    <row r="9" spans="1:14" ht="86.25" customHeight="1" x14ac:dyDescent="0.2">
      <c r="A9" s="18">
        <v>1</v>
      </c>
      <c r="B9" s="19" t="s">
        <v>57</v>
      </c>
      <c r="C9" s="20"/>
      <c r="D9" s="20"/>
      <c r="E9" s="40"/>
      <c r="F9" s="40"/>
      <c r="G9" s="40"/>
      <c r="H9" s="40"/>
      <c r="I9" s="40"/>
      <c r="L9" s="14"/>
      <c r="N9" s="14"/>
    </row>
    <row r="10" spans="1:14" ht="18.75" x14ac:dyDescent="0.2">
      <c r="A10" s="22" t="s">
        <v>9</v>
      </c>
      <c r="B10" s="23" t="s">
        <v>13</v>
      </c>
      <c r="C10" s="24">
        <v>80</v>
      </c>
      <c r="D10" s="25" t="s">
        <v>14</v>
      </c>
      <c r="E10" s="37">
        <v>495.6</v>
      </c>
      <c r="F10" s="37">
        <f>E10*C10</f>
        <v>39648</v>
      </c>
      <c r="G10" s="37">
        <v>82.6</v>
      </c>
      <c r="H10" s="37">
        <f>G10*C10</f>
        <v>6608</v>
      </c>
      <c r="I10" s="37">
        <f>H10+F10</f>
        <v>46256</v>
      </c>
      <c r="L10" s="14"/>
      <c r="N10" s="14"/>
    </row>
    <row r="11" spans="1:14" ht="138" x14ac:dyDescent="0.2">
      <c r="A11" s="18">
        <v>2</v>
      </c>
      <c r="B11" s="19" t="s">
        <v>58</v>
      </c>
      <c r="C11" s="20"/>
      <c r="D11" s="20"/>
      <c r="E11" s="40"/>
      <c r="F11" s="40"/>
      <c r="G11" s="40">
        <v>0</v>
      </c>
      <c r="H11" s="40"/>
      <c r="I11" s="40"/>
      <c r="L11" s="14"/>
      <c r="N11" s="14"/>
    </row>
    <row r="12" spans="1:14" ht="18.75" x14ac:dyDescent="0.2">
      <c r="A12" s="22" t="s">
        <v>15</v>
      </c>
      <c r="B12" s="23" t="s">
        <v>16</v>
      </c>
      <c r="C12" s="24">
        <v>90</v>
      </c>
      <c r="D12" s="25" t="s">
        <v>14</v>
      </c>
      <c r="E12" s="37">
        <v>949.9</v>
      </c>
      <c r="F12" s="37">
        <f>E12*C12</f>
        <v>85491</v>
      </c>
      <c r="G12" s="37">
        <v>165.2</v>
      </c>
      <c r="H12" s="37">
        <f>G12*C12</f>
        <v>14867.999999999998</v>
      </c>
      <c r="I12" s="37">
        <f>H12+F12</f>
        <v>100359</v>
      </c>
      <c r="L12" s="14"/>
      <c r="N12" s="14"/>
    </row>
    <row r="13" spans="1:14" ht="103.5" x14ac:dyDescent="0.2">
      <c r="A13" s="18">
        <v>3</v>
      </c>
      <c r="B13" s="19" t="s">
        <v>59</v>
      </c>
      <c r="C13" s="20"/>
      <c r="D13" s="20"/>
      <c r="E13" s="40"/>
      <c r="F13" s="40"/>
      <c r="G13" s="40"/>
      <c r="H13" s="40"/>
      <c r="I13" s="40"/>
      <c r="L13" s="14"/>
      <c r="N13" s="14"/>
    </row>
    <row r="14" spans="1:14" ht="18.75" x14ac:dyDescent="0.2">
      <c r="A14" s="26">
        <v>3.1</v>
      </c>
      <c r="B14" s="27" t="s">
        <v>60</v>
      </c>
      <c r="C14" s="20"/>
      <c r="D14" s="20"/>
      <c r="E14" s="39"/>
      <c r="F14" s="39"/>
      <c r="G14" s="39"/>
      <c r="H14" s="39"/>
      <c r="I14" s="39"/>
      <c r="L14" s="14"/>
      <c r="N14" s="14"/>
    </row>
    <row r="15" spans="1:14" ht="18.75" x14ac:dyDescent="0.2">
      <c r="A15" s="22" t="s">
        <v>9</v>
      </c>
      <c r="B15" s="23" t="s">
        <v>17</v>
      </c>
      <c r="C15" s="24">
        <v>99</v>
      </c>
      <c r="D15" s="25" t="s">
        <v>18</v>
      </c>
      <c r="E15" s="37">
        <v>413</v>
      </c>
      <c r="F15" s="37">
        <f>E15*C15</f>
        <v>40887</v>
      </c>
      <c r="G15" s="37">
        <v>82.6</v>
      </c>
      <c r="H15" s="37">
        <f>G15*C15</f>
        <v>8177.4</v>
      </c>
      <c r="I15" s="37">
        <f>H15+F15</f>
        <v>49064.4</v>
      </c>
      <c r="L15" s="14"/>
      <c r="N15" s="14"/>
    </row>
    <row r="16" spans="1:14" ht="103.5" x14ac:dyDescent="0.2">
      <c r="A16" s="18">
        <v>4</v>
      </c>
      <c r="B16" s="19" t="s">
        <v>61</v>
      </c>
      <c r="C16" s="20"/>
      <c r="D16" s="20"/>
      <c r="E16" s="40"/>
      <c r="F16" s="40"/>
      <c r="G16" s="40"/>
      <c r="H16" s="40"/>
      <c r="I16" s="40"/>
      <c r="L16" s="14"/>
      <c r="N16" s="14"/>
    </row>
    <row r="17" spans="1:14" ht="18.75" x14ac:dyDescent="0.2">
      <c r="A17" s="26">
        <v>4.0999999999999996</v>
      </c>
      <c r="B17" s="27" t="s">
        <v>62</v>
      </c>
      <c r="C17" s="20"/>
      <c r="D17" s="20"/>
      <c r="E17" s="39"/>
      <c r="F17" s="39"/>
      <c r="G17" s="39"/>
      <c r="H17" s="39"/>
      <c r="I17" s="39"/>
      <c r="L17" s="14"/>
      <c r="N17" s="14"/>
    </row>
    <row r="18" spans="1:14" ht="18.75" x14ac:dyDescent="0.2">
      <c r="A18" s="22" t="s">
        <v>9</v>
      </c>
      <c r="B18" s="23" t="s">
        <v>17</v>
      </c>
      <c r="C18" s="24">
        <v>4</v>
      </c>
      <c r="D18" s="25" t="s">
        <v>11</v>
      </c>
      <c r="E18" s="37">
        <v>14868</v>
      </c>
      <c r="F18" s="37">
        <f t="shared" ref="F18:F29" si="0">E18*C18</f>
        <v>59472</v>
      </c>
      <c r="G18" s="37">
        <v>1652</v>
      </c>
      <c r="H18" s="37">
        <f t="shared" ref="H18:H29" si="1">G18*C18</f>
        <v>6608</v>
      </c>
      <c r="I18" s="37">
        <f t="shared" ref="I18:I29" si="2">H18+F18</f>
        <v>66080</v>
      </c>
      <c r="L18" s="14"/>
      <c r="N18" s="14"/>
    </row>
    <row r="19" spans="1:14" ht="18.75" x14ac:dyDescent="0.2">
      <c r="A19" s="26">
        <v>4.2</v>
      </c>
      <c r="B19" s="27" t="s">
        <v>63</v>
      </c>
      <c r="C19" s="20"/>
      <c r="D19" s="20"/>
      <c r="E19" s="37"/>
      <c r="F19" s="37"/>
      <c r="G19" s="37"/>
      <c r="H19" s="37"/>
      <c r="I19" s="37"/>
      <c r="L19" s="14"/>
      <c r="N19" s="14"/>
    </row>
    <row r="20" spans="1:14" ht="18.75" x14ac:dyDescent="0.2">
      <c r="A20" s="22" t="s">
        <v>9</v>
      </c>
      <c r="B20" s="23" t="s">
        <v>17</v>
      </c>
      <c r="C20" s="24">
        <v>2</v>
      </c>
      <c r="D20" s="25" t="s">
        <v>11</v>
      </c>
      <c r="E20" s="37">
        <v>18998</v>
      </c>
      <c r="F20" s="37">
        <f t="shared" si="0"/>
        <v>37996</v>
      </c>
      <c r="G20" s="37">
        <v>1652</v>
      </c>
      <c r="H20" s="37">
        <f t="shared" si="1"/>
        <v>3304</v>
      </c>
      <c r="I20" s="37">
        <f t="shared" si="2"/>
        <v>41300</v>
      </c>
      <c r="L20" s="14"/>
      <c r="N20" s="14"/>
    </row>
    <row r="21" spans="1:14" ht="18.75" x14ac:dyDescent="0.2">
      <c r="A21" s="26">
        <v>4.3</v>
      </c>
      <c r="B21" s="27" t="s">
        <v>64</v>
      </c>
      <c r="C21" s="20"/>
      <c r="D21" s="20"/>
      <c r="E21" s="37"/>
      <c r="F21" s="37"/>
      <c r="G21" s="37"/>
      <c r="H21" s="37"/>
      <c r="I21" s="37"/>
      <c r="L21" s="14"/>
      <c r="N21" s="14"/>
    </row>
    <row r="22" spans="1:14" ht="18.75" x14ac:dyDescent="0.2">
      <c r="A22" s="22" t="s">
        <v>9</v>
      </c>
      <c r="B22" s="23" t="s">
        <v>17</v>
      </c>
      <c r="C22" s="24">
        <v>2</v>
      </c>
      <c r="D22" s="25" t="s">
        <v>11</v>
      </c>
      <c r="E22" s="37">
        <v>14455</v>
      </c>
      <c r="F22" s="37">
        <f t="shared" si="0"/>
        <v>28910</v>
      </c>
      <c r="G22" s="37">
        <v>1652</v>
      </c>
      <c r="H22" s="37">
        <f t="shared" si="1"/>
        <v>3304</v>
      </c>
      <c r="I22" s="37">
        <f t="shared" si="2"/>
        <v>32214</v>
      </c>
      <c r="L22" s="14"/>
      <c r="N22" s="14"/>
    </row>
    <row r="23" spans="1:14" ht="34.5" x14ac:dyDescent="0.2">
      <c r="A23" s="26">
        <v>4.4000000000000004</v>
      </c>
      <c r="B23" s="27" t="s">
        <v>65</v>
      </c>
      <c r="C23" s="20"/>
      <c r="D23" s="20"/>
      <c r="E23" s="37"/>
      <c r="F23" s="37"/>
      <c r="G23" s="37"/>
      <c r="H23" s="37"/>
      <c r="I23" s="37"/>
      <c r="L23" s="14"/>
      <c r="N23" s="14"/>
    </row>
    <row r="24" spans="1:14" ht="18.75" x14ac:dyDescent="0.2">
      <c r="A24" s="22" t="s">
        <v>9</v>
      </c>
      <c r="B24" s="23" t="s">
        <v>17</v>
      </c>
      <c r="C24" s="24">
        <v>2</v>
      </c>
      <c r="D24" s="25" t="s">
        <v>11</v>
      </c>
      <c r="E24" s="37">
        <v>148680</v>
      </c>
      <c r="F24" s="37">
        <f t="shared" si="0"/>
        <v>297360</v>
      </c>
      <c r="G24" s="37">
        <v>2478</v>
      </c>
      <c r="H24" s="37">
        <f t="shared" si="1"/>
        <v>4956</v>
      </c>
      <c r="I24" s="37">
        <f t="shared" si="2"/>
        <v>302316</v>
      </c>
      <c r="L24" s="14"/>
      <c r="N24" s="14"/>
    </row>
    <row r="25" spans="1:14" ht="18.75" x14ac:dyDescent="0.2">
      <c r="A25" s="26">
        <v>4.5</v>
      </c>
      <c r="B25" s="27" t="s">
        <v>66</v>
      </c>
      <c r="C25" s="20"/>
      <c r="D25" s="20"/>
      <c r="E25" s="37"/>
      <c r="F25" s="37">
        <f t="shared" si="0"/>
        <v>0</v>
      </c>
      <c r="G25" s="37">
        <v>0</v>
      </c>
      <c r="H25" s="37">
        <f t="shared" si="1"/>
        <v>0</v>
      </c>
      <c r="I25" s="37">
        <f t="shared" si="2"/>
        <v>0</v>
      </c>
      <c r="L25" s="14"/>
      <c r="N25" s="14"/>
    </row>
    <row r="26" spans="1:14" ht="34.5" x14ac:dyDescent="0.2">
      <c r="A26" s="28" t="s">
        <v>9</v>
      </c>
      <c r="B26" s="23" t="s">
        <v>19</v>
      </c>
      <c r="C26" s="24">
        <v>4</v>
      </c>
      <c r="D26" s="25" t="s">
        <v>11</v>
      </c>
      <c r="E26" s="37">
        <v>9912</v>
      </c>
      <c r="F26" s="37">
        <f t="shared" si="0"/>
        <v>39648</v>
      </c>
      <c r="G26" s="37">
        <v>826</v>
      </c>
      <c r="H26" s="37">
        <f t="shared" si="1"/>
        <v>3304</v>
      </c>
      <c r="I26" s="37">
        <f t="shared" si="2"/>
        <v>42952</v>
      </c>
      <c r="L26" s="14"/>
      <c r="N26" s="14"/>
    </row>
    <row r="27" spans="1:14" ht="51.75" x14ac:dyDescent="0.2">
      <c r="A27" s="28" t="s">
        <v>15</v>
      </c>
      <c r="B27" s="23" t="s">
        <v>20</v>
      </c>
      <c r="C27" s="24">
        <v>4</v>
      </c>
      <c r="D27" s="25" t="s">
        <v>11</v>
      </c>
      <c r="E27" s="37">
        <v>9912</v>
      </c>
      <c r="F27" s="37">
        <f t="shared" si="0"/>
        <v>39648</v>
      </c>
      <c r="G27" s="37">
        <v>826</v>
      </c>
      <c r="H27" s="37">
        <f t="shared" si="1"/>
        <v>3304</v>
      </c>
      <c r="I27" s="37">
        <f t="shared" si="2"/>
        <v>42952</v>
      </c>
      <c r="L27" s="14"/>
      <c r="N27" s="14"/>
    </row>
    <row r="28" spans="1:14" ht="34.5" x14ac:dyDescent="0.2">
      <c r="A28" s="28" t="s">
        <v>21</v>
      </c>
      <c r="B28" s="23" t="s">
        <v>22</v>
      </c>
      <c r="C28" s="24">
        <v>2</v>
      </c>
      <c r="D28" s="25" t="s">
        <v>11</v>
      </c>
      <c r="E28" s="37">
        <v>20650</v>
      </c>
      <c r="F28" s="37">
        <f t="shared" si="0"/>
        <v>41300</v>
      </c>
      <c r="G28" s="37">
        <v>1652</v>
      </c>
      <c r="H28" s="37">
        <f t="shared" si="1"/>
        <v>3304</v>
      </c>
      <c r="I28" s="37">
        <f t="shared" si="2"/>
        <v>44604</v>
      </c>
      <c r="L28" s="14"/>
      <c r="N28" s="14"/>
    </row>
    <row r="29" spans="1:14" ht="34.5" x14ac:dyDescent="0.2">
      <c r="A29" s="28" t="s">
        <v>23</v>
      </c>
      <c r="B29" s="23" t="s">
        <v>24</v>
      </c>
      <c r="C29" s="24">
        <v>2</v>
      </c>
      <c r="D29" s="25" t="s">
        <v>11</v>
      </c>
      <c r="E29" s="37">
        <v>22715</v>
      </c>
      <c r="F29" s="37">
        <f t="shared" si="0"/>
        <v>45430</v>
      </c>
      <c r="G29" s="37">
        <v>4130</v>
      </c>
      <c r="H29" s="37">
        <f t="shared" si="1"/>
        <v>8260</v>
      </c>
      <c r="I29" s="37">
        <f t="shared" si="2"/>
        <v>53690</v>
      </c>
      <c r="L29" s="14"/>
      <c r="N29" s="14"/>
    </row>
    <row r="30" spans="1:14" ht="18.75" x14ac:dyDescent="0.2">
      <c r="A30" s="60" t="s">
        <v>25</v>
      </c>
      <c r="B30" s="61"/>
      <c r="C30" s="61"/>
      <c r="D30" s="62"/>
      <c r="E30" s="38"/>
      <c r="F30" s="38"/>
      <c r="G30" s="38"/>
      <c r="H30" s="38"/>
      <c r="I30" s="38"/>
      <c r="L30" s="14"/>
      <c r="N30" s="14"/>
    </row>
    <row r="31" spans="1:14" ht="18.75" x14ac:dyDescent="0.2">
      <c r="A31" s="63" t="s">
        <v>67</v>
      </c>
      <c r="B31" s="64"/>
      <c r="C31" s="64"/>
      <c r="D31" s="65"/>
      <c r="E31" s="39"/>
      <c r="F31" s="39"/>
      <c r="G31" s="39"/>
      <c r="H31" s="39"/>
      <c r="I31" s="39"/>
      <c r="L31" s="14"/>
      <c r="N31" s="14"/>
    </row>
    <row r="32" spans="1:14" ht="171.75" customHeight="1" x14ac:dyDescent="0.2">
      <c r="A32" s="18">
        <v>1</v>
      </c>
      <c r="B32" s="19" t="s">
        <v>68</v>
      </c>
      <c r="C32" s="20"/>
      <c r="D32" s="20"/>
      <c r="E32" s="40"/>
      <c r="F32" s="40"/>
      <c r="G32" s="40"/>
      <c r="H32" s="40"/>
      <c r="I32" s="40"/>
      <c r="L32" s="14"/>
      <c r="N32" s="14"/>
    </row>
    <row r="33" spans="1:14" ht="18.75" x14ac:dyDescent="0.2">
      <c r="A33" s="26">
        <v>1.1000000000000001</v>
      </c>
      <c r="B33" s="23" t="s">
        <v>26</v>
      </c>
      <c r="C33" s="29">
        <v>3888</v>
      </c>
      <c r="D33" s="25" t="s">
        <v>27</v>
      </c>
      <c r="E33" s="37">
        <v>404.74</v>
      </c>
      <c r="F33" s="37">
        <f t="shared" ref="F33:F48" si="3">E33*C33</f>
        <v>1573629.12</v>
      </c>
      <c r="G33" s="37">
        <v>66.08</v>
      </c>
      <c r="H33" s="37">
        <f t="shared" ref="H33:H48" si="4">G33*C33</f>
        <v>256919.03999999998</v>
      </c>
      <c r="I33" s="37">
        <f t="shared" ref="I33:I48" si="5">H33+F33</f>
        <v>1830548.1600000001</v>
      </c>
      <c r="L33" s="14"/>
      <c r="N33" s="14"/>
    </row>
    <row r="34" spans="1:14" ht="18.75" x14ac:dyDescent="0.2">
      <c r="A34" s="26">
        <v>1.2</v>
      </c>
      <c r="B34" s="23" t="s">
        <v>28</v>
      </c>
      <c r="C34" s="24">
        <v>180</v>
      </c>
      <c r="D34" s="25" t="s">
        <v>27</v>
      </c>
      <c r="E34" s="37">
        <v>404.74</v>
      </c>
      <c r="F34" s="37">
        <f t="shared" si="3"/>
        <v>72853.2</v>
      </c>
      <c r="G34" s="37">
        <v>66.08</v>
      </c>
      <c r="H34" s="37">
        <f t="shared" si="4"/>
        <v>11894.4</v>
      </c>
      <c r="I34" s="37">
        <f t="shared" si="5"/>
        <v>84747.599999999991</v>
      </c>
      <c r="L34" s="14"/>
      <c r="N34" s="14"/>
    </row>
    <row r="35" spans="1:14" ht="18.75" x14ac:dyDescent="0.2">
      <c r="A35" s="26">
        <v>1.3</v>
      </c>
      <c r="B35" s="27" t="s">
        <v>69</v>
      </c>
      <c r="C35" s="20"/>
      <c r="D35" s="20"/>
      <c r="E35" s="37"/>
      <c r="F35" s="37">
        <f t="shared" si="3"/>
        <v>0</v>
      </c>
      <c r="G35" s="37">
        <v>0</v>
      </c>
      <c r="H35" s="37">
        <f t="shared" si="4"/>
        <v>0</v>
      </c>
      <c r="I35" s="37">
        <f t="shared" si="5"/>
        <v>0</v>
      </c>
      <c r="L35" s="14"/>
      <c r="N35" s="14"/>
    </row>
    <row r="36" spans="1:14" ht="18.75" x14ac:dyDescent="0.2">
      <c r="A36" s="22" t="s">
        <v>9</v>
      </c>
      <c r="B36" s="23" t="s">
        <v>29</v>
      </c>
      <c r="C36" s="24">
        <v>1</v>
      </c>
      <c r="D36" s="25" t="s">
        <v>30</v>
      </c>
      <c r="E36" s="37">
        <v>5782</v>
      </c>
      <c r="F36" s="37">
        <f t="shared" si="3"/>
        <v>5782</v>
      </c>
      <c r="G36" s="37">
        <v>826</v>
      </c>
      <c r="H36" s="37">
        <f t="shared" si="4"/>
        <v>826</v>
      </c>
      <c r="I36" s="37">
        <f t="shared" si="5"/>
        <v>6608</v>
      </c>
      <c r="L36" s="14"/>
      <c r="N36" s="14"/>
    </row>
    <row r="37" spans="1:14" ht="18.75" x14ac:dyDescent="0.2">
      <c r="A37" s="22" t="s">
        <v>15</v>
      </c>
      <c r="B37" s="23" t="s">
        <v>31</v>
      </c>
      <c r="C37" s="24">
        <v>1</v>
      </c>
      <c r="D37" s="25" t="s">
        <v>30</v>
      </c>
      <c r="E37" s="37">
        <v>5782</v>
      </c>
      <c r="F37" s="37">
        <f t="shared" si="3"/>
        <v>5782</v>
      </c>
      <c r="G37" s="37">
        <v>826</v>
      </c>
      <c r="H37" s="37">
        <f t="shared" si="4"/>
        <v>826</v>
      </c>
      <c r="I37" s="37">
        <f t="shared" si="5"/>
        <v>6608</v>
      </c>
      <c r="L37" s="14"/>
      <c r="N37" s="14"/>
    </row>
    <row r="38" spans="1:14" ht="69" x14ac:dyDescent="0.2">
      <c r="A38" s="30">
        <v>2</v>
      </c>
      <c r="B38" s="19" t="s">
        <v>70</v>
      </c>
      <c r="C38" s="29">
        <v>4882</v>
      </c>
      <c r="D38" s="25" t="s">
        <v>27</v>
      </c>
      <c r="E38" s="37">
        <v>479.08000000000004</v>
      </c>
      <c r="F38" s="37">
        <f t="shared" si="3"/>
        <v>2338868.56</v>
      </c>
      <c r="G38" s="37">
        <v>49.56</v>
      </c>
      <c r="H38" s="37">
        <f t="shared" si="4"/>
        <v>241951.92</v>
      </c>
      <c r="I38" s="37">
        <f t="shared" si="5"/>
        <v>2580820.48</v>
      </c>
      <c r="L38" s="14"/>
      <c r="N38" s="14"/>
    </row>
    <row r="39" spans="1:14" ht="103.5" x14ac:dyDescent="0.2">
      <c r="A39" s="18">
        <v>3</v>
      </c>
      <c r="B39" s="19" t="s">
        <v>71</v>
      </c>
      <c r="C39" s="20"/>
      <c r="D39" s="20"/>
      <c r="E39" s="37"/>
      <c r="F39" s="37">
        <f t="shared" si="3"/>
        <v>0</v>
      </c>
      <c r="G39" s="37">
        <v>0</v>
      </c>
      <c r="H39" s="37">
        <f t="shared" si="4"/>
        <v>0</v>
      </c>
      <c r="I39" s="37">
        <f t="shared" si="5"/>
        <v>0</v>
      </c>
      <c r="L39" s="14"/>
      <c r="N39" s="14"/>
    </row>
    <row r="40" spans="1:14" ht="18.75" x14ac:dyDescent="0.2">
      <c r="A40" s="31"/>
      <c r="B40" s="19" t="s">
        <v>72</v>
      </c>
      <c r="C40" s="20"/>
      <c r="D40" s="20"/>
      <c r="E40" s="37"/>
      <c r="F40" s="37">
        <f t="shared" si="3"/>
        <v>0</v>
      </c>
      <c r="G40" s="37">
        <v>0</v>
      </c>
      <c r="H40" s="37">
        <f t="shared" si="4"/>
        <v>0</v>
      </c>
      <c r="I40" s="37">
        <f t="shared" si="5"/>
        <v>0</v>
      </c>
      <c r="L40" s="14"/>
      <c r="N40" s="14"/>
    </row>
    <row r="41" spans="1:14" ht="18.75" x14ac:dyDescent="0.2">
      <c r="A41" s="26">
        <v>3.1</v>
      </c>
      <c r="B41" s="27" t="s">
        <v>73</v>
      </c>
      <c r="C41" s="20"/>
      <c r="D41" s="20"/>
      <c r="E41" s="37"/>
      <c r="F41" s="37">
        <f t="shared" si="3"/>
        <v>0</v>
      </c>
      <c r="G41" s="37">
        <v>0</v>
      </c>
      <c r="H41" s="37">
        <f t="shared" si="4"/>
        <v>0</v>
      </c>
      <c r="I41" s="37">
        <f t="shared" si="5"/>
        <v>0</v>
      </c>
      <c r="L41" s="14"/>
      <c r="N41" s="14"/>
    </row>
    <row r="42" spans="1:14" ht="18.75" x14ac:dyDescent="0.2">
      <c r="A42" s="22" t="s">
        <v>9</v>
      </c>
      <c r="B42" s="23" t="s">
        <v>32</v>
      </c>
      <c r="C42" s="24">
        <v>6</v>
      </c>
      <c r="D42" s="25" t="s">
        <v>11</v>
      </c>
      <c r="E42" s="37">
        <v>3717</v>
      </c>
      <c r="F42" s="37">
        <f t="shared" si="3"/>
        <v>22302</v>
      </c>
      <c r="G42" s="37">
        <v>619.5</v>
      </c>
      <c r="H42" s="37">
        <f t="shared" si="4"/>
        <v>3717</v>
      </c>
      <c r="I42" s="37">
        <f t="shared" si="5"/>
        <v>26019</v>
      </c>
      <c r="L42" s="14"/>
      <c r="N42" s="14"/>
    </row>
    <row r="43" spans="1:14" ht="18.75" x14ac:dyDescent="0.2">
      <c r="A43" s="22" t="s">
        <v>15</v>
      </c>
      <c r="B43" s="23" t="s">
        <v>33</v>
      </c>
      <c r="C43" s="24">
        <v>29</v>
      </c>
      <c r="D43" s="25" t="s">
        <v>11</v>
      </c>
      <c r="E43" s="37">
        <v>6195</v>
      </c>
      <c r="F43" s="37">
        <f t="shared" si="3"/>
        <v>179655</v>
      </c>
      <c r="G43" s="37">
        <v>619.5</v>
      </c>
      <c r="H43" s="37">
        <f t="shared" si="4"/>
        <v>17965.5</v>
      </c>
      <c r="I43" s="37">
        <f t="shared" si="5"/>
        <v>197620.5</v>
      </c>
      <c r="L43" s="14"/>
      <c r="N43" s="14"/>
    </row>
    <row r="44" spans="1:14" ht="18.75" x14ac:dyDescent="0.2">
      <c r="A44" s="26">
        <v>3.2</v>
      </c>
      <c r="B44" s="27" t="s">
        <v>74</v>
      </c>
      <c r="C44" s="20"/>
      <c r="D44" s="20"/>
      <c r="E44" s="37">
        <v>0</v>
      </c>
      <c r="F44" s="37">
        <f t="shared" si="3"/>
        <v>0</v>
      </c>
      <c r="G44" s="37">
        <v>0</v>
      </c>
      <c r="H44" s="37">
        <f t="shared" si="4"/>
        <v>0</v>
      </c>
      <c r="I44" s="37">
        <f t="shared" si="5"/>
        <v>0</v>
      </c>
      <c r="L44" s="14"/>
      <c r="N44" s="14"/>
    </row>
    <row r="45" spans="1:14" ht="18.75" x14ac:dyDescent="0.2">
      <c r="A45" s="22" t="s">
        <v>9</v>
      </c>
      <c r="B45" s="23" t="s">
        <v>34</v>
      </c>
      <c r="C45" s="24">
        <v>1</v>
      </c>
      <c r="D45" s="25" t="s">
        <v>30</v>
      </c>
      <c r="E45" s="37">
        <v>11151</v>
      </c>
      <c r="F45" s="37">
        <f t="shared" si="3"/>
        <v>11151</v>
      </c>
      <c r="G45" s="37">
        <v>1652</v>
      </c>
      <c r="H45" s="37">
        <f t="shared" si="4"/>
        <v>1652</v>
      </c>
      <c r="I45" s="37">
        <f t="shared" si="5"/>
        <v>12803</v>
      </c>
      <c r="L45" s="14"/>
      <c r="N45" s="14"/>
    </row>
    <row r="46" spans="1:14" ht="18.75" x14ac:dyDescent="0.2">
      <c r="A46" s="22" t="s">
        <v>15</v>
      </c>
      <c r="B46" s="23" t="s">
        <v>35</v>
      </c>
      <c r="C46" s="24">
        <v>1</v>
      </c>
      <c r="D46" s="25" t="s">
        <v>30</v>
      </c>
      <c r="E46" s="37">
        <v>7640.5</v>
      </c>
      <c r="F46" s="37">
        <f t="shared" si="3"/>
        <v>7640.5</v>
      </c>
      <c r="G46" s="37">
        <v>826</v>
      </c>
      <c r="H46" s="37">
        <f t="shared" si="4"/>
        <v>826</v>
      </c>
      <c r="I46" s="37">
        <f t="shared" si="5"/>
        <v>8466.5</v>
      </c>
      <c r="L46" s="14"/>
      <c r="N46" s="14"/>
    </row>
    <row r="47" spans="1:14" ht="18.75" x14ac:dyDescent="0.2">
      <c r="A47" s="26">
        <v>3.3</v>
      </c>
      <c r="B47" s="27" t="s">
        <v>75</v>
      </c>
      <c r="C47" s="20"/>
      <c r="D47" s="20"/>
      <c r="E47" s="37">
        <v>0</v>
      </c>
      <c r="F47" s="37">
        <f t="shared" si="3"/>
        <v>0</v>
      </c>
      <c r="G47" s="37">
        <v>0</v>
      </c>
      <c r="H47" s="37">
        <f t="shared" si="4"/>
        <v>0</v>
      </c>
      <c r="I47" s="37">
        <f t="shared" si="5"/>
        <v>0</v>
      </c>
      <c r="L47" s="14"/>
      <c r="N47" s="14"/>
    </row>
    <row r="48" spans="1:14" ht="18.75" x14ac:dyDescent="0.2">
      <c r="A48" s="22" t="s">
        <v>9</v>
      </c>
      <c r="B48" s="23" t="s">
        <v>36</v>
      </c>
      <c r="C48" s="24">
        <v>1</v>
      </c>
      <c r="D48" s="25" t="s">
        <v>30</v>
      </c>
      <c r="E48" s="37">
        <v>8094.8</v>
      </c>
      <c r="F48" s="37">
        <f t="shared" si="3"/>
        <v>8094.8</v>
      </c>
      <c r="G48" s="37">
        <v>826</v>
      </c>
      <c r="H48" s="37">
        <f t="shared" si="4"/>
        <v>826</v>
      </c>
      <c r="I48" s="37">
        <f t="shared" si="5"/>
        <v>8920.7999999999993</v>
      </c>
      <c r="L48" s="14"/>
      <c r="N48" s="14"/>
    </row>
    <row r="49" spans="1:14" ht="18.75" x14ac:dyDescent="0.2">
      <c r="A49" s="60" t="s">
        <v>37</v>
      </c>
      <c r="B49" s="61"/>
      <c r="C49" s="61"/>
      <c r="D49" s="62"/>
      <c r="E49" s="38"/>
      <c r="F49" s="38"/>
      <c r="G49" s="38"/>
      <c r="H49" s="38"/>
      <c r="I49" s="38"/>
      <c r="L49" s="14"/>
      <c r="N49" s="14"/>
    </row>
    <row r="50" spans="1:14" ht="18.75" x14ac:dyDescent="0.2">
      <c r="A50" s="63" t="s">
        <v>76</v>
      </c>
      <c r="B50" s="64"/>
      <c r="C50" s="64"/>
      <c r="D50" s="65"/>
      <c r="E50" s="39"/>
      <c r="F50" s="39"/>
      <c r="G50" s="39"/>
      <c r="H50" s="39"/>
      <c r="I50" s="39"/>
      <c r="L50" s="14"/>
      <c r="N50" s="14"/>
    </row>
    <row r="51" spans="1:14" ht="51.75" x14ac:dyDescent="0.2">
      <c r="A51" s="32">
        <v>1</v>
      </c>
      <c r="B51" s="19" t="s">
        <v>77</v>
      </c>
      <c r="C51" s="24">
        <v>2</v>
      </c>
      <c r="D51" s="25" t="s">
        <v>11</v>
      </c>
      <c r="E51" s="37">
        <v>22302</v>
      </c>
      <c r="F51" s="37">
        <f t="shared" ref="F51:F56" si="6">E51*C51</f>
        <v>44604</v>
      </c>
      <c r="G51" s="37">
        <v>2478</v>
      </c>
      <c r="H51" s="37">
        <f t="shared" ref="H51:H56" si="7">G51*C51</f>
        <v>4956</v>
      </c>
      <c r="I51" s="37">
        <f t="shared" ref="I51:I56" si="8">H51+F51</f>
        <v>49560</v>
      </c>
      <c r="L51" s="14"/>
      <c r="N51" s="14"/>
    </row>
    <row r="52" spans="1:14" ht="34.5" x14ac:dyDescent="0.2">
      <c r="A52" s="33">
        <v>2</v>
      </c>
      <c r="B52" s="19" t="s">
        <v>78</v>
      </c>
      <c r="C52" s="24">
        <v>1</v>
      </c>
      <c r="D52" s="25" t="s">
        <v>38</v>
      </c>
      <c r="E52" s="37">
        <v>8260</v>
      </c>
      <c r="F52" s="37">
        <f t="shared" si="6"/>
        <v>8260</v>
      </c>
      <c r="G52" s="37">
        <v>8260</v>
      </c>
      <c r="H52" s="37">
        <f t="shared" si="7"/>
        <v>8260</v>
      </c>
      <c r="I52" s="37">
        <f t="shared" si="8"/>
        <v>16520</v>
      </c>
      <c r="L52" s="14"/>
      <c r="N52" s="14"/>
    </row>
    <row r="53" spans="1:14" ht="34.5" x14ac:dyDescent="0.2">
      <c r="A53" s="32">
        <v>3</v>
      </c>
      <c r="B53" s="31" t="s">
        <v>79</v>
      </c>
      <c r="C53" s="24">
        <v>1</v>
      </c>
      <c r="D53" s="25" t="s">
        <v>38</v>
      </c>
      <c r="E53" s="37">
        <v>8260</v>
      </c>
      <c r="F53" s="37">
        <f t="shared" si="6"/>
        <v>8260</v>
      </c>
      <c r="G53" s="37">
        <v>4130</v>
      </c>
      <c r="H53" s="37">
        <f t="shared" si="7"/>
        <v>4130</v>
      </c>
      <c r="I53" s="37">
        <f t="shared" si="8"/>
        <v>12390</v>
      </c>
      <c r="L53" s="14"/>
      <c r="N53" s="14"/>
    </row>
    <row r="54" spans="1:14" ht="51.75" x14ac:dyDescent="0.2">
      <c r="A54" s="33">
        <v>4</v>
      </c>
      <c r="B54" s="19" t="s">
        <v>80</v>
      </c>
      <c r="C54" s="24">
        <v>1</v>
      </c>
      <c r="D54" s="25" t="s">
        <v>38</v>
      </c>
      <c r="E54" s="37">
        <v>8260</v>
      </c>
      <c r="F54" s="37">
        <f t="shared" si="6"/>
        <v>8260</v>
      </c>
      <c r="G54" s="37">
        <v>8260</v>
      </c>
      <c r="H54" s="37">
        <f t="shared" si="7"/>
        <v>8260</v>
      </c>
      <c r="I54" s="37">
        <f t="shared" si="8"/>
        <v>16520</v>
      </c>
      <c r="L54" s="14"/>
      <c r="N54" s="14"/>
    </row>
    <row r="55" spans="1:14" ht="86.25" x14ac:dyDescent="0.2">
      <c r="A55" s="32">
        <v>5</v>
      </c>
      <c r="B55" s="19" t="s">
        <v>81</v>
      </c>
      <c r="C55" s="24">
        <v>1</v>
      </c>
      <c r="D55" s="25" t="s">
        <v>38</v>
      </c>
      <c r="E55" s="37">
        <v>8260</v>
      </c>
      <c r="F55" s="37">
        <f t="shared" si="6"/>
        <v>8260</v>
      </c>
      <c r="G55" s="37">
        <v>12390</v>
      </c>
      <c r="H55" s="37">
        <f t="shared" si="7"/>
        <v>12390</v>
      </c>
      <c r="I55" s="37">
        <f t="shared" si="8"/>
        <v>20650</v>
      </c>
      <c r="L55" s="14"/>
      <c r="N55" s="14"/>
    </row>
    <row r="56" spans="1:14" ht="51.75" x14ac:dyDescent="0.2">
      <c r="A56" s="33">
        <v>6</v>
      </c>
      <c r="B56" s="23" t="s">
        <v>39</v>
      </c>
      <c r="C56" s="24">
        <v>1</v>
      </c>
      <c r="D56" s="25" t="s">
        <v>38</v>
      </c>
      <c r="E56" s="37">
        <v>0</v>
      </c>
      <c r="F56" s="37">
        <f t="shared" si="6"/>
        <v>0</v>
      </c>
      <c r="G56" s="37">
        <v>0</v>
      </c>
      <c r="H56" s="37">
        <f t="shared" si="7"/>
        <v>0</v>
      </c>
      <c r="I56" s="37">
        <f t="shared" si="8"/>
        <v>0</v>
      </c>
      <c r="L56" s="14"/>
      <c r="N56" s="14"/>
    </row>
    <row r="57" spans="1:14" ht="17.25" x14ac:dyDescent="0.2">
      <c r="A57" s="60" t="s">
        <v>40</v>
      </c>
      <c r="B57" s="61"/>
      <c r="C57" s="61"/>
      <c r="D57" s="62"/>
      <c r="E57" s="34"/>
      <c r="F57" s="34"/>
      <c r="G57" s="34"/>
      <c r="H57" s="34"/>
      <c r="I57" s="34"/>
    </row>
    <row r="58" spans="1:14" ht="7.35" customHeight="1" x14ac:dyDescent="0.3">
      <c r="A58" s="69"/>
      <c r="B58" s="70"/>
      <c r="C58" s="70"/>
      <c r="D58" s="70"/>
      <c r="E58" s="70"/>
      <c r="F58" s="70"/>
      <c r="G58" s="70"/>
      <c r="H58" s="70"/>
      <c r="I58" s="71"/>
    </row>
    <row r="59" spans="1:14" ht="27" customHeight="1" x14ac:dyDescent="0.2">
      <c r="A59" s="57" t="s">
        <v>41</v>
      </c>
      <c r="B59" s="58"/>
      <c r="C59" s="58"/>
      <c r="D59" s="59"/>
      <c r="E59" s="34"/>
      <c r="F59" s="35">
        <f>SUM(F5:F56)</f>
        <v>5083972.1800000006</v>
      </c>
      <c r="G59" s="36"/>
      <c r="H59" s="35">
        <f>SUM(H5:H56)</f>
        <v>666177.26</v>
      </c>
      <c r="I59" s="35">
        <f>SUM(I5:I56)</f>
        <v>5750149.4400000004</v>
      </c>
      <c r="L59" s="9"/>
    </row>
    <row r="61" spans="1:14" x14ac:dyDescent="0.2">
      <c r="L61" s="11"/>
    </row>
    <row r="62" spans="1:14" x14ac:dyDescent="0.2">
      <c r="I62" s="1" t="s">
        <v>53</v>
      </c>
    </row>
    <row r="63" spans="1:14" x14ac:dyDescent="0.2">
      <c r="I63" s="9"/>
    </row>
    <row r="64" spans="1:14" x14ac:dyDescent="0.2">
      <c r="G64" s="9"/>
      <c r="H64" s="1" t="s">
        <v>133</v>
      </c>
      <c r="I64" s="9">
        <v>5750000</v>
      </c>
      <c r="L64" s="13"/>
    </row>
    <row r="65" spans="7:12" x14ac:dyDescent="0.2">
      <c r="G65" s="9"/>
      <c r="H65" s="1" t="s">
        <v>134</v>
      </c>
      <c r="I65" s="9">
        <v>2050000</v>
      </c>
      <c r="L65" s="11"/>
    </row>
    <row r="66" spans="7:12" x14ac:dyDescent="0.2">
      <c r="G66" s="9"/>
      <c r="H66" s="1" t="s">
        <v>135</v>
      </c>
      <c r="I66" s="9">
        <f>SUM(I64:I65)</f>
        <v>7800000</v>
      </c>
      <c r="L66" s="12"/>
    </row>
    <row r="67" spans="7:12" x14ac:dyDescent="0.2">
      <c r="G67" s="9"/>
      <c r="L67" s="11"/>
    </row>
    <row r="68" spans="7:12" x14ac:dyDescent="0.2">
      <c r="G68" s="9"/>
      <c r="H68" s="55" t="s">
        <v>136</v>
      </c>
      <c r="I68" s="56"/>
      <c r="L68" s="11"/>
    </row>
    <row r="69" spans="7:12" x14ac:dyDescent="0.2">
      <c r="G69" s="9"/>
      <c r="L69" s="11"/>
    </row>
    <row r="70" spans="7:12" x14ac:dyDescent="0.2">
      <c r="G70" s="9"/>
      <c r="H70" s="1" t="s">
        <v>137</v>
      </c>
    </row>
    <row r="71" spans="7:12" x14ac:dyDescent="0.2">
      <c r="L71" s="11"/>
    </row>
    <row r="72" spans="7:12" x14ac:dyDescent="0.2">
      <c r="L72" s="11"/>
    </row>
  </sheetData>
  <mergeCells count="17">
    <mergeCell ref="A1:I1"/>
    <mergeCell ref="A2:A3"/>
    <mergeCell ref="B2:B3"/>
    <mergeCell ref="C2:C3"/>
    <mergeCell ref="D2:D3"/>
    <mergeCell ref="E2:F2"/>
    <mergeCell ref="G2:H2"/>
    <mergeCell ref="A4:D4"/>
    <mergeCell ref="A7:D7"/>
    <mergeCell ref="A8:D8"/>
    <mergeCell ref="A57:D57"/>
    <mergeCell ref="A58:I58"/>
    <mergeCell ref="A59:D59"/>
    <mergeCell ref="A30:D30"/>
    <mergeCell ref="A31:D31"/>
    <mergeCell ref="A49:D49"/>
    <mergeCell ref="A50:D50"/>
  </mergeCells>
  <pageMargins left="0.70866141732283472" right="0.70866141732283472" top="0.74803149606299213" bottom="0.74803149606299213" header="0.31496062992125984" footer="0.31496062992125984"/>
  <pageSetup paperSize="9" scale="79"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BACB-5F9D-4B06-B65D-8E17CB415728}">
  <dimension ref="A1:N57"/>
  <sheetViews>
    <sheetView view="pageBreakPreview" topLeftCell="A22" zoomScale="60" zoomScaleNormal="100" workbookViewId="0">
      <selection activeCell="A2" sqref="A2:I3"/>
    </sheetView>
  </sheetViews>
  <sheetFormatPr defaultRowHeight="15.75" x14ac:dyDescent="0.2"/>
  <cols>
    <col min="1" max="1" width="7.83203125" style="5" customWidth="1"/>
    <col min="2" max="2" width="70" style="5" customWidth="1"/>
    <col min="3" max="3" width="7.33203125" style="5" customWidth="1"/>
    <col min="4" max="4" width="8.5" style="5" customWidth="1"/>
    <col min="5" max="5" width="16.33203125" style="5" customWidth="1"/>
    <col min="6" max="6" width="16.6640625" style="5" customWidth="1"/>
    <col min="7" max="7" width="15.1640625" style="5" customWidth="1"/>
    <col min="8" max="8" width="18.33203125" style="5" customWidth="1"/>
    <col min="9" max="9" width="20.5" style="5" customWidth="1"/>
    <col min="10" max="11" width="9.33203125" style="5"/>
    <col min="12" max="12" width="17.5" style="5" bestFit="1" customWidth="1"/>
    <col min="13" max="13" width="9.33203125" style="5"/>
    <col min="14" max="14" width="11.1640625" style="5" bestFit="1" customWidth="1"/>
    <col min="15" max="16384" width="9.33203125" style="5"/>
  </cols>
  <sheetData>
    <row r="1" spans="1:14" ht="36.75" customHeight="1" x14ac:dyDescent="0.2">
      <c r="A1" s="99" t="s">
        <v>132</v>
      </c>
      <c r="B1" s="100"/>
      <c r="C1" s="100"/>
      <c r="D1" s="100"/>
      <c r="E1" s="100"/>
      <c r="F1" s="100"/>
      <c r="G1" s="100"/>
      <c r="H1" s="100"/>
      <c r="I1" s="101"/>
    </row>
    <row r="2" spans="1:14" x14ac:dyDescent="0.2">
      <c r="A2" s="102" t="s">
        <v>43</v>
      </c>
      <c r="B2" s="102" t="s">
        <v>44</v>
      </c>
      <c r="C2" s="102" t="s">
        <v>45</v>
      </c>
      <c r="D2" s="102" t="s">
        <v>46</v>
      </c>
      <c r="E2" s="104" t="s">
        <v>47</v>
      </c>
      <c r="F2" s="105"/>
      <c r="G2" s="104" t="s">
        <v>48</v>
      </c>
      <c r="H2" s="105"/>
      <c r="I2" s="6" t="s">
        <v>49</v>
      </c>
      <c r="L2" s="16" t="s">
        <v>54</v>
      </c>
      <c r="M2" s="17">
        <v>0.1888</v>
      </c>
    </row>
    <row r="3" spans="1:14" x14ac:dyDescent="0.2">
      <c r="A3" s="103"/>
      <c r="B3" s="103"/>
      <c r="C3" s="103"/>
      <c r="D3" s="103"/>
      <c r="E3" s="6" t="s">
        <v>50</v>
      </c>
      <c r="F3" s="6" t="s">
        <v>51</v>
      </c>
      <c r="G3" s="6" t="s">
        <v>50</v>
      </c>
      <c r="H3" s="6" t="s">
        <v>51</v>
      </c>
      <c r="I3" s="6" t="s">
        <v>51</v>
      </c>
    </row>
    <row r="4" spans="1:14" ht="39" customHeight="1" x14ac:dyDescent="0.2">
      <c r="A4" s="84" t="s">
        <v>52</v>
      </c>
      <c r="B4" s="85"/>
      <c r="C4" s="85"/>
      <c r="D4" s="86"/>
      <c r="E4" s="7"/>
      <c r="F4" s="7"/>
      <c r="G4" s="7"/>
      <c r="H4" s="7"/>
      <c r="I4" s="7"/>
    </row>
    <row r="5" spans="1:14" s="8" customFormat="1" ht="18.75" x14ac:dyDescent="0.2">
      <c r="A5" s="41">
        <v>1</v>
      </c>
      <c r="B5" s="42" t="s">
        <v>83</v>
      </c>
      <c r="C5" s="43">
        <v>2</v>
      </c>
      <c r="D5" s="44" t="s">
        <v>84</v>
      </c>
      <c r="E5" s="52">
        <v>21902.400000000001</v>
      </c>
      <c r="F5" s="52">
        <f>E5*C5</f>
        <v>43804.800000000003</v>
      </c>
      <c r="G5" s="52">
        <v>405.6</v>
      </c>
      <c r="H5" s="52">
        <f>G5*C5</f>
        <v>811.2</v>
      </c>
      <c r="I5" s="52">
        <f>H5+F5</f>
        <v>44616</v>
      </c>
      <c r="L5" s="14"/>
      <c r="M5" s="1"/>
      <c r="N5" s="14"/>
    </row>
    <row r="6" spans="1:14" s="8" customFormat="1" ht="18.75" x14ac:dyDescent="0.2">
      <c r="A6" s="41">
        <v>2</v>
      </c>
      <c r="B6" s="42" t="s">
        <v>85</v>
      </c>
      <c r="C6" s="43">
        <v>4</v>
      </c>
      <c r="D6" s="44" t="s">
        <v>84</v>
      </c>
      <c r="E6" s="52">
        <v>13182</v>
      </c>
      <c r="F6" s="52">
        <f>E6*C6</f>
        <v>52728</v>
      </c>
      <c r="G6" s="52">
        <v>405.6</v>
      </c>
      <c r="H6" s="52">
        <f>G6*C6</f>
        <v>1622.4</v>
      </c>
      <c r="I6" s="52">
        <f>H6+F6</f>
        <v>54350.400000000001</v>
      </c>
      <c r="L6" s="14"/>
      <c r="M6" s="1"/>
      <c r="N6" s="14"/>
    </row>
    <row r="7" spans="1:14" s="8" customFormat="1" ht="20.45" customHeight="1" x14ac:dyDescent="0.2">
      <c r="A7" s="87" t="s">
        <v>86</v>
      </c>
      <c r="B7" s="88"/>
      <c r="C7" s="88"/>
      <c r="D7" s="89"/>
      <c r="E7" s="53"/>
      <c r="F7" s="53"/>
      <c r="G7" s="53"/>
      <c r="H7" s="53"/>
      <c r="I7" s="53"/>
      <c r="L7" s="14"/>
      <c r="M7" s="1"/>
      <c r="N7" s="14"/>
    </row>
    <row r="8" spans="1:14" s="8" customFormat="1" ht="18.75" x14ac:dyDescent="0.2">
      <c r="A8" s="90" t="s">
        <v>87</v>
      </c>
      <c r="B8" s="91"/>
      <c r="C8" s="91"/>
      <c r="D8" s="92"/>
      <c r="E8" s="54"/>
      <c r="F8" s="54"/>
      <c r="G8" s="54"/>
      <c r="H8" s="54"/>
      <c r="I8" s="54"/>
      <c r="L8" s="14"/>
      <c r="M8" s="1"/>
      <c r="N8" s="14"/>
    </row>
    <row r="9" spans="1:14" s="8" customFormat="1" ht="49.5" customHeight="1" x14ac:dyDescent="0.2">
      <c r="A9" s="41">
        <v>1</v>
      </c>
      <c r="B9" s="46" t="s">
        <v>88</v>
      </c>
      <c r="C9" s="43">
        <v>10</v>
      </c>
      <c r="D9" s="44" t="s">
        <v>84</v>
      </c>
      <c r="E9" s="52">
        <v>3447.6</v>
      </c>
      <c r="F9" s="52">
        <f t="shared" ref="F9:F10" si="0">E9*C9</f>
        <v>34476</v>
      </c>
      <c r="G9" s="52">
        <v>486.72</v>
      </c>
      <c r="H9" s="52">
        <f t="shared" ref="H9:H10" si="1">G9*C9</f>
        <v>4867.2000000000007</v>
      </c>
      <c r="I9" s="52">
        <f t="shared" ref="I9:I10" si="2">H9+F9</f>
        <v>39343.199999999997</v>
      </c>
      <c r="L9" s="14"/>
      <c r="M9" s="1"/>
      <c r="N9" s="14"/>
    </row>
    <row r="10" spans="1:14" s="8" customFormat="1" ht="37.5" x14ac:dyDescent="0.2">
      <c r="A10" s="41">
        <v>2</v>
      </c>
      <c r="B10" s="46" t="s">
        <v>89</v>
      </c>
      <c r="C10" s="43">
        <v>72</v>
      </c>
      <c r="D10" s="44" t="s">
        <v>84</v>
      </c>
      <c r="E10" s="52">
        <v>2555.2799999999997</v>
      </c>
      <c r="F10" s="52">
        <f t="shared" si="0"/>
        <v>183980.15999999997</v>
      </c>
      <c r="G10" s="52">
        <v>405.6</v>
      </c>
      <c r="H10" s="52">
        <f t="shared" si="1"/>
        <v>29203.200000000001</v>
      </c>
      <c r="I10" s="52">
        <f t="shared" si="2"/>
        <v>213183.35999999999</v>
      </c>
      <c r="L10" s="14"/>
      <c r="M10" s="1"/>
      <c r="N10" s="14"/>
    </row>
    <row r="11" spans="1:14" s="8" customFormat="1" ht="20.25" customHeight="1" x14ac:dyDescent="0.2">
      <c r="A11" s="87" t="s">
        <v>90</v>
      </c>
      <c r="B11" s="88"/>
      <c r="C11" s="88"/>
      <c r="D11" s="89"/>
      <c r="E11" s="53"/>
      <c r="F11" s="53"/>
      <c r="G11" s="53"/>
      <c r="H11" s="53"/>
      <c r="I11" s="53"/>
      <c r="L11" s="14"/>
      <c r="M11" s="1"/>
      <c r="N11" s="14"/>
    </row>
    <row r="12" spans="1:14" s="8" customFormat="1" ht="18.75" x14ac:dyDescent="0.2">
      <c r="A12" s="90" t="s">
        <v>91</v>
      </c>
      <c r="B12" s="91"/>
      <c r="C12" s="91"/>
      <c r="D12" s="92"/>
      <c r="E12" s="54"/>
      <c r="F12" s="54"/>
      <c r="G12" s="54"/>
      <c r="H12" s="54"/>
      <c r="I12" s="54"/>
      <c r="L12" s="14"/>
      <c r="M12" s="1"/>
      <c r="N12" s="14"/>
    </row>
    <row r="13" spans="1:14" s="8" customFormat="1" ht="131.25" x14ac:dyDescent="0.2">
      <c r="A13" s="41">
        <v>1</v>
      </c>
      <c r="B13" s="46" t="s">
        <v>92</v>
      </c>
      <c r="C13" s="46"/>
      <c r="D13" s="46"/>
      <c r="E13" s="54"/>
      <c r="F13" s="54"/>
      <c r="G13" s="54"/>
      <c r="H13" s="54"/>
      <c r="I13" s="54"/>
      <c r="L13" s="14"/>
      <c r="M13" s="1"/>
      <c r="N13" s="14"/>
    </row>
    <row r="14" spans="1:14" s="8" customFormat="1" ht="18.75" x14ac:dyDescent="0.2">
      <c r="A14" s="47" t="s">
        <v>93</v>
      </c>
      <c r="B14" s="42" t="s">
        <v>94</v>
      </c>
      <c r="C14" s="43">
        <v>420</v>
      </c>
      <c r="D14" s="44" t="s">
        <v>95</v>
      </c>
      <c r="E14" s="52">
        <v>527.28</v>
      </c>
      <c r="F14" s="52">
        <f t="shared" ref="F14:F19" si="3">E14*C14</f>
        <v>221457.59999999998</v>
      </c>
      <c r="G14" s="52">
        <v>121.68</v>
      </c>
      <c r="H14" s="52">
        <f t="shared" ref="H14:H19" si="4">G14*C14</f>
        <v>51105.600000000006</v>
      </c>
      <c r="I14" s="52">
        <f t="shared" ref="I14:I19" si="5">H14+F14</f>
        <v>272563.19999999995</v>
      </c>
      <c r="L14" s="14"/>
      <c r="M14" s="1"/>
      <c r="N14" s="14"/>
    </row>
    <row r="15" spans="1:14" s="8" customFormat="1" ht="18.75" x14ac:dyDescent="0.2">
      <c r="A15" s="47" t="s">
        <v>96</v>
      </c>
      <c r="B15" s="42" t="s">
        <v>97</v>
      </c>
      <c r="C15" s="43">
        <v>160</v>
      </c>
      <c r="D15" s="44" t="s">
        <v>95</v>
      </c>
      <c r="E15" s="52">
        <v>709.8</v>
      </c>
      <c r="F15" s="52">
        <f t="shared" si="3"/>
        <v>113568</v>
      </c>
      <c r="G15" s="52">
        <v>162.24</v>
      </c>
      <c r="H15" s="52">
        <f t="shared" si="4"/>
        <v>25958.400000000001</v>
      </c>
      <c r="I15" s="52">
        <f t="shared" si="5"/>
        <v>139526.39999999999</v>
      </c>
      <c r="L15" s="14"/>
      <c r="M15" s="1"/>
      <c r="N15" s="14"/>
    </row>
    <row r="16" spans="1:14" s="8" customFormat="1" ht="18.75" x14ac:dyDescent="0.2">
      <c r="A16" s="47" t="s">
        <v>98</v>
      </c>
      <c r="B16" s="42" t="s">
        <v>99</v>
      </c>
      <c r="C16" s="43">
        <v>253</v>
      </c>
      <c r="D16" s="44" t="s">
        <v>95</v>
      </c>
      <c r="E16" s="52">
        <v>803.08799999999997</v>
      </c>
      <c r="F16" s="52">
        <f t="shared" si="3"/>
        <v>203181.264</v>
      </c>
      <c r="G16" s="52">
        <v>202.8</v>
      </c>
      <c r="H16" s="52">
        <f t="shared" si="4"/>
        <v>51308.4</v>
      </c>
      <c r="I16" s="52">
        <f t="shared" si="5"/>
        <v>254489.66399999999</v>
      </c>
      <c r="L16" s="14"/>
      <c r="M16" s="1"/>
      <c r="N16" s="14"/>
    </row>
    <row r="17" spans="1:14" s="8" customFormat="1" ht="18.75" x14ac:dyDescent="0.2">
      <c r="A17" s="47" t="s">
        <v>100</v>
      </c>
      <c r="B17" s="42" t="s">
        <v>101</v>
      </c>
      <c r="C17" s="43">
        <v>131</v>
      </c>
      <c r="D17" s="44" t="s">
        <v>95</v>
      </c>
      <c r="E17" s="52">
        <v>1034.28</v>
      </c>
      <c r="F17" s="52">
        <f t="shared" si="3"/>
        <v>135490.68</v>
      </c>
      <c r="G17" s="52">
        <v>243.36</v>
      </c>
      <c r="H17" s="52">
        <f t="shared" si="4"/>
        <v>31880.160000000003</v>
      </c>
      <c r="I17" s="52">
        <f t="shared" si="5"/>
        <v>167370.84</v>
      </c>
      <c r="L17" s="14"/>
      <c r="M17" s="1"/>
      <c r="N17" s="14"/>
    </row>
    <row r="18" spans="1:14" s="8" customFormat="1" ht="18.75" x14ac:dyDescent="0.2">
      <c r="A18" s="47" t="s">
        <v>102</v>
      </c>
      <c r="B18" s="42" t="s">
        <v>103</v>
      </c>
      <c r="C18" s="43">
        <v>29</v>
      </c>
      <c r="D18" s="44" t="s">
        <v>95</v>
      </c>
      <c r="E18" s="52">
        <v>1472.328</v>
      </c>
      <c r="F18" s="52">
        <f t="shared" si="3"/>
        <v>42697.512000000002</v>
      </c>
      <c r="G18" s="52">
        <v>283.92</v>
      </c>
      <c r="H18" s="52">
        <f t="shared" si="4"/>
        <v>8233.68</v>
      </c>
      <c r="I18" s="52">
        <f t="shared" si="5"/>
        <v>50931.192000000003</v>
      </c>
      <c r="L18" s="14"/>
      <c r="M18" s="1"/>
      <c r="N18" s="14"/>
    </row>
    <row r="19" spans="1:14" s="8" customFormat="1" ht="18.75" x14ac:dyDescent="0.2">
      <c r="A19" s="47" t="s">
        <v>104</v>
      </c>
      <c r="B19" s="42" t="s">
        <v>105</v>
      </c>
      <c r="C19" s="43">
        <v>127</v>
      </c>
      <c r="D19" s="44" t="s">
        <v>95</v>
      </c>
      <c r="E19" s="52">
        <v>1922.5439999999999</v>
      </c>
      <c r="F19" s="52">
        <f t="shared" si="3"/>
        <v>244163.08799999999</v>
      </c>
      <c r="G19" s="52">
        <v>324.48</v>
      </c>
      <c r="H19" s="52">
        <f t="shared" si="4"/>
        <v>41208.959999999999</v>
      </c>
      <c r="I19" s="52">
        <f t="shared" si="5"/>
        <v>285372.04800000001</v>
      </c>
      <c r="L19" s="14"/>
      <c r="M19" s="1"/>
      <c r="N19" s="14"/>
    </row>
    <row r="20" spans="1:14" s="8" customFormat="1" ht="37.5" x14ac:dyDescent="0.2">
      <c r="A20" s="41">
        <v>2</v>
      </c>
      <c r="B20" s="46" t="s">
        <v>106</v>
      </c>
      <c r="C20" s="46"/>
      <c r="D20" s="46"/>
      <c r="E20" s="54">
        <v>0</v>
      </c>
      <c r="F20" s="54"/>
      <c r="G20" s="54">
        <v>0</v>
      </c>
      <c r="H20" s="54"/>
      <c r="I20" s="54"/>
      <c r="L20" s="14"/>
      <c r="M20" s="1"/>
      <c r="N20" s="14"/>
    </row>
    <row r="21" spans="1:14" s="8" customFormat="1" ht="18.75" x14ac:dyDescent="0.2">
      <c r="A21" s="47" t="s">
        <v>93</v>
      </c>
      <c r="B21" s="42" t="s">
        <v>107</v>
      </c>
      <c r="C21" s="43">
        <v>1</v>
      </c>
      <c r="D21" s="44" t="s">
        <v>108</v>
      </c>
      <c r="E21" s="52">
        <v>47049.599999999999</v>
      </c>
      <c r="F21" s="52">
        <f>E21*C21</f>
        <v>47049.599999999999</v>
      </c>
      <c r="G21" s="52">
        <v>1622.4</v>
      </c>
      <c r="H21" s="52">
        <f>G21*C21</f>
        <v>1622.4</v>
      </c>
      <c r="I21" s="52">
        <f>H21+F21</f>
        <v>48672</v>
      </c>
      <c r="L21" s="14"/>
      <c r="M21" s="1"/>
      <c r="N21" s="14"/>
    </row>
    <row r="22" spans="1:14" s="8" customFormat="1" ht="112.5" x14ac:dyDescent="0.2">
      <c r="A22" s="41">
        <v>3</v>
      </c>
      <c r="B22" s="46" t="s">
        <v>109</v>
      </c>
      <c r="C22" s="46"/>
      <c r="D22" s="46"/>
      <c r="E22" s="54">
        <v>0</v>
      </c>
      <c r="F22" s="54"/>
      <c r="G22" s="54">
        <v>0</v>
      </c>
      <c r="H22" s="54"/>
      <c r="I22" s="54"/>
      <c r="L22" s="14"/>
      <c r="M22" s="1"/>
      <c r="N22" s="14"/>
    </row>
    <row r="23" spans="1:14" s="8" customFormat="1" ht="18.75" x14ac:dyDescent="0.2">
      <c r="A23" s="48">
        <v>3.1</v>
      </c>
      <c r="B23" s="49" t="s">
        <v>110</v>
      </c>
      <c r="C23" s="46"/>
      <c r="D23" s="46"/>
      <c r="E23" s="54">
        <v>0</v>
      </c>
      <c r="F23" s="54"/>
      <c r="G23" s="54">
        <v>0</v>
      </c>
      <c r="H23" s="54"/>
      <c r="I23" s="54"/>
      <c r="L23" s="14"/>
      <c r="M23" s="1"/>
      <c r="N23" s="14"/>
    </row>
    <row r="24" spans="1:14" s="8" customFormat="1" ht="18.75" x14ac:dyDescent="0.2">
      <c r="A24" s="47" t="s">
        <v>93</v>
      </c>
      <c r="B24" s="42" t="s">
        <v>111</v>
      </c>
      <c r="C24" s="43">
        <v>1</v>
      </c>
      <c r="D24" s="44" t="s">
        <v>108</v>
      </c>
      <c r="E24" s="52">
        <v>13222.56</v>
      </c>
      <c r="F24" s="52">
        <f t="shared" ref="F24:F27" si="6">E24*C24</f>
        <v>13222.56</v>
      </c>
      <c r="G24" s="52">
        <v>811.2</v>
      </c>
      <c r="H24" s="52">
        <f t="shared" ref="H24:H27" si="7">G24*C24</f>
        <v>811.2</v>
      </c>
      <c r="I24" s="52">
        <f t="shared" ref="I24:I27" si="8">H24+F24</f>
        <v>14033.76</v>
      </c>
      <c r="L24" s="14"/>
      <c r="M24" s="1"/>
      <c r="N24" s="14"/>
    </row>
    <row r="25" spans="1:14" s="8" customFormat="1" ht="18.75" x14ac:dyDescent="0.2">
      <c r="A25" s="47" t="s">
        <v>96</v>
      </c>
      <c r="B25" s="42" t="s">
        <v>112</v>
      </c>
      <c r="C25" s="43">
        <v>1</v>
      </c>
      <c r="D25" s="44" t="s">
        <v>108</v>
      </c>
      <c r="E25" s="52">
        <v>13384.8</v>
      </c>
      <c r="F25" s="52">
        <f t="shared" si="6"/>
        <v>13384.8</v>
      </c>
      <c r="G25" s="52">
        <v>811.2</v>
      </c>
      <c r="H25" s="52">
        <f t="shared" si="7"/>
        <v>811.2</v>
      </c>
      <c r="I25" s="52">
        <f t="shared" si="8"/>
        <v>14196</v>
      </c>
      <c r="L25" s="14"/>
      <c r="M25" s="1"/>
      <c r="N25" s="14"/>
    </row>
    <row r="26" spans="1:14" s="8" customFormat="1" ht="18.75" x14ac:dyDescent="0.2">
      <c r="A26" s="47" t="s">
        <v>98</v>
      </c>
      <c r="B26" s="42" t="s">
        <v>113</v>
      </c>
      <c r="C26" s="43">
        <v>1</v>
      </c>
      <c r="D26" s="44" t="s">
        <v>108</v>
      </c>
      <c r="E26" s="52">
        <v>14196</v>
      </c>
      <c r="F26" s="52">
        <f t="shared" si="6"/>
        <v>14196</v>
      </c>
      <c r="G26" s="52">
        <v>811.2</v>
      </c>
      <c r="H26" s="52">
        <f t="shared" si="7"/>
        <v>811.2</v>
      </c>
      <c r="I26" s="52">
        <f t="shared" si="8"/>
        <v>15007.2</v>
      </c>
      <c r="L26" s="14"/>
      <c r="M26" s="1"/>
      <c r="N26" s="14"/>
    </row>
    <row r="27" spans="1:14" s="8" customFormat="1" ht="18.75" x14ac:dyDescent="0.2">
      <c r="A27" s="47" t="s">
        <v>100</v>
      </c>
      <c r="B27" s="42" t="s">
        <v>114</v>
      </c>
      <c r="C27" s="43">
        <v>3</v>
      </c>
      <c r="D27" s="44" t="s">
        <v>84</v>
      </c>
      <c r="E27" s="52">
        <v>14317.68</v>
      </c>
      <c r="F27" s="52">
        <f t="shared" si="6"/>
        <v>42953.04</v>
      </c>
      <c r="G27" s="52">
        <v>811.2</v>
      </c>
      <c r="H27" s="52">
        <f t="shared" si="7"/>
        <v>2433.6000000000004</v>
      </c>
      <c r="I27" s="52">
        <f t="shared" si="8"/>
        <v>45386.64</v>
      </c>
      <c r="L27" s="14"/>
      <c r="M27" s="1"/>
      <c r="N27" s="14"/>
    </row>
    <row r="28" spans="1:14" s="8" customFormat="1" ht="18.75" x14ac:dyDescent="0.2">
      <c r="A28" s="48">
        <v>3.2</v>
      </c>
      <c r="B28" s="49" t="s">
        <v>115</v>
      </c>
      <c r="C28" s="46"/>
      <c r="D28" s="46"/>
      <c r="E28" s="54">
        <v>0</v>
      </c>
      <c r="F28" s="54"/>
      <c r="G28" s="54">
        <v>0</v>
      </c>
      <c r="H28" s="54"/>
      <c r="I28" s="54"/>
      <c r="L28" s="14"/>
      <c r="M28" s="1"/>
      <c r="N28" s="14"/>
    </row>
    <row r="29" spans="1:14" s="8" customFormat="1" ht="18.75" x14ac:dyDescent="0.2">
      <c r="A29" s="47" t="s">
        <v>93</v>
      </c>
      <c r="B29" s="42" t="s">
        <v>111</v>
      </c>
      <c r="C29" s="43">
        <v>1</v>
      </c>
      <c r="D29" s="44" t="s">
        <v>108</v>
      </c>
      <c r="E29" s="52">
        <v>16629.599999999999</v>
      </c>
      <c r="F29" s="52">
        <f t="shared" ref="F29:F36" si="9">E29*C29</f>
        <v>16629.599999999999</v>
      </c>
      <c r="G29" s="52">
        <v>811.2</v>
      </c>
      <c r="H29" s="52">
        <f t="shared" ref="H29:H36" si="10">G29*C29</f>
        <v>811.2</v>
      </c>
      <c r="I29" s="52">
        <f t="shared" ref="I29:I36" si="11">H29+F29</f>
        <v>17440.8</v>
      </c>
      <c r="L29" s="14"/>
      <c r="M29" s="1"/>
      <c r="N29" s="14"/>
    </row>
    <row r="30" spans="1:14" s="8" customFormat="1" ht="18.75" x14ac:dyDescent="0.2">
      <c r="A30" s="47" t="s">
        <v>98</v>
      </c>
      <c r="B30" s="42" t="s">
        <v>113</v>
      </c>
      <c r="C30" s="43">
        <v>1</v>
      </c>
      <c r="D30" s="44" t="s">
        <v>108</v>
      </c>
      <c r="E30" s="52">
        <v>17238</v>
      </c>
      <c r="F30" s="52">
        <f t="shared" si="9"/>
        <v>17238</v>
      </c>
      <c r="G30" s="52">
        <v>811.2</v>
      </c>
      <c r="H30" s="52">
        <f t="shared" si="10"/>
        <v>811.2</v>
      </c>
      <c r="I30" s="52">
        <f t="shared" si="11"/>
        <v>18049.2</v>
      </c>
      <c r="L30" s="14"/>
      <c r="M30" s="1"/>
      <c r="N30" s="14"/>
    </row>
    <row r="31" spans="1:14" s="8" customFormat="1" ht="18.75" x14ac:dyDescent="0.2">
      <c r="A31" s="47" t="s">
        <v>93</v>
      </c>
      <c r="B31" s="42" t="s">
        <v>114</v>
      </c>
      <c r="C31" s="43">
        <v>1</v>
      </c>
      <c r="D31" s="44" t="s">
        <v>108</v>
      </c>
      <c r="E31" s="52">
        <v>18026.486400000002</v>
      </c>
      <c r="F31" s="52">
        <f t="shared" si="9"/>
        <v>18026.486400000002</v>
      </c>
      <c r="G31" s="52">
        <v>811.2</v>
      </c>
      <c r="H31" s="52">
        <f t="shared" si="10"/>
        <v>811.2</v>
      </c>
      <c r="I31" s="52">
        <f t="shared" si="11"/>
        <v>18837.686400000002</v>
      </c>
      <c r="L31" s="14"/>
      <c r="M31" s="1"/>
      <c r="N31" s="14"/>
    </row>
    <row r="32" spans="1:14" s="8" customFormat="1" ht="18.75" x14ac:dyDescent="0.2">
      <c r="A32" s="48">
        <v>3.3</v>
      </c>
      <c r="B32" s="49" t="s">
        <v>116</v>
      </c>
      <c r="C32" s="46"/>
      <c r="D32" s="46"/>
      <c r="E32" s="52">
        <v>0</v>
      </c>
      <c r="F32" s="52">
        <f t="shared" si="9"/>
        <v>0</v>
      </c>
      <c r="G32" s="52">
        <v>0</v>
      </c>
      <c r="H32" s="52">
        <f t="shared" si="10"/>
        <v>0</v>
      </c>
      <c r="I32" s="52">
        <f t="shared" si="11"/>
        <v>0</v>
      </c>
      <c r="L32" s="14"/>
      <c r="M32" s="1"/>
      <c r="N32" s="14"/>
    </row>
    <row r="33" spans="1:14" s="8" customFormat="1" ht="18.75" x14ac:dyDescent="0.2">
      <c r="A33" s="47" t="s">
        <v>93</v>
      </c>
      <c r="B33" s="42" t="s">
        <v>107</v>
      </c>
      <c r="C33" s="43">
        <v>13</v>
      </c>
      <c r="D33" s="44" t="s">
        <v>84</v>
      </c>
      <c r="E33" s="52">
        <v>4867.2</v>
      </c>
      <c r="F33" s="52">
        <f t="shared" si="9"/>
        <v>63273.599999999999</v>
      </c>
      <c r="G33" s="52">
        <v>1216.8</v>
      </c>
      <c r="H33" s="52">
        <f t="shared" si="10"/>
        <v>15818.4</v>
      </c>
      <c r="I33" s="52">
        <f t="shared" si="11"/>
        <v>79092</v>
      </c>
      <c r="L33" s="14"/>
      <c r="M33" s="1"/>
      <c r="N33" s="14"/>
    </row>
    <row r="34" spans="1:14" s="8" customFormat="1" ht="18.75" x14ac:dyDescent="0.2">
      <c r="A34" s="47" t="s">
        <v>96</v>
      </c>
      <c r="B34" s="42" t="s">
        <v>117</v>
      </c>
      <c r="C34" s="43">
        <v>12</v>
      </c>
      <c r="D34" s="44" t="s">
        <v>84</v>
      </c>
      <c r="E34" s="52">
        <v>5070</v>
      </c>
      <c r="F34" s="52">
        <f t="shared" si="9"/>
        <v>60840</v>
      </c>
      <c r="G34" s="52">
        <v>405.6</v>
      </c>
      <c r="H34" s="52">
        <f t="shared" si="10"/>
        <v>4867.2000000000007</v>
      </c>
      <c r="I34" s="52">
        <f t="shared" si="11"/>
        <v>65707.199999999997</v>
      </c>
      <c r="L34" s="14"/>
      <c r="M34" s="1"/>
      <c r="N34" s="14"/>
    </row>
    <row r="35" spans="1:14" s="8" customFormat="1" ht="18.75" x14ac:dyDescent="0.2">
      <c r="A35" s="47" t="s">
        <v>98</v>
      </c>
      <c r="B35" s="42" t="s">
        <v>118</v>
      </c>
      <c r="C35" s="43">
        <v>3</v>
      </c>
      <c r="D35" s="44" t="s">
        <v>84</v>
      </c>
      <c r="E35" s="52">
        <v>5272.8</v>
      </c>
      <c r="F35" s="52">
        <f t="shared" si="9"/>
        <v>15818.400000000001</v>
      </c>
      <c r="G35" s="52">
        <v>405.6</v>
      </c>
      <c r="H35" s="52">
        <f t="shared" si="10"/>
        <v>1216.8000000000002</v>
      </c>
      <c r="I35" s="52">
        <f t="shared" si="11"/>
        <v>17035.2</v>
      </c>
      <c r="L35" s="14"/>
      <c r="M35" s="1"/>
      <c r="N35" s="14"/>
    </row>
    <row r="36" spans="1:14" s="8" customFormat="1" ht="18.75" x14ac:dyDescent="0.2">
      <c r="A36" s="47" t="s">
        <v>100</v>
      </c>
      <c r="B36" s="42" t="s">
        <v>111</v>
      </c>
      <c r="C36" s="43">
        <v>1</v>
      </c>
      <c r="D36" s="44" t="s">
        <v>108</v>
      </c>
      <c r="E36" s="52">
        <v>5840.64</v>
      </c>
      <c r="F36" s="52">
        <f t="shared" si="9"/>
        <v>5840.64</v>
      </c>
      <c r="G36" s="52">
        <v>405.6</v>
      </c>
      <c r="H36" s="52">
        <f t="shared" si="10"/>
        <v>405.6</v>
      </c>
      <c r="I36" s="52">
        <f t="shared" si="11"/>
        <v>6246.2400000000007</v>
      </c>
      <c r="L36" s="14"/>
      <c r="M36" s="1"/>
      <c r="N36" s="14"/>
    </row>
    <row r="37" spans="1:14" s="8" customFormat="1" ht="18.75" x14ac:dyDescent="0.2">
      <c r="A37" s="87" t="s">
        <v>119</v>
      </c>
      <c r="B37" s="88"/>
      <c r="C37" s="88"/>
      <c r="D37" s="89"/>
      <c r="E37" s="53"/>
      <c r="F37" s="53"/>
      <c r="G37" s="53"/>
      <c r="H37" s="53"/>
      <c r="I37" s="53"/>
      <c r="L37" s="14"/>
      <c r="M37" s="1"/>
      <c r="N37" s="14"/>
    </row>
    <row r="38" spans="1:14" s="8" customFormat="1" ht="18.75" x14ac:dyDescent="0.2">
      <c r="A38" s="90" t="s">
        <v>120</v>
      </c>
      <c r="B38" s="91"/>
      <c r="C38" s="91"/>
      <c r="D38" s="92"/>
      <c r="E38" s="54"/>
      <c r="F38" s="54"/>
      <c r="G38" s="54"/>
      <c r="H38" s="54"/>
      <c r="I38" s="54"/>
      <c r="L38" s="14"/>
      <c r="M38" s="1"/>
      <c r="N38" s="14"/>
    </row>
    <row r="39" spans="1:14" s="8" customFormat="1" ht="112.5" x14ac:dyDescent="0.2">
      <c r="A39" s="41">
        <v>1</v>
      </c>
      <c r="B39" s="46" t="s">
        <v>121</v>
      </c>
      <c r="C39" s="43">
        <v>1</v>
      </c>
      <c r="D39" s="44" t="s">
        <v>122</v>
      </c>
      <c r="E39" s="52">
        <v>16224</v>
      </c>
      <c r="F39" s="52">
        <f>E39*C39</f>
        <v>16224</v>
      </c>
      <c r="G39" s="52">
        <v>6489.6</v>
      </c>
      <c r="H39" s="52">
        <f>G39*C39</f>
        <v>6489.6</v>
      </c>
      <c r="I39" s="52">
        <f>H39+F39</f>
        <v>22713.599999999999</v>
      </c>
      <c r="L39" s="14"/>
      <c r="M39" s="1"/>
      <c r="N39" s="14"/>
    </row>
    <row r="40" spans="1:14" s="8" customFormat="1" ht="18.75" x14ac:dyDescent="0.2">
      <c r="A40" s="87" t="s">
        <v>123</v>
      </c>
      <c r="B40" s="88"/>
      <c r="C40" s="88"/>
      <c r="D40" s="89"/>
      <c r="E40" s="53"/>
      <c r="F40" s="53"/>
      <c r="G40" s="53"/>
      <c r="H40" s="53"/>
      <c r="I40" s="53"/>
      <c r="L40" s="14"/>
      <c r="M40" s="1"/>
      <c r="N40" s="14"/>
    </row>
    <row r="41" spans="1:14" s="8" customFormat="1" ht="18.75" x14ac:dyDescent="0.2">
      <c r="A41" s="90" t="s">
        <v>124</v>
      </c>
      <c r="B41" s="91"/>
      <c r="C41" s="91"/>
      <c r="D41" s="92"/>
      <c r="E41" s="54"/>
      <c r="F41" s="54"/>
      <c r="G41" s="54"/>
      <c r="H41" s="54"/>
      <c r="I41" s="54"/>
      <c r="L41" s="14"/>
      <c r="M41" s="1"/>
      <c r="N41" s="14"/>
    </row>
    <row r="42" spans="1:14" s="8" customFormat="1" ht="37.5" x14ac:dyDescent="0.2">
      <c r="A42" s="41">
        <v>1</v>
      </c>
      <c r="B42" s="46" t="s">
        <v>125</v>
      </c>
      <c r="C42" s="43">
        <v>1</v>
      </c>
      <c r="D42" s="44" t="s">
        <v>122</v>
      </c>
      <c r="E42" s="52">
        <v>8112</v>
      </c>
      <c r="F42" s="52">
        <f t="shared" ref="F42:F46" si="12">E42*C42</f>
        <v>8112</v>
      </c>
      <c r="G42" s="52">
        <v>8112</v>
      </c>
      <c r="H42" s="52">
        <f t="shared" ref="H42:H46" si="13">G42*C42</f>
        <v>8112</v>
      </c>
      <c r="I42" s="52">
        <f t="shared" ref="I42:I46" si="14">H42+F42</f>
        <v>16224</v>
      </c>
      <c r="L42" s="14"/>
      <c r="M42" s="1"/>
      <c r="N42" s="14"/>
    </row>
    <row r="43" spans="1:14" s="8" customFormat="1" ht="37.5" x14ac:dyDescent="0.2">
      <c r="A43" s="41">
        <v>2</v>
      </c>
      <c r="B43" s="46" t="s">
        <v>126</v>
      </c>
      <c r="C43" s="43">
        <v>1</v>
      </c>
      <c r="D43" s="44" t="s">
        <v>122</v>
      </c>
      <c r="E43" s="52">
        <v>8112</v>
      </c>
      <c r="F43" s="52">
        <f t="shared" si="12"/>
        <v>8112</v>
      </c>
      <c r="G43" s="52">
        <v>12168</v>
      </c>
      <c r="H43" s="52">
        <f t="shared" si="13"/>
        <v>12168</v>
      </c>
      <c r="I43" s="52">
        <f t="shared" si="14"/>
        <v>20280</v>
      </c>
      <c r="L43" s="14"/>
      <c r="M43" s="1"/>
      <c r="N43" s="14"/>
    </row>
    <row r="44" spans="1:14" s="8" customFormat="1" ht="37.5" x14ac:dyDescent="0.2">
      <c r="A44" s="41">
        <v>3</v>
      </c>
      <c r="B44" s="46" t="s">
        <v>127</v>
      </c>
      <c r="C44" s="43">
        <v>1</v>
      </c>
      <c r="D44" s="44" t="s">
        <v>122</v>
      </c>
      <c r="E44" s="52">
        <v>36504</v>
      </c>
      <c r="F44" s="52">
        <f t="shared" si="12"/>
        <v>36504</v>
      </c>
      <c r="G44" s="52">
        <v>44616</v>
      </c>
      <c r="H44" s="52">
        <f t="shared" si="13"/>
        <v>44616</v>
      </c>
      <c r="I44" s="52">
        <f t="shared" si="14"/>
        <v>81120</v>
      </c>
      <c r="L44" s="14"/>
      <c r="M44" s="1"/>
      <c r="N44" s="14"/>
    </row>
    <row r="45" spans="1:14" s="8" customFormat="1" ht="37.5" x14ac:dyDescent="0.2">
      <c r="A45" s="41">
        <v>4</v>
      </c>
      <c r="B45" s="46" t="s">
        <v>128</v>
      </c>
      <c r="C45" s="43">
        <v>1</v>
      </c>
      <c r="D45" s="44" t="s">
        <v>122</v>
      </c>
      <c r="E45" s="52">
        <v>12168</v>
      </c>
      <c r="F45" s="52">
        <f t="shared" si="12"/>
        <v>12168</v>
      </c>
      <c r="G45" s="52">
        <v>16224</v>
      </c>
      <c r="H45" s="52">
        <f t="shared" si="13"/>
        <v>16224</v>
      </c>
      <c r="I45" s="52">
        <f t="shared" si="14"/>
        <v>28392</v>
      </c>
      <c r="L45" s="14"/>
      <c r="M45" s="1"/>
      <c r="N45" s="14"/>
    </row>
    <row r="46" spans="1:14" s="8" customFormat="1" ht="75" x14ac:dyDescent="0.2">
      <c r="A46" s="41">
        <v>5</v>
      </c>
      <c r="B46" s="46" t="s">
        <v>129</v>
      </c>
      <c r="C46" s="43">
        <v>1</v>
      </c>
      <c r="D46" s="44" t="s">
        <v>122</v>
      </c>
      <c r="E46" s="52"/>
      <c r="F46" s="52">
        <f t="shared" si="12"/>
        <v>0</v>
      </c>
      <c r="G46" s="52">
        <v>0</v>
      </c>
      <c r="H46" s="52">
        <f t="shared" si="13"/>
        <v>0</v>
      </c>
      <c r="I46" s="52">
        <f t="shared" si="14"/>
        <v>0</v>
      </c>
      <c r="L46" s="14"/>
      <c r="M46" s="1"/>
      <c r="N46" s="14"/>
    </row>
    <row r="47" spans="1:14" ht="20.25" customHeight="1" x14ac:dyDescent="0.2">
      <c r="A47" s="93" t="s">
        <v>130</v>
      </c>
      <c r="B47" s="94"/>
      <c r="C47" s="94"/>
      <c r="D47" s="95"/>
      <c r="E47" s="53"/>
      <c r="F47" s="53"/>
      <c r="G47" s="53"/>
      <c r="H47" s="53"/>
      <c r="I47" s="53"/>
      <c r="L47" s="14"/>
      <c r="M47" s="1"/>
      <c r="N47" s="14"/>
    </row>
    <row r="48" spans="1:14" ht="6.75" customHeight="1" x14ac:dyDescent="0.3">
      <c r="A48" s="96"/>
      <c r="B48" s="97"/>
      <c r="C48" s="97"/>
      <c r="D48" s="97"/>
      <c r="E48" s="97"/>
      <c r="F48" s="97"/>
      <c r="G48" s="97"/>
      <c r="H48" s="97"/>
      <c r="I48" s="98"/>
      <c r="L48" s="14"/>
      <c r="M48" s="1"/>
      <c r="N48" s="14"/>
    </row>
    <row r="49" spans="1:14" ht="20.25" customHeight="1" x14ac:dyDescent="0.2">
      <c r="A49" s="81" t="s">
        <v>131</v>
      </c>
      <c r="B49" s="82"/>
      <c r="C49" s="82"/>
      <c r="D49" s="83"/>
      <c r="E49" s="45"/>
      <c r="F49" s="50">
        <f>SUM(F4:F46)</f>
        <v>1685139.8304000001</v>
      </c>
      <c r="G49" s="51"/>
      <c r="H49" s="50">
        <f>SUM(H4:H46)</f>
        <v>365040</v>
      </c>
      <c r="I49" s="50">
        <f>SUM(I4:I46)</f>
        <v>2050179.8303999999</v>
      </c>
      <c r="L49" s="14"/>
      <c r="M49" s="1"/>
      <c r="N49" s="14"/>
    </row>
    <row r="50" spans="1:14" x14ac:dyDescent="0.2">
      <c r="L50" s="14"/>
      <c r="M50" s="1"/>
      <c r="N50" s="14"/>
    </row>
    <row r="51" spans="1:14" x14ac:dyDescent="0.2">
      <c r="L51" s="14"/>
      <c r="M51" s="1"/>
      <c r="N51" s="14"/>
    </row>
    <row r="52" spans="1:14" x14ac:dyDescent="0.2">
      <c r="L52" s="14"/>
      <c r="M52" s="1"/>
      <c r="N52" s="14"/>
    </row>
    <row r="53" spans="1:14" x14ac:dyDescent="0.2">
      <c r="L53" s="14"/>
      <c r="M53" s="1"/>
      <c r="N53" s="14"/>
    </row>
    <row r="54" spans="1:14" x14ac:dyDescent="0.2">
      <c r="H54" s="1" t="s">
        <v>53</v>
      </c>
      <c r="I54" s="10">
        <v>2050000</v>
      </c>
      <c r="L54" s="14">
        <f t="shared" ref="L54:L55" si="15">G54*17.4%</f>
        <v>0</v>
      </c>
      <c r="M54" s="1"/>
      <c r="N54" s="14">
        <f t="shared" ref="N54:N55" si="16">G54-L54</f>
        <v>0</v>
      </c>
    </row>
    <row r="55" spans="1:14" x14ac:dyDescent="0.2">
      <c r="L55" s="14">
        <f t="shared" si="15"/>
        <v>0</v>
      </c>
      <c r="M55" s="1"/>
      <c r="N55" s="14">
        <f t="shared" si="16"/>
        <v>0</v>
      </c>
    </row>
    <row r="57" spans="1:14" x14ac:dyDescent="0.2">
      <c r="I57" s="10"/>
    </row>
  </sheetData>
  <mergeCells count="19">
    <mergeCell ref="A1:I1"/>
    <mergeCell ref="A2:A3"/>
    <mergeCell ref="B2:B3"/>
    <mergeCell ref="C2:C3"/>
    <mergeCell ref="D2:D3"/>
    <mergeCell ref="E2:F2"/>
    <mergeCell ref="G2:H2"/>
    <mergeCell ref="A49:D49"/>
    <mergeCell ref="A4:D4"/>
    <mergeCell ref="A7:D7"/>
    <mergeCell ref="A8:D8"/>
    <mergeCell ref="A11:D11"/>
    <mergeCell ref="A12:D12"/>
    <mergeCell ref="A37:D37"/>
    <mergeCell ref="A38:D38"/>
    <mergeCell ref="A40:D40"/>
    <mergeCell ref="A41:D41"/>
    <mergeCell ref="A47:D47"/>
    <mergeCell ref="A48:I48"/>
  </mergeCells>
  <pageMargins left="0.70866141732283472" right="0.70866141732283472" top="0.74803149606299213" bottom="0.74803149606299213" header="0.31496062992125984" footer="0.31496062992125984"/>
  <pageSetup paperSize="9" scale="7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HVAC</vt:lpstr>
      <vt:lpstr>FIRE</vt:lpstr>
      <vt:lpstr>FIRE!Print_Area</vt:lpstr>
      <vt:lpstr>HVAC!Print_Area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Burair Raza</dc:creator>
  <cp:lastModifiedBy>Rehan Aslam</cp:lastModifiedBy>
  <cp:lastPrinted>2024-06-14T06:43:21Z</cp:lastPrinted>
  <dcterms:created xsi:type="dcterms:W3CDTF">2024-04-30T05:43:10Z</dcterms:created>
  <dcterms:modified xsi:type="dcterms:W3CDTF">2024-09-04T12:16:50Z</dcterms:modified>
</cp:coreProperties>
</file>