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Pioneer\Running projects\Bank Al-Habib Offices at 22nd &amp; 23rd Floor Center Point Karachi\Running Bills\"/>
    </mc:Choice>
  </mc:AlternateContent>
  <xr:revisionPtr revIDLastSave="0" documentId="13_ncr:1_{DE83E30E-A8B1-470B-A559-97E1907091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K7" i="1" l="1"/>
  <c r="H8" i="1"/>
  <c r="H9" i="1"/>
  <c r="H11" i="1" s="1"/>
  <c r="H13" i="1" s="1"/>
  <c r="H4" i="1"/>
  <c r="H6" i="1" s="1"/>
  <c r="K29" i="1"/>
  <c r="E7" i="1" l="1"/>
  <c r="E9" i="1" l="1"/>
  <c r="E11" i="1" l="1"/>
  <c r="E14" i="1" l="1"/>
  <c r="E13" i="1"/>
  <c r="H21" i="1"/>
  <c r="E15" i="1" l="1"/>
  <c r="E19" i="1" l="1"/>
</calcChain>
</file>

<file path=xl/sharedStrings.xml><?xml version="1.0" encoding="utf-8"?>
<sst xmlns="http://schemas.openxmlformats.org/spreadsheetml/2006/main" count="31" uniqueCount="26">
  <si>
    <t>Contract Amount</t>
  </si>
  <si>
    <t>MOBILIZATION ADVANCE</t>
  </si>
  <si>
    <t>DEDUCTION</t>
  </si>
  <si>
    <t>RUNNING BILL NO 1</t>
  </si>
  <si>
    <t>Balance Payable</t>
  </si>
  <si>
    <t>TOTAL</t>
  </si>
  <si>
    <t>RETENTION AMOUNT</t>
  </si>
  <si>
    <t>TOTAL RECEIVABLE</t>
  </si>
  <si>
    <t>IPC-02</t>
  </si>
  <si>
    <t>IPC-03</t>
  </si>
  <si>
    <t>Remaining</t>
  </si>
  <si>
    <t>Received</t>
  </si>
  <si>
    <t>Bill Summary for the project Bank Al Habib Center Point</t>
  </si>
  <si>
    <t>Less Tax</t>
  </si>
  <si>
    <t>Less Mobilization 20%</t>
  </si>
  <si>
    <t>Less Retention 5%</t>
  </si>
  <si>
    <t>Payable Amount</t>
  </si>
  <si>
    <t>Al ready received</t>
  </si>
  <si>
    <t>Net Payable</t>
  </si>
  <si>
    <t xml:space="preserve">Mobilizatin adv </t>
  </si>
  <si>
    <t>Less tax 7.5%</t>
  </si>
  <si>
    <t>Premium expenses</t>
  </si>
  <si>
    <t>Total deductions</t>
  </si>
  <si>
    <t>DEDUCTION IN IPC 2</t>
  </si>
  <si>
    <t>DEDUCTION IN IPC 3</t>
  </si>
  <si>
    <t>Cash margin refundable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</si>
</sst>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165" fontId="0" fillId="0" borderId="0" xfId="1" applyNumberFormat="1" applyFont="1"/>
    <xf numFmtId="165" fontId="4" fillId="0" borderId="1" xfId="1" applyNumberFormat="1" applyFont="1" applyBorder="1"/>
    <xf numFmtId="0" fontId="4" fillId="0" borderId="1" xfId="0" applyFont="1" applyBorder="1" applyAlignment="1">
      <alignment horizontal="right"/>
    </xf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1" xfId="0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165" fontId="0" fillId="0" borderId="0" xfId="1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165" fontId="2" fillId="0" borderId="0" xfId="1" applyNumberFormat="1" applyFont="1" applyBorder="1" applyAlignment="1">
      <alignment vertical="center"/>
    </xf>
    <xf numFmtId="0" fontId="2" fillId="0" borderId="0" xfId="0" applyFont="1"/>
    <xf numFmtId="9" fontId="2" fillId="0" borderId="0" xfId="2" applyFont="1" applyBorder="1" applyAlignment="1">
      <alignment vertical="center"/>
    </xf>
    <xf numFmtId="165" fontId="2" fillId="0" borderId="0" xfId="1" applyNumberFormat="1" applyFont="1" applyBorder="1"/>
    <xf numFmtId="165" fontId="2" fillId="0" borderId="3" xfId="1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/>
    <xf numFmtId="165" fontId="5" fillId="0" borderId="3" xfId="1" applyNumberFormat="1" applyFont="1" applyBorder="1" applyAlignment="1">
      <alignment vertical="center"/>
    </xf>
    <xf numFmtId="165" fontId="2" fillId="0" borderId="3" xfId="1" applyNumberFormat="1" applyFont="1" applyBorder="1"/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9" fontId="2" fillId="0" borderId="5" xfId="2" applyFont="1" applyBorder="1" applyAlignment="1">
      <alignment vertical="center"/>
    </xf>
    <xf numFmtId="165" fontId="2" fillId="0" borderId="6" xfId="1" applyNumberFormat="1" applyFont="1" applyBorder="1" applyAlignment="1">
      <alignment vertical="center"/>
    </xf>
    <xf numFmtId="0" fontId="5" fillId="0" borderId="1" xfId="0" applyFont="1" applyBorder="1" applyAlignment="1">
      <alignment horizontal="right"/>
    </xf>
    <xf numFmtId="165" fontId="2" fillId="0" borderId="5" xfId="1" applyNumberFormat="1" applyFont="1" applyBorder="1" applyAlignment="1">
      <alignment vertical="center"/>
    </xf>
    <xf numFmtId="165" fontId="0" fillId="0" borderId="0" xfId="0" applyNumberFormat="1"/>
    <xf numFmtId="165" fontId="6" fillId="0" borderId="0" xfId="1" applyNumberFormat="1" applyFont="1" applyAlignment="1">
      <alignment vertical="center"/>
    </xf>
    <xf numFmtId="165" fontId="2" fillId="0" borderId="0" xfId="1" applyNumberFormat="1" applyFont="1" applyAlignment="1">
      <alignment vertical="center"/>
    </xf>
    <xf numFmtId="0" fontId="2" fillId="0" borderId="10" xfId="0" applyFont="1" applyBorder="1" applyAlignment="1">
      <alignment horizontal="center" vertical="center"/>
    </xf>
    <xf numFmtId="165" fontId="2" fillId="0" borderId="11" xfId="1" applyNumberFormat="1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165" fontId="2" fillId="0" borderId="13" xfId="1" applyNumberFormat="1" applyFont="1" applyBorder="1" applyAlignment="1">
      <alignment vertical="center"/>
    </xf>
    <xf numFmtId="0" fontId="0" fillId="0" borderId="10" xfId="0" applyBorder="1" applyAlignment="1">
      <alignment vertical="center"/>
    </xf>
    <xf numFmtId="165" fontId="0" fillId="0" borderId="11" xfId="1" applyNumberFormat="1" applyFont="1" applyBorder="1" applyAlignment="1">
      <alignment vertical="center"/>
    </xf>
    <xf numFmtId="0" fontId="2" fillId="0" borderId="10" xfId="0" applyFont="1" applyBorder="1"/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vertical="center"/>
    </xf>
    <xf numFmtId="165" fontId="5" fillId="0" borderId="11" xfId="1" applyNumberFormat="1" applyFont="1" applyBorder="1" applyAlignment="1">
      <alignment vertical="center"/>
    </xf>
    <xf numFmtId="165" fontId="7" fillId="0" borderId="11" xfId="1" applyNumberFormat="1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165" fontId="0" fillId="0" borderId="15" xfId="1" applyNumberFormat="1" applyFont="1" applyBorder="1" applyAlignment="1">
      <alignment vertical="center"/>
    </xf>
    <xf numFmtId="165" fontId="0" fillId="0" borderId="16" xfId="1" applyNumberFormat="1" applyFont="1" applyBorder="1" applyAlignment="1">
      <alignment vertical="center"/>
    </xf>
    <xf numFmtId="165" fontId="8" fillId="3" borderId="1" xfId="1" applyNumberFormat="1" applyFont="1" applyFill="1" applyBorder="1"/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43" fontId="0" fillId="0" borderId="0" xfId="0" applyNumberFormat="1" applyAlignment="1">
      <alignment vertical="center"/>
    </xf>
    <xf numFmtId="9" fontId="4" fillId="0" borderId="1" xfId="0" applyNumberFormat="1" applyFont="1" applyBorder="1" applyAlignment="1">
      <alignment horizontal="right"/>
    </xf>
    <xf numFmtId="167" fontId="2" fillId="0" borderId="0" xfId="2" applyNumberFormat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6</xdr:row>
      <xdr:rowOff>123825</xdr:rowOff>
    </xdr:from>
    <xdr:to>
      <xdr:col>14</xdr:col>
      <xdr:colOff>382060</xdr:colOff>
      <xdr:row>23</xdr:row>
      <xdr:rowOff>200732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5B2A07-1F30-95C6-A294-B12FF9C90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25375" y="1781175"/>
          <a:ext cx="5954185" cy="5068007"/>
        </a:xfrm>
        <a:prstGeom prst="rect">
          <a:avLst/>
        </a:prstGeom>
      </xdr:spPr>
    </xdr:pic>
    <xdr:clientData/>
  </xdr:twoCellAnchor>
  <xdr:twoCellAnchor editAs="oneCell">
    <xdr:from>
      <xdr:col>9</xdr:col>
      <xdr:colOff>2057400</xdr:colOff>
      <xdr:row>8</xdr:row>
      <xdr:rowOff>95250</xdr:rowOff>
    </xdr:from>
    <xdr:to>
      <xdr:col>13</xdr:col>
      <xdr:colOff>76637</xdr:colOff>
      <xdr:row>30</xdr:row>
      <xdr:rowOff>96085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408A4F-B0E2-6CF7-2EA0-CFB8D39D3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30375" y="2324100"/>
          <a:ext cx="3134162" cy="598253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1905000</xdr:colOff>
      <xdr:row>13</xdr:row>
      <xdr:rowOff>161925</xdr:rowOff>
    </xdr:from>
    <xdr:to>
      <xdr:col>11</xdr:col>
      <xdr:colOff>324867</xdr:colOff>
      <xdr:row>37</xdr:row>
      <xdr:rowOff>29355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7F85B99-DA6B-5E83-C973-838E348B1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3981450"/>
          <a:ext cx="7287642" cy="5591955"/>
        </a:xfrm>
        <a:prstGeom prst="rect">
          <a:avLst/>
        </a:prstGeom>
      </xdr:spPr>
    </xdr:pic>
    <xdr:clientData/>
  </xdr:twoCellAnchor>
  <xdr:twoCellAnchor editAs="oneCell">
    <xdr:from>
      <xdr:col>6</xdr:col>
      <xdr:colOff>1790700</xdr:colOff>
      <xdr:row>26</xdr:row>
      <xdr:rowOff>133350</xdr:rowOff>
    </xdr:from>
    <xdr:to>
      <xdr:col>9</xdr:col>
      <xdr:colOff>1029301</xdr:colOff>
      <xdr:row>47</xdr:row>
      <xdr:rowOff>550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87F7EFC-E582-A2C2-43B3-2A9CD539B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01100" y="7505700"/>
          <a:ext cx="4305901" cy="394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"/>
  <sheetViews>
    <sheetView tabSelected="1" workbookViewId="0">
      <selection activeCell="D22" sqref="D22"/>
    </sheetView>
  </sheetViews>
  <sheetFormatPr defaultRowHeight="15" x14ac:dyDescent="0.25"/>
  <cols>
    <col min="1" max="1" width="27.42578125" customWidth="1"/>
    <col min="2" max="3" width="17.28515625" customWidth="1"/>
    <col min="4" max="4" width="14.140625" customWidth="1"/>
    <col min="5" max="5" width="22.42578125" customWidth="1"/>
    <col min="6" max="6" width="6.5703125" customWidth="1"/>
    <col min="7" max="7" width="43.140625" customWidth="1"/>
    <col min="8" max="8" width="24" customWidth="1"/>
    <col min="9" max="9" width="8.85546875" customWidth="1"/>
    <col min="10" max="10" width="33" customWidth="1"/>
    <col min="11" max="11" width="24" customWidth="1"/>
    <col min="12" max="12" width="10.5703125" bestFit="1" customWidth="1"/>
  </cols>
  <sheetData>
    <row r="1" spans="1:12" ht="15.75" thickBot="1" x14ac:dyDescent="0.3"/>
    <row r="2" spans="1:12" ht="23.25" x14ac:dyDescent="0.35">
      <c r="A2" s="44" t="s">
        <v>12</v>
      </c>
      <c r="B2" s="45"/>
      <c r="C2" s="45"/>
      <c r="D2" s="45"/>
      <c r="E2" s="46"/>
      <c r="G2" s="47" t="s">
        <v>1</v>
      </c>
      <c r="H2" s="47"/>
      <c r="J2" s="47" t="s">
        <v>6</v>
      </c>
      <c r="K2" s="47"/>
    </row>
    <row r="3" spans="1:12" ht="23.25" x14ac:dyDescent="0.35">
      <c r="A3" s="28" t="s">
        <v>0</v>
      </c>
      <c r="B3" s="9"/>
      <c r="C3" s="10"/>
      <c r="D3" s="10"/>
      <c r="E3" s="29">
        <v>44652803</v>
      </c>
      <c r="G3" s="3" t="s">
        <v>0</v>
      </c>
      <c r="H3" s="2">
        <v>44652803</v>
      </c>
      <c r="J3" s="3" t="s">
        <v>23</v>
      </c>
      <c r="K3" s="2">
        <v>1639518</v>
      </c>
    </row>
    <row r="4" spans="1:12" ht="23.25" x14ac:dyDescent="0.35">
      <c r="A4" s="30" t="s">
        <v>19</v>
      </c>
      <c r="B4" s="20"/>
      <c r="C4" s="24"/>
      <c r="D4" s="24"/>
      <c r="E4" s="31">
        <v>6500000</v>
      </c>
      <c r="G4" s="50">
        <v>0.2</v>
      </c>
      <c r="H4" s="2">
        <f>H3*20%</f>
        <v>8930560.5999999996</v>
      </c>
      <c r="J4" s="3" t="s">
        <v>24</v>
      </c>
      <c r="K4" s="2">
        <v>289918</v>
      </c>
    </row>
    <row r="5" spans="1:12" ht="23.25" x14ac:dyDescent="0.35">
      <c r="A5" s="32"/>
      <c r="B5" s="4"/>
      <c r="C5" s="8"/>
      <c r="D5" s="8"/>
      <c r="E5" s="33"/>
      <c r="G5" s="50"/>
      <c r="H5" s="2"/>
      <c r="J5" s="23"/>
      <c r="K5" s="2"/>
      <c r="L5" s="25"/>
    </row>
    <row r="6" spans="1:12" s="4" customFormat="1" ht="21.75" customHeight="1" x14ac:dyDescent="0.35">
      <c r="A6" s="34"/>
      <c r="B6" s="35" t="s">
        <v>8</v>
      </c>
      <c r="C6" s="35" t="s">
        <v>9</v>
      </c>
      <c r="D6" s="35" t="s">
        <v>9</v>
      </c>
      <c r="E6" s="29"/>
      <c r="G6" s="50" t="s">
        <v>20</v>
      </c>
      <c r="H6" s="2">
        <f>H4*7.5%</f>
        <v>669792.04499999993</v>
      </c>
      <c r="J6" s="6"/>
      <c r="K6" s="7"/>
    </row>
    <row r="7" spans="1:12" s="4" customFormat="1" ht="21.75" customHeight="1" x14ac:dyDescent="0.35">
      <c r="A7" s="36" t="s">
        <v>3</v>
      </c>
      <c r="B7" s="10">
        <v>35449032</v>
      </c>
      <c r="C7" s="10">
        <v>6268508</v>
      </c>
      <c r="D7" s="10"/>
      <c r="E7" s="29">
        <f>D7+C7+B7</f>
        <v>41717540</v>
      </c>
      <c r="G7" s="50" t="s">
        <v>21</v>
      </c>
      <c r="H7" s="2">
        <v>105185</v>
      </c>
      <c r="J7" s="3" t="s">
        <v>7</v>
      </c>
      <c r="K7" s="2">
        <f>SUM(K3:K6)</f>
        <v>1929436</v>
      </c>
    </row>
    <row r="8" spans="1:12" s="4" customFormat="1" ht="23.25" x14ac:dyDescent="0.35">
      <c r="A8" s="32"/>
      <c r="C8" s="8"/>
      <c r="D8" s="8"/>
      <c r="E8" s="33"/>
      <c r="G8" s="50" t="s">
        <v>25</v>
      </c>
      <c r="H8" s="2">
        <f>H4*15%</f>
        <v>1339584.0899999999</v>
      </c>
      <c r="J8"/>
      <c r="K8" s="1"/>
    </row>
    <row r="9" spans="1:12" s="4" customFormat="1" ht="24" customHeight="1" x14ac:dyDescent="0.35">
      <c r="A9" s="36" t="s">
        <v>13</v>
      </c>
      <c r="B9" s="9"/>
      <c r="C9" s="51">
        <v>7.4999999999999997E-2</v>
      </c>
      <c r="D9" s="12"/>
      <c r="E9" s="29">
        <f>C9*E7</f>
        <v>3128815.5</v>
      </c>
      <c r="G9" s="50" t="s">
        <v>22</v>
      </c>
      <c r="H9" s="2">
        <f>SUM(H6:H8)</f>
        <v>2114561.1349999998</v>
      </c>
      <c r="I9" s="49"/>
      <c r="J9"/>
      <c r="K9" s="1"/>
    </row>
    <row r="10" spans="1:12" s="4" customFormat="1" ht="26.25" customHeight="1" x14ac:dyDescent="0.35">
      <c r="A10" s="32"/>
      <c r="C10" s="8"/>
      <c r="D10" s="8"/>
      <c r="E10" s="33"/>
      <c r="G10" s="50"/>
      <c r="H10" s="2"/>
      <c r="J10"/>
      <c r="K10" s="1"/>
    </row>
    <row r="11" spans="1:12" s="4" customFormat="1" ht="22.5" customHeight="1" x14ac:dyDescent="0.35">
      <c r="A11" s="36" t="s">
        <v>4</v>
      </c>
      <c r="B11" s="9"/>
      <c r="C11" s="10"/>
      <c r="D11" s="10"/>
      <c r="E11" s="29">
        <f>E7-E9</f>
        <v>38588724.5</v>
      </c>
      <c r="G11" s="50"/>
      <c r="H11" s="2">
        <f>H4-H9</f>
        <v>6815999.4649999999</v>
      </c>
      <c r="J11"/>
      <c r="K11" s="1"/>
    </row>
    <row r="12" spans="1:12" s="4" customFormat="1" ht="29.25" customHeight="1" x14ac:dyDescent="0.35">
      <c r="A12" s="32"/>
      <c r="C12" s="8"/>
      <c r="D12" s="8"/>
      <c r="E12" s="33"/>
      <c r="G12" s="3" t="s">
        <v>11</v>
      </c>
      <c r="H12" s="2">
        <v>6500000</v>
      </c>
      <c r="J12"/>
      <c r="K12" s="1"/>
    </row>
    <row r="13" spans="1:12" s="4" customFormat="1" ht="23.25" x14ac:dyDescent="0.35">
      <c r="A13" s="36" t="s">
        <v>14</v>
      </c>
      <c r="B13" s="9"/>
      <c r="C13" s="12">
        <v>0.2</v>
      </c>
      <c r="D13" s="12"/>
      <c r="E13" s="37">
        <f>E11*20%</f>
        <v>7717744.9000000004</v>
      </c>
      <c r="G13" s="3" t="s">
        <v>10</v>
      </c>
      <c r="H13" s="2">
        <f>H11-H12</f>
        <v>315999.46499999985</v>
      </c>
      <c r="J13"/>
      <c r="K13" s="1"/>
    </row>
    <row r="14" spans="1:12" ht="21" x14ac:dyDescent="0.25">
      <c r="A14" s="36" t="s">
        <v>15</v>
      </c>
      <c r="B14" s="4"/>
      <c r="C14" s="12">
        <v>0.05</v>
      </c>
      <c r="D14" s="8"/>
      <c r="E14" s="37">
        <f>E11*C14</f>
        <v>1929436.2250000001</v>
      </c>
      <c r="G14" s="4"/>
      <c r="H14" s="5"/>
      <c r="K14" s="1"/>
    </row>
    <row r="15" spans="1:12" ht="18.75" x14ac:dyDescent="0.25">
      <c r="A15" s="32" t="s">
        <v>16</v>
      </c>
      <c r="B15" s="4"/>
      <c r="C15" s="8"/>
      <c r="D15" s="8"/>
      <c r="E15" s="38">
        <f>E11-E13-E14</f>
        <v>28941543.375</v>
      </c>
      <c r="G15" s="4"/>
      <c r="H15" s="5"/>
      <c r="K15" s="1"/>
    </row>
    <row r="16" spans="1:12" ht="21" customHeight="1" x14ac:dyDescent="0.25">
      <c r="A16" s="32"/>
      <c r="B16" s="4"/>
      <c r="C16" s="8"/>
      <c r="D16" s="8"/>
      <c r="E16" s="33"/>
      <c r="G16" s="48" t="s">
        <v>2</v>
      </c>
      <c r="H16" s="48"/>
      <c r="K16" s="1"/>
    </row>
    <row r="17" spans="1:11" ht="25.5" customHeight="1" x14ac:dyDescent="0.35">
      <c r="A17" s="32" t="s">
        <v>17</v>
      </c>
      <c r="B17" s="4"/>
      <c r="C17" s="8"/>
      <c r="D17" s="8"/>
      <c r="E17" s="37">
        <v>24592765.949999999</v>
      </c>
      <c r="G17" s="3" t="s">
        <v>23</v>
      </c>
      <c r="H17" s="2">
        <v>6558071</v>
      </c>
      <c r="K17" s="1"/>
    </row>
    <row r="18" spans="1:11" ht="23.25" x14ac:dyDescent="0.35">
      <c r="A18" s="36"/>
      <c r="B18" s="9"/>
      <c r="C18" s="12"/>
      <c r="D18" s="12"/>
      <c r="E18" s="37"/>
      <c r="G18" s="3" t="s">
        <v>24</v>
      </c>
      <c r="H18" s="2">
        <v>1159674</v>
      </c>
      <c r="K18" s="1"/>
    </row>
    <row r="19" spans="1:11" ht="23.25" x14ac:dyDescent="0.35">
      <c r="A19" s="32" t="s">
        <v>18</v>
      </c>
      <c r="B19" s="4"/>
      <c r="C19" s="8"/>
      <c r="D19" s="8"/>
      <c r="E19" s="37">
        <f>E15-E17</f>
        <v>4348777.4250000007</v>
      </c>
      <c r="G19" s="23"/>
      <c r="H19" s="2"/>
      <c r="K19" s="1"/>
    </row>
    <row r="20" spans="1:11" ht="18.75" x14ac:dyDescent="0.25">
      <c r="A20" s="32"/>
      <c r="B20" s="4"/>
      <c r="C20" s="8"/>
      <c r="D20" s="8"/>
      <c r="E20" s="37"/>
      <c r="G20" s="6"/>
      <c r="H20" s="7"/>
      <c r="K20" s="1"/>
    </row>
    <row r="21" spans="1:11" ht="24" thickBot="1" x14ac:dyDescent="0.4">
      <c r="A21" s="39"/>
      <c r="B21" s="40"/>
      <c r="C21" s="41"/>
      <c r="D21" s="41"/>
      <c r="E21" s="42"/>
      <c r="G21" s="3" t="s">
        <v>5</v>
      </c>
      <c r="H21" s="2">
        <f>SUM(H17:H20)</f>
        <v>7717745</v>
      </c>
      <c r="K21" s="1"/>
    </row>
    <row r="22" spans="1:11" ht="26.25" x14ac:dyDescent="0.4">
      <c r="A22" s="15"/>
      <c r="B22" s="4"/>
      <c r="C22" s="12"/>
      <c r="D22" s="12"/>
      <c r="E22" s="17"/>
      <c r="G22" s="3" t="s">
        <v>10</v>
      </c>
      <c r="H22" s="43">
        <f>H4-H21</f>
        <v>1212815.5999999996</v>
      </c>
      <c r="K22" s="1"/>
    </row>
    <row r="23" spans="1:11" ht="21" x14ac:dyDescent="0.25">
      <c r="A23" s="15"/>
      <c r="B23" s="9"/>
      <c r="C23" s="12"/>
      <c r="D23" s="12"/>
      <c r="E23" s="14"/>
      <c r="H23" s="1"/>
      <c r="K23" s="1"/>
    </row>
    <row r="24" spans="1:11" ht="21" x14ac:dyDescent="0.35">
      <c r="A24" s="16"/>
      <c r="B24" s="11"/>
      <c r="C24" s="13"/>
      <c r="D24" s="13"/>
      <c r="E24" s="18"/>
      <c r="H24" s="1"/>
      <c r="K24" s="1"/>
    </row>
    <row r="25" spans="1:11" ht="21" x14ac:dyDescent="0.25">
      <c r="A25" s="19"/>
      <c r="B25" s="20"/>
      <c r="C25" s="21"/>
      <c r="D25" s="21"/>
      <c r="E25" s="22"/>
      <c r="G25" s="26"/>
      <c r="H25" s="1"/>
      <c r="K25" s="1"/>
    </row>
    <row r="26" spans="1:11" x14ac:dyDescent="0.25">
      <c r="C26" s="1"/>
      <c r="D26" s="1"/>
      <c r="E26" s="1"/>
      <c r="H26" s="1"/>
      <c r="K26" s="1"/>
    </row>
    <row r="27" spans="1:11" x14ac:dyDescent="0.25">
      <c r="C27" s="1"/>
      <c r="D27" s="1"/>
      <c r="E27" s="1"/>
      <c r="G27" s="25"/>
      <c r="H27" s="1"/>
      <c r="K27" s="1"/>
    </row>
    <row r="28" spans="1:11" x14ac:dyDescent="0.25">
      <c r="C28" s="1"/>
      <c r="D28" s="1"/>
      <c r="E28" s="1"/>
      <c r="H28" s="1"/>
      <c r="K28" s="1"/>
    </row>
    <row r="29" spans="1:11" x14ac:dyDescent="0.25">
      <c r="C29" s="1"/>
      <c r="D29" s="1"/>
      <c r="E29" s="1"/>
      <c r="H29" s="1"/>
      <c r="K29" s="1">
        <f>1159674+6558071</f>
        <v>7717745</v>
      </c>
    </row>
    <row r="30" spans="1:11" ht="21" x14ac:dyDescent="0.25">
      <c r="C30" s="1"/>
      <c r="D30" s="1"/>
      <c r="E30" s="1"/>
      <c r="G30" s="4"/>
      <c r="H30" s="27"/>
      <c r="K30" s="1"/>
    </row>
    <row r="31" spans="1:11" x14ac:dyDescent="0.25">
      <c r="C31" s="1"/>
      <c r="D31" s="1"/>
      <c r="E31" s="1"/>
      <c r="H31" s="1"/>
      <c r="K31" s="1"/>
    </row>
    <row r="32" spans="1:11" x14ac:dyDescent="0.25">
      <c r="C32" s="1"/>
      <c r="D32" s="1"/>
      <c r="E32" s="1"/>
      <c r="H32" s="1"/>
      <c r="K32" s="1"/>
    </row>
    <row r="33" spans="3:11" x14ac:dyDescent="0.25">
      <c r="C33" s="1"/>
      <c r="D33" s="1"/>
      <c r="E33" s="1"/>
      <c r="H33" s="1"/>
      <c r="K33" s="1"/>
    </row>
    <row r="34" spans="3:11" x14ac:dyDescent="0.25">
      <c r="C34" s="1"/>
      <c r="D34" s="1"/>
      <c r="E34" s="1"/>
      <c r="H34" s="1"/>
      <c r="K34" s="1"/>
    </row>
    <row r="35" spans="3:11" x14ac:dyDescent="0.25">
      <c r="C35" s="1"/>
      <c r="D35" s="1"/>
      <c r="E35" s="1"/>
      <c r="H35" s="1"/>
      <c r="K35" s="1"/>
    </row>
    <row r="36" spans="3:11" x14ac:dyDescent="0.25">
      <c r="C36" s="1"/>
      <c r="D36" s="1"/>
      <c r="E36" s="1"/>
      <c r="H36" s="1"/>
      <c r="K36" s="1"/>
    </row>
    <row r="37" spans="3:11" x14ac:dyDescent="0.25">
      <c r="C37" s="1"/>
      <c r="D37" s="1"/>
      <c r="E37" s="1"/>
      <c r="H37" s="1"/>
      <c r="K37" s="1"/>
    </row>
    <row r="38" spans="3:11" x14ac:dyDescent="0.25">
      <c r="C38" s="1"/>
      <c r="D38" s="1"/>
      <c r="E38" s="1"/>
      <c r="H38" s="1"/>
      <c r="K38" s="1"/>
    </row>
    <row r="39" spans="3:11" x14ac:dyDescent="0.25">
      <c r="C39" s="1"/>
      <c r="D39" s="1"/>
      <c r="E39" s="1"/>
      <c r="H39" s="1"/>
      <c r="K39" s="1"/>
    </row>
    <row r="40" spans="3:11" x14ac:dyDescent="0.25">
      <c r="C40" s="1"/>
      <c r="D40" s="1"/>
      <c r="E40" s="1"/>
      <c r="H40" s="1"/>
      <c r="K40" s="1"/>
    </row>
    <row r="41" spans="3:11" x14ac:dyDescent="0.25">
      <c r="C41" s="1"/>
      <c r="D41" s="1"/>
      <c r="E41" s="1"/>
      <c r="H41" s="1"/>
      <c r="K41" s="1"/>
    </row>
    <row r="42" spans="3:11" x14ac:dyDescent="0.25">
      <c r="C42" s="1"/>
      <c r="D42" s="1"/>
      <c r="E42" s="1"/>
      <c r="H42" s="1"/>
      <c r="K42" s="1"/>
    </row>
    <row r="43" spans="3:11" x14ac:dyDescent="0.25">
      <c r="C43" s="1"/>
      <c r="D43" s="1"/>
      <c r="E43" s="1"/>
      <c r="H43" s="1"/>
      <c r="K43" s="1"/>
    </row>
    <row r="44" spans="3:11" x14ac:dyDescent="0.25">
      <c r="C44" s="1"/>
      <c r="D44" s="1"/>
      <c r="E44" s="1"/>
      <c r="H44" s="1"/>
    </row>
    <row r="45" spans="3:11" x14ac:dyDescent="0.25">
      <c r="C45" s="1"/>
      <c r="D45" s="1"/>
      <c r="E45" s="1"/>
      <c r="H45" s="1"/>
    </row>
    <row r="46" spans="3:11" x14ac:dyDescent="0.25">
      <c r="C46" s="1"/>
      <c r="D46" s="1"/>
      <c r="E46" s="1"/>
      <c r="H46" s="1"/>
    </row>
    <row r="47" spans="3:11" x14ac:dyDescent="0.25">
      <c r="C47" s="1"/>
      <c r="D47" s="1"/>
      <c r="E47" s="1"/>
      <c r="H47" s="1"/>
    </row>
    <row r="48" spans="3:11" x14ac:dyDescent="0.25">
      <c r="C48" s="1"/>
      <c r="D48" s="1"/>
      <c r="E48" s="1"/>
      <c r="H48" s="1"/>
    </row>
    <row r="49" spans="3:8" x14ac:dyDescent="0.25">
      <c r="C49" s="1"/>
      <c r="D49" s="1"/>
      <c r="E49" s="1"/>
      <c r="H49" s="1"/>
    </row>
    <row r="50" spans="3:8" x14ac:dyDescent="0.25">
      <c r="C50" s="1"/>
      <c r="D50" s="1"/>
      <c r="E50" s="1"/>
      <c r="H50" s="1"/>
    </row>
    <row r="51" spans="3:8" x14ac:dyDescent="0.25">
      <c r="C51" s="1"/>
      <c r="D51" s="1"/>
      <c r="E51" s="1"/>
      <c r="H51" s="1"/>
    </row>
    <row r="52" spans="3:8" x14ac:dyDescent="0.25">
      <c r="C52" s="1"/>
      <c r="D52" s="1"/>
      <c r="E52" s="1"/>
      <c r="H52" s="1"/>
    </row>
    <row r="53" spans="3:8" x14ac:dyDescent="0.25">
      <c r="C53" s="1"/>
      <c r="D53" s="1"/>
      <c r="E53" s="1"/>
      <c r="H53" s="1"/>
    </row>
    <row r="54" spans="3:8" x14ac:dyDescent="0.25">
      <c r="C54" s="1"/>
      <c r="D54" s="1"/>
      <c r="E54" s="1"/>
      <c r="H54" s="1"/>
    </row>
    <row r="55" spans="3:8" x14ac:dyDescent="0.25">
      <c r="C55" s="1"/>
      <c r="D55" s="1"/>
      <c r="E55" s="1"/>
      <c r="H55" s="1"/>
    </row>
    <row r="56" spans="3:8" x14ac:dyDescent="0.25">
      <c r="C56" s="1"/>
      <c r="D56" s="1"/>
      <c r="E56" s="1"/>
      <c r="H56" s="1"/>
    </row>
    <row r="57" spans="3:8" x14ac:dyDescent="0.25">
      <c r="C57" s="1"/>
      <c r="D57" s="1"/>
      <c r="E57" s="1"/>
      <c r="H57" s="1"/>
    </row>
    <row r="58" spans="3:8" x14ac:dyDescent="0.25">
      <c r="C58" s="1"/>
      <c r="D58" s="1"/>
      <c r="E58" s="1"/>
      <c r="H58" s="1"/>
    </row>
    <row r="59" spans="3:8" x14ac:dyDescent="0.25">
      <c r="C59" s="1"/>
      <c r="D59" s="1"/>
      <c r="E59" s="1"/>
    </row>
    <row r="60" spans="3:8" x14ac:dyDescent="0.25">
      <c r="C60" s="1"/>
      <c r="D60" s="1"/>
      <c r="E60" s="1"/>
    </row>
  </sheetData>
  <mergeCells count="4">
    <mergeCell ref="A2:E2"/>
    <mergeCell ref="G2:H2"/>
    <mergeCell ref="G16:H16"/>
    <mergeCell ref="J2:K2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2023-10-26T11:59:15Z</cp:lastPrinted>
  <dcterms:created xsi:type="dcterms:W3CDTF">2015-06-05T18:17:20Z</dcterms:created>
  <dcterms:modified xsi:type="dcterms:W3CDTF">2024-04-18T11:00:56Z</dcterms:modified>
</cp:coreProperties>
</file>