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Pioneer\Running projects\Daraz Office\"/>
    </mc:Choice>
  </mc:AlternateContent>
  <xr:revisionPtr revIDLastSave="0" documentId="13_ncr:1_{3B06A86C-7C7C-4725-A489-D9FC1608770A}" xr6:coauthVersionLast="47"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definedNames>
    <definedName name="_xlnm.Print_Area" localSheetId="0">Summary!$A$1:$C$25</definedName>
    <definedName name="_xlnm.Print_Titles" localSheetId="1">'Air Conditionioning work'!$1:$3</definedName>
    <definedName name="_xlnm.Print_Titles" localSheetId="2">HVAC!$1:$3</definedName>
    <definedName name="_xlnm.Print_Titles" localSheetId="3">Plumbing!$1:$3</definedName>
  </definedNames>
  <calcPr calcId="181029"/>
</workbook>
</file>

<file path=xl/calcChain.xml><?xml version="1.0" encoding="utf-8"?>
<calcChain xmlns="http://schemas.openxmlformats.org/spreadsheetml/2006/main">
  <c r="C21" i="7" l="1"/>
  <c r="C19" i="7"/>
  <c r="C18" i="7"/>
  <c r="G6" i="3" l="1"/>
  <c r="G71" i="3"/>
  <c r="G69" i="3"/>
  <c r="G68" i="3"/>
  <c r="G66" i="3"/>
  <c r="G64" i="3"/>
  <c r="G63" i="3"/>
  <c r="G62" i="3"/>
  <c r="G46" i="3"/>
  <c r="G40" i="3"/>
  <c r="G38" i="3"/>
  <c r="G37" i="3"/>
  <c r="G36" i="3"/>
  <c r="G72" i="3" s="1"/>
  <c r="G16" i="3"/>
  <c r="G23" i="3"/>
  <c r="G22" i="3"/>
  <c r="G21" i="3"/>
  <c r="G20" i="3"/>
  <c r="G19" i="3"/>
  <c r="G18" i="3"/>
  <c r="G17" i="3"/>
  <c r="G15" i="3"/>
  <c r="G14" i="3"/>
  <c r="C12" i="7"/>
  <c r="C11" i="7"/>
  <c r="G13" i="3" l="1"/>
  <c r="G12" i="3"/>
  <c r="G10" i="3"/>
  <c r="G9" i="3"/>
  <c r="G8" i="3"/>
  <c r="G11" i="2"/>
  <c r="G10" i="2"/>
  <c r="G9" i="2"/>
  <c r="G8" i="2"/>
  <c r="G7" i="2"/>
  <c r="G6" i="2"/>
  <c r="G5" i="2"/>
  <c r="G13" i="2" s="1"/>
  <c r="G16" i="1"/>
  <c r="G15" i="1"/>
  <c r="G11" i="1"/>
  <c r="G9" i="1"/>
  <c r="G7" i="1"/>
  <c r="G18" i="1" s="1"/>
  <c r="C15" i="7" l="1"/>
</calcChain>
</file>

<file path=xl/sharedStrings.xml><?xml version="1.0" encoding="utf-8"?>
<sst xmlns="http://schemas.openxmlformats.org/spreadsheetml/2006/main" count="177" uniqueCount="129">
  <si>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</si>
  <si>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</si>
  <si>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</si>
  <si>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</si>
  <si>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</si>
  <si>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</si>
  <si>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</si>
  <si>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</si>
  <si>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</si>
  <si>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</si>
  <si>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</si>
  <si>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</si>
  <si>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</si>
  <si>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</si>
  <si>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</si>
  <si>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</si>
  <si>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</si>
  <si>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</si>
  <si>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</si>
  <si>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</si>
  <si>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</si>
  <si>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</si>
  <si>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</si>
  <si>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</si>
  <si>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</si>
  <si>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</si>
  <si>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</si>
  <si>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</si>
  <si>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</si>
  <si>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</si>
  <si>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</si>
  <si>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</si>
  <si>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</si>
  <si>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</si>
  <si>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</si>
  <si>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</si>
  <si>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</si>
  <si>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</si>
  <si>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</si>
  <si>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</si>
  <si>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</si>
  <si>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</si>
  <si>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</si>
  <si>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</si>
  <si>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</si>
  <si>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</si>
  <si>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</si>
  <si>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</si>
  <si>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</si>
  <si>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</si>
  <si>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</si>
  <si>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</si>
  <si>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</si>
  <si>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</si>
  <si>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</si>
  <si>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</si>
  <si>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</si>
  <si>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</si>
  <si>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</si>
  <si>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</si>
  <si>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</si>
  <si>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</si>
  <si>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</si>
  <si>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</si>
  <si>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</si>
  <si>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</si>
  <si>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</si>
  <si>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</si>
  <si>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</si>
  <si>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</si>
  <si>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</si>
  <si>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</si>
  <si>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</si>
  <si>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</si>
  <si>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</si>
  <si>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</si>
  <si>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</si>
  <si>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</si>
  <si>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</si>
  <si>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</si>
  <si>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</si>
  <si>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</si>
  <si>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</si>
  <si>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</si>
  <si>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</si>
  <si>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</si>
  <si>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</si>
  <si>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</si>
  <si>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</si>
  <si>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</si>
  <si>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</si>
  <si>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</si>
  <si>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</si>
  <si>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</si>
  <si>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</si>
  <si>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</si>
  <si>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</si>
  <si>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</si>
  <si>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</si>
  <si>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</si>
  <si>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</si>
  <si>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</si>
  <si>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</si>
  <si>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</si>
  <si>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</si>
  <si>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PLUMBING</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</si>
  <si>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</si>
  <si>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</si>
  <si>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</si>
  <si>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</si>
  <si>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</si>
  <si>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</si>
  <si>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</si>
  <si>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</si>
  <si>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</si>
  <si>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</si>
  <si>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</si>
  <si>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</si>
  <si>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</si>
  <si>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</si>
  <si>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</si>
  <si>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</si>
  <si>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</si>
  <si>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</si>
  <si>
    <t>Net Amount</t>
  </si>
  <si>
    <t xml:space="preserve">Add 4.5% </t>
  </si>
  <si>
    <t>Gross Amount</t>
  </si>
  <si>
    <t>Discount 7%</t>
  </si>
  <si>
    <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</si>
</sst>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40"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8"/>
      <color rgb="FF231F20"/>
      <name val="Cambria"/>
      <family val="1"/>
    </font>
    <font>
      <sz val="9.5"/>
      <name val="Calibri"/>
      <family val="2"/>
    </font>
    <font>
      <sz val="12"/>
      <name val="Arial"/>
      <family val="2"/>
    </font>
  </fonts>
  <fills count="3">
    <fill>
      <patternFill patternType="none"/>
    </fill>
    <fill>
      <patternFill patternType="gray125"/>
    </fill>
    <fill>
      <patternFill patternType="solid">
        <fgColor rgb="FFFABF8E"/>
      </patternFill>
    </fill>
  </fills>
  <borders count="40">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164" fontId="5" fillId="0" borderId="0" applyFont="0" applyFill="0" applyBorder="0" applyAlignment="0" applyProtection="0"/>
    <xf numFmtId="0" fontId="29" fillId="0" borderId="0"/>
    <xf numFmtId="164" fontId="1" fillId="0" borderId="0" applyFont="0" applyFill="0" applyBorder="0" applyAlignment="0" applyProtection="0"/>
    <xf numFmtId="0" fontId="29" fillId="0" borderId="0"/>
    <xf numFmtId="164" fontId="29" fillId="0" borderId="0" applyFont="0" applyFill="0" applyBorder="0" applyAlignment="0" applyProtection="0"/>
  </cellStyleXfs>
  <cellXfs count="163">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6"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6"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6"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6"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6" fontId="6" fillId="0" borderId="2" xfId="1" applyNumberFormat="1" applyFont="1" applyBorder="1" applyAlignment="1">
      <alignment vertical="center" wrapText="1"/>
    </xf>
    <xf numFmtId="166" fontId="7" fillId="0" borderId="12" xfId="1" applyNumberFormat="1" applyFont="1" applyBorder="1" applyAlignment="1">
      <alignment horizontal="center" vertical="center" wrapText="1"/>
    </xf>
    <xf numFmtId="166"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6"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0" fontId="35" fillId="0" borderId="0" xfId="2" applyFont="1" applyAlignment="1">
      <alignment horizontal="center" vertical="center"/>
    </xf>
    <xf numFmtId="166"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6" fontId="35" fillId="0" borderId="25" xfId="3" applyNumberFormat="1" applyFont="1" applyBorder="1" applyAlignment="1">
      <alignment horizontal="center" vertical="center"/>
    </xf>
    <xf numFmtId="166" fontId="36" fillId="0" borderId="21" xfId="3" applyNumberFormat="1" applyFont="1" applyBorder="1" applyAlignment="1">
      <alignment horizontal="center" vertical="center"/>
    </xf>
    <xf numFmtId="0" fontId="29" fillId="0" borderId="0" xfId="2" applyAlignment="1">
      <alignment horizontal="center" vertical="center"/>
    </xf>
    <xf numFmtId="166"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6" fontId="6" fillId="0" borderId="12" xfId="1" applyNumberFormat="1" applyFont="1" applyBorder="1" applyAlignment="1">
      <alignment horizontal="left" vertical="center" wrapText="1"/>
    </xf>
    <xf numFmtId="166"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6" fontId="16" fillId="0" borderId="12" xfId="1" applyNumberFormat="1" applyFont="1" applyBorder="1" applyAlignment="1">
      <alignment horizontal="center" vertical="center" shrinkToFit="1"/>
    </xf>
    <xf numFmtId="166" fontId="6" fillId="0" borderId="12" xfId="1" applyNumberFormat="1" applyFont="1" applyBorder="1" applyAlignment="1">
      <alignment wrapText="1"/>
    </xf>
    <xf numFmtId="166"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5"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6"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5"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8" fillId="0" borderId="13" xfId="0" applyFont="1" applyBorder="1" applyAlignment="1">
      <alignment horizontal="center" wrapText="1"/>
    </xf>
    <xf numFmtId="1" fontId="2" fillId="0" borderId="13" xfId="0" applyNumberFormat="1" applyFont="1" applyBorder="1" applyAlignment="1">
      <alignment horizontal="center" shrinkToFit="1"/>
    </xf>
    <xf numFmtId="166"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5" fontId="2" fillId="0" borderId="35" xfId="0" applyNumberFormat="1" applyFont="1" applyBorder="1" applyAlignment="1">
      <alignment horizontal="center" vertical="center" shrinkToFit="1"/>
    </xf>
    <xf numFmtId="0" fontId="38"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6" fontId="6" fillId="0" borderId="9" xfId="1" applyNumberFormat="1" applyFont="1" applyBorder="1" applyAlignment="1">
      <alignment horizontal="left" vertical="center" wrapText="1"/>
    </xf>
    <xf numFmtId="166" fontId="6" fillId="0" borderId="11" xfId="1" applyNumberFormat="1" applyFont="1" applyBorder="1" applyAlignment="1">
      <alignment horizontal="left" vertical="center" wrapText="1"/>
    </xf>
    <xf numFmtId="166" fontId="16" fillId="0" borderId="11" xfId="1" applyNumberFormat="1" applyFont="1" applyBorder="1" applyAlignment="1">
      <alignment horizontal="center" vertical="center" shrinkToFit="1"/>
    </xf>
    <xf numFmtId="166"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6" fontId="0" fillId="0" borderId="37" xfId="1" applyNumberFormat="1" applyFont="1" applyBorder="1" applyAlignment="1">
      <alignment wrapText="1"/>
    </xf>
    <xf numFmtId="166" fontId="0" fillId="0" borderId="37" xfId="1" applyNumberFormat="1" applyFont="1" applyBorder="1" applyAlignment="1">
      <alignment vertical="top" wrapText="1"/>
    </xf>
    <xf numFmtId="166" fontId="13" fillId="0" borderId="12" xfId="1" applyNumberFormat="1" applyFont="1" applyBorder="1" applyAlignment="1">
      <alignment horizontal="right" vertical="center"/>
    </xf>
    <xf numFmtId="166" fontId="0" fillId="0" borderId="13" xfId="1" applyNumberFormat="1" applyFont="1" applyBorder="1" applyAlignment="1">
      <alignment vertical="top" wrapText="1"/>
    </xf>
    <xf numFmtId="166" fontId="0" fillId="0" borderId="29" xfId="1" applyNumberFormat="1" applyFont="1" applyBorder="1" applyAlignment="1">
      <alignment vertical="top" wrapText="1"/>
    </xf>
    <xf numFmtId="166" fontId="0" fillId="0" borderId="30" xfId="1" applyNumberFormat="1" applyFont="1" applyBorder="1" applyAlignment="1">
      <alignment horizontal="left" vertical="top"/>
    </xf>
    <xf numFmtId="166" fontId="0" fillId="0" borderId="16" xfId="1" applyNumberFormat="1" applyFont="1" applyBorder="1" applyAlignment="1">
      <alignment horizontal="left" vertical="top"/>
    </xf>
    <xf numFmtId="0" fontId="34" fillId="0" borderId="19" xfId="4" applyFont="1" applyBorder="1" applyAlignment="1">
      <alignment horizontal="center" vertical="center"/>
    </xf>
    <xf numFmtId="0" fontId="34" fillId="0" borderId="20" xfId="4" applyFont="1" applyBorder="1" applyAlignment="1">
      <alignment horizontal="right" vertical="center"/>
    </xf>
    <xf numFmtId="166" fontId="36" fillId="0" borderId="21" xfId="5" applyNumberFormat="1" applyFont="1" applyBorder="1" applyAlignment="1">
      <alignment horizontal="center" vertical="center"/>
    </xf>
    <xf numFmtId="0" fontId="29" fillId="0" borderId="0" xfId="4"/>
    <xf numFmtId="166" fontId="39" fillId="0" borderId="0" xfId="5" applyNumberFormat="1" applyFont="1"/>
    <xf numFmtId="0" fontId="32" fillId="0" borderId="0" xfId="2" applyFont="1" applyAlignment="1">
      <alignment horizontal="left" vertical="center"/>
    </xf>
    <xf numFmtId="0" fontId="33" fillId="0" borderId="0" xfId="2" applyFont="1" applyAlignment="1">
      <alignment horizontal="center" vertical="center"/>
    </xf>
    <xf numFmtId="0" fontId="37" fillId="0" borderId="0" xfId="0" applyFont="1" applyAlignment="1">
      <alignment horizontal="center" vertical="center" wrapText="1"/>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cellXfs>
  <cellStyles count="6">
    <cellStyle name="Comma" xfId="1" builtinId="3"/>
    <cellStyle name="Comma 13" xfId="3" xr:uid="{647F45FA-B97E-4A31-AE77-AA273576BC84}"/>
    <cellStyle name="Comma 2" xfId="5" xr:uid="{40120D58-1D2C-4B16-B3B7-901BFDCED4F2}"/>
    <cellStyle name="Normal" xfId="0" builtinId="0"/>
    <cellStyle name="Normal 11" xfId="2" xr:uid="{D109BC05-AE9D-4FBD-863D-4EA157A7ED9D}"/>
    <cellStyle name="Normal 2" xfId="4" xr:uid="{B08CBFA6-2458-4711-9A4B-7CB811873A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6</xdr:col>
      <xdr:colOff>34699</xdr:colOff>
      <xdr:row>2</xdr:row>
      <xdr:rowOff>61232</xdr:rowOff>
    </xdr:from>
    <xdr:to>
      <xdr:col>13</xdr:col>
      <xdr:colOff>400857</xdr:colOff>
      <xdr:row>16</xdr:row>
      <xdr:rowOff>70202</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7464199" y="831170"/>
          <a:ext cx="4088846" cy="5723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25"/>
  <sheetViews>
    <sheetView tabSelected="1" view="pageBreakPreview" topLeftCell="A6" zoomScale="120" zoomScaleNormal="100" zoomScaleSheetLayoutView="120" workbookViewId="0">
      <selection activeCell="C23" sqref="C23"/>
    </sheetView>
  </sheetViews>
  <sheetFormatPr defaultRowHeight="12.75" x14ac:dyDescent="0.2"/>
  <cols>
    <col min="1" max="1" width="20.83203125" customWidth="1"/>
    <col min="2" max="2" width="43.1640625" customWidth="1"/>
    <col min="3" max="3" width="38" customWidth="1"/>
  </cols>
  <sheetData>
    <row r="1" spans="1:42" ht="41.25" customHeight="1" x14ac:dyDescent="0.2"/>
    <row r="2" spans="1:42" ht="19.5" customHeight="1" x14ac:dyDescent="0.2"/>
    <row r="3" spans="1:42" ht="93.75" customHeight="1" x14ac:dyDescent="0.2">
      <c r="A3" s="153" t="s">
        <v>108</v>
      </c>
      <c r="B3" s="153"/>
      <c r="C3" s="153"/>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18.75" x14ac:dyDescent="0.2">
      <c r="A6" s="151"/>
      <c r="B6" s="151"/>
      <c r="C6" s="58"/>
    </row>
    <row r="7" spans="1:42" s="53" customFormat="1" ht="28.5" x14ac:dyDescent="0.2">
      <c r="A7" s="152" t="s">
        <v>100</v>
      </c>
      <c r="B7" s="152"/>
      <c r="C7" s="152"/>
    </row>
    <row r="8" spans="1:42" s="53" customFormat="1" ht="29.25"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65"/>
      <c r="C10" s="66"/>
    </row>
    <row r="11" spans="1:42" s="63" customFormat="1" ht="30.75" customHeight="1" x14ac:dyDescent="0.2">
      <c r="A11" s="67">
        <v>1</v>
      </c>
      <c r="B11" s="68" t="s">
        <v>107</v>
      </c>
      <c r="C11" s="69">
        <f>'Air Conditionioning work'!G18</f>
        <v>1441800</v>
      </c>
    </row>
    <row r="12" spans="1:42" s="63" customFormat="1" ht="30.75" customHeight="1" x14ac:dyDescent="0.2">
      <c r="A12" s="67">
        <v>2</v>
      </c>
      <c r="B12" s="68" t="s">
        <v>104</v>
      </c>
      <c r="C12" s="69">
        <f>HVAC!G13</f>
        <v>4710750</v>
      </c>
    </row>
    <row r="13" spans="1:42" s="63" customFormat="1" ht="30.75" customHeight="1" x14ac:dyDescent="0.2">
      <c r="A13" s="67">
        <v>3</v>
      </c>
      <c r="B13" s="68" t="s">
        <v>105</v>
      </c>
      <c r="C13" s="69"/>
    </row>
    <row r="14" spans="1:42" s="63" customFormat="1" ht="30.75" customHeight="1" thickBot="1" x14ac:dyDescent="0.25">
      <c r="A14" s="64"/>
      <c r="B14" s="65"/>
      <c r="C14" s="66"/>
    </row>
    <row r="15" spans="1:42" s="63" customFormat="1" ht="30.75" customHeight="1" thickBot="1" x14ac:dyDescent="0.25">
      <c r="A15" s="60"/>
      <c r="B15" s="61" t="s">
        <v>106</v>
      </c>
      <c r="C15" s="70">
        <f>SUM(C11:C14)</f>
        <v>6152550</v>
      </c>
    </row>
    <row r="16" spans="1:42" s="149" customFormat="1" ht="21.75" thickBot="1" x14ac:dyDescent="0.25">
      <c r="A16" s="146"/>
      <c r="B16" s="147" t="s">
        <v>127</v>
      </c>
      <c r="C16" s="148"/>
      <c r="H16" s="150"/>
    </row>
    <row r="17" spans="1:42" s="149" customFormat="1" ht="21.75" thickBot="1" x14ac:dyDescent="0.25">
      <c r="A17" s="146"/>
      <c r="B17" s="147" t="s">
        <v>124</v>
      </c>
      <c r="C17" s="148"/>
      <c r="H17" s="150"/>
    </row>
    <row r="18" spans="1:42" s="149" customFormat="1" ht="21.75" thickBot="1" x14ac:dyDescent="0.25">
      <c r="A18" s="146"/>
      <c r="B18" s="147" t="s">
        <v>125</v>
      </c>
      <c r="C18" s="148">
        <f>C15*4.5%</f>
        <v>276864.75</v>
      </c>
      <c r="H18" s="150"/>
    </row>
    <row r="19" spans="1:42" s="149" customFormat="1" ht="21.75" thickBot="1" x14ac:dyDescent="0.25">
      <c r="A19" s="146"/>
      <c r="B19" s="147" t="s">
        <v>126</v>
      </c>
      <c r="C19" s="148">
        <f>C18+C15</f>
        <v>6429414.75</v>
      </c>
      <c r="H19" s="150"/>
    </row>
    <row r="20" spans="1:42" s="149" customFormat="1" ht="21.75" thickBot="1" x14ac:dyDescent="0.25">
      <c r="A20" s="146"/>
      <c r="B20" s="147" t="s">
        <v>128</v>
      </c>
      <c r="C20" s="148">
        <v>2600000</v>
      </c>
      <c r="H20" s="150"/>
    </row>
    <row r="21" spans="1:42" s="63" customFormat="1" ht="21.75" thickBot="1" x14ac:dyDescent="0.25">
      <c r="A21" s="71"/>
      <c r="B21" s="71"/>
      <c r="C21" s="148">
        <f>C19-C20</f>
        <v>3829414.75</v>
      </c>
    </row>
    <row r="22" spans="1:42" s="63" customFormat="1" x14ac:dyDescent="0.2">
      <c r="A22" s="71"/>
      <c r="B22" s="71"/>
      <c r="C22" s="71"/>
    </row>
    <row r="23" spans="1:42" s="63" customFormat="1" x14ac:dyDescent="0.2">
      <c r="A23" s="71"/>
      <c r="B23" s="71"/>
      <c r="C23" s="71"/>
    </row>
    <row r="24" spans="1:42" s="63" customFormat="1" x14ac:dyDescent="0.2">
      <c r="A24" s="71"/>
      <c r="B24" s="71"/>
      <c r="C24" s="71"/>
    </row>
    <row r="25" spans="1:42" ht="391.5" customHeight="1" x14ac:dyDescent="0.2">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row>
  </sheetData>
  <mergeCells count="3">
    <mergeCell ref="A6:B6"/>
    <mergeCell ref="A7:C7"/>
    <mergeCell ref="A3:C3"/>
  </mergeCells>
  <pageMargins left="0.7" right="0.7" top="0.75" bottom="0.75" header="0.3" footer="0.3"/>
  <pageSetup scale="65" orientation="portrait" horizontalDpi="4294967295" verticalDpi="4294967295" r:id="rId1"/>
  <rowBreaks count="1" manualBreakCount="1">
    <brk id="25"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11" zoomScaleNormal="100" workbookViewId="0">
      <selection activeCell="I16" sqref="I16"/>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55" t="s">
        <v>49</v>
      </c>
      <c r="B1" s="156"/>
      <c r="C1" s="156"/>
      <c r="D1" s="156"/>
      <c r="E1" s="156"/>
      <c r="F1" s="156"/>
      <c r="G1" s="156"/>
    </row>
    <row r="2" spans="1:8" ht="39.75" customHeight="1" x14ac:dyDescent="0.2">
      <c r="A2" s="154" t="s">
        <v>50</v>
      </c>
      <c r="B2" s="154"/>
      <c r="C2" s="154"/>
      <c r="D2" s="154"/>
      <c r="E2" s="154"/>
      <c r="F2" s="154"/>
      <c r="G2" s="154"/>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36.2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89"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57" t="s">
        <v>47</v>
      </c>
      <c r="C18" s="158"/>
      <c r="D18" s="159"/>
      <c r="E18" s="4"/>
      <c r="F18" s="5" t="s">
        <v>48</v>
      </c>
      <c r="G18" s="72">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55" t="s">
        <v>49</v>
      </c>
      <c r="B1" s="156"/>
      <c r="C1" s="156"/>
      <c r="D1" s="156"/>
      <c r="E1" s="156"/>
      <c r="F1" s="156"/>
      <c r="G1" s="156"/>
    </row>
    <row r="2" spans="1:8" s="13" customFormat="1" ht="39.75" customHeight="1" x14ac:dyDescent="0.2">
      <c r="A2" s="160" t="s">
        <v>75</v>
      </c>
      <c r="B2" s="154"/>
      <c r="C2" s="154"/>
      <c r="D2" s="154"/>
      <c r="E2" s="154"/>
      <c r="F2" s="154"/>
      <c r="G2" s="154"/>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110.2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57" t="s">
        <v>47</v>
      </c>
      <c r="C13" s="158"/>
      <c r="D13" s="159"/>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55" t="s">
        <v>49</v>
      </c>
      <c r="B1" s="155"/>
      <c r="C1" s="155"/>
      <c r="D1" s="155"/>
      <c r="E1" s="155"/>
      <c r="F1" s="155"/>
      <c r="G1" s="155"/>
    </row>
    <row r="2" spans="1:7" s="13" customFormat="1" ht="39.75" customHeight="1" x14ac:dyDescent="0.2">
      <c r="A2" s="162" t="s">
        <v>99</v>
      </c>
      <c r="B2" s="162"/>
      <c r="C2" s="162"/>
      <c r="D2" s="162"/>
      <c r="E2" s="162"/>
      <c r="F2" s="162"/>
      <c r="G2" s="162"/>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3" t="s">
        <v>88</v>
      </c>
      <c r="C4" s="128"/>
      <c r="D4" s="136"/>
      <c r="E4" s="132"/>
      <c r="F4" s="45"/>
      <c r="G4" s="45"/>
    </row>
    <row r="5" spans="1:7" s="3" customFormat="1" ht="213.75" customHeight="1" x14ac:dyDescent="0.2">
      <c r="A5" s="10">
        <v>1.01</v>
      </c>
      <c r="B5" s="74" t="s">
        <v>89</v>
      </c>
      <c r="C5" s="129"/>
      <c r="D5" s="129"/>
      <c r="E5" s="133"/>
      <c r="F5" s="11"/>
      <c r="G5" s="11"/>
    </row>
    <row r="6" spans="1:7" s="3" customFormat="1" ht="23.25" customHeight="1" x14ac:dyDescent="0.2">
      <c r="A6" s="9"/>
      <c r="B6" s="75" t="s">
        <v>90</v>
      </c>
      <c r="C6" s="130">
        <v>4</v>
      </c>
      <c r="D6" s="137" t="s">
        <v>91</v>
      </c>
      <c r="E6" s="134">
        <v>108000</v>
      </c>
      <c r="F6" s="11">
        <v>8000</v>
      </c>
      <c r="G6" s="11">
        <f>SUM(F6+E6)*C6</f>
        <v>464000</v>
      </c>
    </row>
    <row r="7" spans="1:7" s="3" customFormat="1" ht="109.5" customHeight="1" x14ac:dyDescent="0.2">
      <c r="A7" s="10">
        <v>1.02</v>
      </c>
      <c r="B7" s="74" t="s">
        <v>92</v>
      </c>
      <c r="C7" s="129"/>
      <c r="D7" s="129"/>
      <c r="E7" s="133"/>
      <c r="F7" s="11"/>
      <c r="G7" s="11"/>
    </row>
    <row r="8" spans="1:7" s="3" customFormat="1" ht="15" x14ac:dyDescent="0.2">
      <c r="A8" s="9"/>
      <c r="B8" s="76" t="s">
        <v>93</v>
      </c>
      <c r="C8" s="130">
        <v>4</v>
      </c>
      <c r="D8" s="137" t="s">
        <v>91</v>
      </c>
      <c r="E8" s="134">
        <v>54500</v>
      </c>
      <c r="F8" s="11">
        <v>6000</v>
      </c>
      <c r="G8" s="11">
        <f>SUM(F8+E8)*C8</f>
        <v>242000</v>
      </c>
    </row>
    <row r="9" spans="1:7" s="3" customFormat="1" ht="55.5" customHeight="1" x14ac:dyDescent="0.2">
      <c r="A9" s="10">
        <v>1.03</v>
      </c>
      <c r="B9" s="74" t="s">
        <v>94</v>
      </c>
      <c r="C9" s="130">
        <v>4</v>
      </c>
      <c r="D9" s="137" t="s">
        <v>91</v>
      </c>
      <c r="E9" s="134">
        <v>12500</v>
      </c>
      <c r="F9" s="11">
        <v>1000</v>
      </c>
      <c r="G9" s="11">
        <f>SUM(F9+E9)*C9</f>
        <v>54000</v>
      </c>
    </row>
    <row r="10" spans="1:7" s="3" customFormat="1" ht="87" customHeight="1" x14ac:dyDescent="0.2">
      <c r="A10" s="48">
        <v>1.04</v>
      </c>
      <c r="B10" s="77" t="s">
        <v>95</v>
      </c>
      <c r="C10" s="131">
        <v>4</v>
      </c>
      <c r="D10" s="138" t="s">
        <v>91</v>
      </c>
      <c r="E10" s="135">
        <v>41500</v>
      </c>
      <c r="F10" s="49">
        <v>1000</v>
      </c>
      <c r="G10" s="49">
        <f>SUM(F10+E10)*C10</f>
        <v>170000</v>
      </c>
    </row>
    <row r="11" spans="1:7" s="3" customFormat="1" ht="81" customHeight="1" x14ac:dyDescent="0.2">
      <c r="A11" s="86">
        <v>1.05</v>
      </c>
      <c r="B11" s="80" t="s">
        <v>96</v>
      </c>
      <c r="C11" s="85"/>
      <c r="D11" s="85"/>
      <c r="E11" s="87"/>
      <c r="F11" s="88"/>
      <c r="G11" s="88"/>
    </row>
    <row r="12" spans="1:7" s="3" customFormat="1" ht="19.7" customHeight="1" x14ac:dyDescent="0.2">
      <c r="A12" s="8"/>
      <c r="B12" s="80" t="s">
        <v>97</v>
      </c>
      <c r="C12" s="89">
        <v>5</v>
      </c>
      <c r="D12" s="90" t="s">
        <v>91</v>
      </c>
      <c r="E12" s="91">
        <v>90000</v>
      </c>
      <c r="F12" s="88">
        <v>6000</v>
      </c>
      <c r="G12" s="88">
        <f t="shared" ref="G12:G23" si="0">SUM(F12+E12)*C12</f>
        <v>480000</v>
      </c>
    </row>
    <row r="13" spans="1:7" s="3" customFormat="1" ht="56.25" customHeight="1" x14ac:dyDescent="0.2">
      <c r="A13" s="86">
        <v>1.06</v>
      </c>
      <c r="B13" s="80" t="s">
        <v>98</v>
      </c>
      <c r="C13" s="89">
        <v>1</v>
      </c>
      <c r="D13" s="90" t="s">
        <v>76</v>
      </c>
      <c r="E13" s="91">
        <v>115000</v>
      </c>
      <c r="F13" s="88">
        <v>60000</v>
      </c>
      <c r="G13" s="88">
        <f t="shared" si="0"/>
        <v>175000</v>
      </c>
    </row>
    <row r="14" spans="1:7" ht="176.25" customHeight="1" x14ac:dyDescent="0.25">
      <c r="A14" s="83">
        <v>1.07</v>
      </c>
      <c r="B14" s="80" t="s">
        <v>109</v>
      </c>
      <c r="C14" s="78">
        <v>7</v>
      </c>
      <c r="D14" s="78" t="s">
        <v>111</v>
      </c>
      <c r="E14" s="93">
        <v>132000</v>
      </c>
      <c r="F14" s="93">
        <v>10000</v>
      </c>
      <c r="G14" s="92">
        <f t="shared" si="0"/>
        <v>994000</v>
      </c>
    </row>
    <row r="15" spans="1:7" ht="240" x14ac:dyDescent="0.25">
      <c r="A15" s="82">
        <v>1.08</v>
      </c>
      <c r="B15" s="80" t="s">
        <v>110</v>
      </c>
      <c r="C15" s="79">
        <v>5</v>
      </c>
      <c r="D15" s="78" t="s">
        <v>111</v>
      </c>
      <c r="E15" s="93">
        <v>51500</v>
      </c>
      <c r="F15" s="93">
        <v>6000</v>
      </c>
      <c r="G15" s="92">
        <f t="shared" si="0"/>
        <v>287500</v>
      </c>
    </row>
    <row r="16" spans="1:7" ht="76.5" x14ac:dyDescent="0.2">
      <c r="A16" s="82">
        <v>1.0900000000000001</v>
      </c>
      <c r="B16" s="80" t="s">
        <v>0</v>
      </c>
      <c r="C16" s="79">
        <v>7</v>
      </c>
      <c r="D16" s="78" t="s">
        <v>111</v>
      </c>
      <c r="E16" s="93">
        <v>14500</v>
      </c>
      <c r="F16" s="93">
        <v>1000</v>
      </c>
      <c r="G16" s="93">
        <f t="shared" si="0"/>
        <v>108500</v>
      </c>
    </row>
    <row r="17" spans="1:7" ht="76.5" x14ac:dyDescent="0.25">
      <c r="A17" s="82">
        <v>1.1000000000000001</v>
      </c>
      <c r="B17" s="94" t="s">
        <v>122</v>
      </c>
      <c r="C17" s="79">
        <v>5</v>
      </c>
      <c r="D17" s="78" t="s">
        <v>111</v>
      </c>
      <c r="E17" s="93">
        <v>45000</v>
      </c>
      <c r="F17" s="93">
        <v>4000</v>
      </c>
      <c r="G17" s="92">
        <f t="shared" si="0"/>
        <v>245000</v>
      </c>
    </row>
    <row r="18" spans="1:7" ht="51" x14ac:dyDescent="0.25">
      <c r="A18" s="82">
        <v>1.1100000000000001</v>
      </c>
      <c r="B18" s="94" t="s">
        <v>121</v>
      </c>
      <c r="C18" s="79">
        <v>5</v>
      </c>
      <c r="D18" s="78" t="s">
        <v>111</v>
      </c>
      <c r="E18" s="93">
        <v>12500</v>
      </c>
      <c r="F18" s="93">
        <v>1000</v>
      </c>
      <c r="G18" s="92">
        <f t="shared" si="0"/>
        <v>67500</v>
      </c>
    </row>
    <row r="19" spans="1:7" ht="70.5" customHeight="1" x14ac:dyDescent="0.25">
      <c r="A19" s="82">
        <v>1.1200000000000001</v>
      </c>
      <c r="B19" s="94" t="s">
        <v>120</v>
      </c>
      <c r="C19" s="79">
        <v>7</v>
      </c>
      <c r="D19" s="78" t="s">
        <v>111</v>
      </c>
      <c r="E19" s="93">
        <v>11500</v>
      </c>
      <c r="F19" s="93">
        <v>1000</v>
      </c>
      <c r="G19" s="92">
        <f t="shared" si="0"/>
        <v>87500</v>
      </c>
    </row>
    <row r="20" spans="1:7" ht="75" x14ac:dyDescent="0.25">
      <c r="A20" s="82">
        <v>1.1299999999999999</v>
      </c>
      <c r="B20" s="80" t="s">
        <v>112</v>
      </c>
      <c r="C20" s="79">
        <v>5</v>
      </c>
      <c r="D20" s="78" t="s">
        <v>111</v>
      </c>
      <c r="E20" s="93">
        <v>23000</v>
      </c>
      <c r="F20" s="93">
        <v>1000</v>
      </c>
      <c r="G20" s="92">
        <f t="shared" si="0"/>
        <v>120000</v>
      </c>
    </row>
    <row r="21" spans="1:7" ht="96" customHeight="1" x14ac:dyDescent="0.25">
      <c r="A21" s="82">
        <v>1.1399999999999999</v>
      </c>
      <c r="B21" s="80" t="s">
        <v>116</v>
      </c>
      <c r="C21" s="79">
        <v>80</v>
      </c>
      <c r="D21" s="78" t="s">
        <v>114</v>
      </c>
      <c r="E21" s="93">
        <v>2000</v>
      </c>
      <c r="F21" s="93">
        <v>200</v>
      </c>
      <c r="G21" s="92">
        <f t="shared" si="0"/>
        <v>176000</v>
      </c>
    </row>
    <row r="22" spans="1:7" ht="78" customHeight="1" x14ac:dyDescent="0.25">
      <c r="A22" s="82">
        <v>1.1499999999999999</v>
      </c>
      <c r="B22" s="80" t="s">
        <v>113</v>
      </c>
      <c r="C22" s="79">
        <v>1</v>
      </c>
      <c r="D22" s="78" t="s">
        <v>115</v>
      </c>
      <c r="E22" s="93">
        <v>65000</v>
      </c>
      <c r="F22" s="93">
        <v>35000</v>
      </c>
      <c r="G22" s="92">
        <f t="shared" si="0"/>
        <v>100000</v>
      </c>
    </row>
    <row r="23" spans="1:7" ht="66" customHeight="1" x14ac:dyDescent="0.25">
      <c r="A23" s="82">
        <v>1.1599999999999999</v>
      </c>
      <c r="B23" s="80" t="s">
        <v>123</v>
      </c>
      <c r="C23" s="79">
        <v>1</v>
      </c>
      <c r="D23" s="78" t="s">
        <v>115</v>
      </c>
      <c r="E23" s="93">
        <v>27500</v>
      </c>
      <c r="F23" s="93">
        <v>3000</v>
      </c>
      <c r="G23" s="92">
        <f t="shared" si="0"/>
        <v>30500</v>
      </c>
    </row>
    <row r="24" spans="1:7" x14ac:dyDescent="0.2">
      <c r="A24" s="95"/>
      <c r="B24" s="96" t="s">
        <v>1</v>
      </c>
      <c r="C24" s="97"/>
      <c r="D24" s="98"/>
      <c r="E24" s="98"/>
      <c r="F24" s="98"/>
      <c r="G24" s="99"/>
    </row>
    <row r="25" spans="1:7" ht="25.5" x14ac:dyDescent="0.2">
      <c r="A25" s="100">
        <v>2.1</v>
      </c>
      <c r="B25" s="75" t="s">
        <v>2</v>
      </c>
      <c r="C25" s="1"/>
      <c r="D25" s="2"/>
      <c r="E25" s="2"/>
      <c r="F25" s="2"/>
      <c r="G25" s="101"/>
    </row>
    <row r="26" spans="1:7" ht="25.5" x14ac:dyDescent="0.2">
      <c r="A26" s="102"/>
      <c r="B26" s="75" t="s">
        <v>3</v>
      </c>
      <c r="C26" s="1"/>
      <c r="D26" s="2"/>
      <c r="E26" s="2"/>
      <c r="F26" s="2"/>
      <c r="G26" s="101"/>
    </row>
    <row r="27" spans="1:7" ht="25.5" x14ac:dyDescent="0.2">
      <c r="A27" s="102"/>
      <c r="B27" s="75" t="s">
        <v>4</v>
      </c>
      <c r="C27" s="1"/>
      <c r="D27" s="2"/>
      <c r="E27" s="2"/>
      <c r="F27" s="2"/>
      <c r="G27" s="101"/>
    </row>
    <row r="28" spans="1:7" ht="25.5" x14ac:dyDescent="0.2">
      <c r="A28" s="102"/>
      <c r="B28" s="75" t="s">
        <v>5</v>
      </c>
      <c r="C28" s="1"/>
      <c r="D28" s="2"/>
      <c r="E28" s="2"/>
      <c r="F28" s="2"/>
      <c r="G28" s="101"/>
    </row>
    <row r="29" spans="1:7" ht="25.5" x14ac:dyDescent="0.2">
      <c r="A29" s="102"/>
      <c r="B29" s="75" t="s">
        <v>6</v>
      </c>
      <c r="C29" s="1"/>
      <c r="D29" s="2"/>
      <c r="E29" s="2"/>
      <c r="F29" s="2"/>
      <c r="G29" s="101"/>
    </row>
    <row r="30" spans="1:7" ht="25.5" x14ac:dyDescent="0.2">
      <c r="A30" s="102"/>
      <c r="B30" s="75" t="s">
        <v>7</v>
      </c>
      <c r="C30" s="1"/>
      <c r="D30" s="2"/>
      <c r="E30" s="2"/>
      <c r="F30" s="2"/>
      <c r="G30" s="101"/>
    </row>
    <row r="31" spans="1:7" ht="25.5" x14ac:dyDescent="0.2">
      <c r="A31" s="102"/>
      <c r="B31" s="75" t="s">
        <v>8</v>
      </c>
      <c r="C31" s="1"/>
      <c r="D31" s="2"/>
      <c r="E31" s="2"/>
      <c r="F31" s="2"/>
      <c r="G31" s="101"/>
    </row>
    <row r="32" spans="1:7" ht="25.5" x14ac:dyDescent="0.2">
      <c r="A32" s="102"/>
      <c r="B32" s="75" t="s">
        <v>9</v>
      </c>
      <c r="C32" s="1"/>
      <c r="D32" s="2"/>
      <c r="E32" s="2"/>
      <c r="F32" s="2"/>
      <c r="G32" s="101"/>
    </row>
    <row r="33" spans="1:7" ht="25.5" x14ac:dyDescent="0.2">
      <c r="A33" s="102"/>
      <c r="B33" s="75" t="s">
        <v>10</v>
      </c>
      <c r="C33" s="1"/>
      <c r="D33" s="2"/>
      <c r="E33" s="2"/>
      <c r="F33" s="2"/>
      <c r="G33" s="101"/>
    </row>
    <row r="34" spans="1:7" ht="25.5" x14ac:dyDescent="0.2">
      <c r="A34" s="102"/>
      <c r="B34" s="75" t="s">
        <v>11</v>
      </c>
      <c r="C34" s="1"/>
      <c r="D34" s="2"/>
      <c r="E34" s="2"/>
      <c r="F34" s="2"/>
      <c r="G34" s="101"/>
    </row>
    <row r="35" spans="1:7" x14ac:dyDescent="0.2">
      <c r="A35" s="103"/>
      <c r="B35" s="104" t="s">
        <v>12</v>
      </c>
      <c r="C35" s="105"/>
      <c r="D35" s="106"/>
      <c r="E35" s="106"/>
      <c r="F35" s="106"/>
      <c r="G35" s="107"/>
    </row>
    <row r="36" spans="1:7" x14ac:dyDescent="0.2">
      <c r="A36" s="108"/>
      <c r="B36" s="109" t="s">
        <v>13</v>
      </c>
      <c r="C36" s="110">
        <v>210</v>
      </c>
      <c r="D36" s="111" t="s">
        <v>117</v>
      </c>
      <c r="E36" s="112">
        <v>340</v>
      </c>
      <c r="F36" s="112">
        <v>100</v>
      </c>
      <c r="G36" s="113">
        <f>SUM(F36+E36)*C36</f>
        <v>92400</v>
      </c>
    </row>
    <row r="37" spans="1:7" x14ac:dyDescent="0.2">
      <c r="A37" s="108"/>
      <c r="B37" s="109" t="s">
        <v>14</v>
      </c>
      <c r="C37" s="110">
        <v>180</v>
      </c>
      <c r="D37" s="111" t="s">
        <v>117</v>
      </c>
      <c r="E37" s="112">
        <v>570</v>
      </c>
      <c r="F37" s="112">
        <v>100</v>
      </c>
      <c r="G37" s="113">
        <f>SUM(F37+E37)*C37</f>
        <v>120600</v>
      </c>
    </row>
    <row r="38" spans="1:7" x14ac:dyDescent="0.2">
      <c r="A38" s="108"/>
      <c r="B38" s="109" t="s">
        <v>15</v>
      </c>
      <c r="C38" s="110">
        <v>100</v>
      </c>
      <c r="D38" s="111" t="s">
        <v>117</v>
      </c>
      <c r="E38" s="112">
        <v>970</v>
      </c>
      <c r="F38" s="112">
        <v>125</v>
      </c>
      <c r="G38" s="113">
        <f>SUM(F38+E38)*C38</f>
        <v>109500</v>
      </c>
    </row>
    <row r="39" spans="1:7" x14ac:dyDescent="0.2">
      <c r="A39" s="108"/>
      <c r="B39" s="109" t="s">
        <v>16</v>
      </c>
      <c r="C39" s="114"/>
      <c r="D39" s="114"/>
      <c r="E39" s="112"/>
      <c r="F39" s="112"/>
      <c r="G39" s="115"/>
    </row>
    <row r="40" spans="1:7" x14ac:dyDescent="0.2">
      <c r="A40" s="108"/>
      <c r="B40" s="109" t="s">
        <v>17</v>
      </c>
      <c r="C40" s="110">
        <v>100</v>
      </c>
      <c r="D40" s="111" t="s">
        <v>117</v>
      </c>
      <c r="E40" s="112">
        <v>1300</v>
      </c>
      <c r="F40" s="112">
        <v>150</v>
      </c>
      <c r="G40" s="113">
        <f>SUM(F40+E40)*C40</f>
        <v>145000</v>
      </c>
    </row>
    <row r="41" spans="1:7" ht="25.5" x14ac:dyDescent="0.2">
      <c r="A41" s="116">
        <v>2.2000000000000002</v>
      </c>
      <c r="B41" s="96" t="s">
        <v>18</v>
      </c>
      <c r="C41" s="117"/>
      <c r="D41" s="117"/>
      <c r="E41" s="98"/>
      <c r="F41" s="98"/>
      <c r="G41" s="99"/>
    </row>
    <row r="42" spans="1:7" ht="25.5" x14ac:dyDescent="0.2">
      <c r="A42" s="102"/>
      <c r="B42" s="75" t="s">
        <v>19</v>
      </c>
      <c r="C42" s="84"/>
      <c r="D42" s="84"/>
      <c r="E42" s="2"/>
      <c r="F42" s="2"/>
      <c r="G42" s="101"/>
    </row>
    <row r="43" spans="1:7" ht="25.5" x14ac:dyDescent="0.2">
      <c r="A43" s="102"/>
      <c r="B43" s="75" t="s">
        <v>20</v>
      </c>
      <c r="C43" s="84"/>
      <c r="D43" s="84"/>
      <c r="E43" s="2"/>
      <c r="F43" s="2"/>
      <c r="G43" s="101"/>
    </row>
    <row r="44" spans="1:7" ht="25.5" x14ac:dyDescent="0.2">
      <c r="A44" s="102"/>
      <c r="B44" s="75" t="s">
        <v>21</v>
      </c>
      <c r="C44" s="84"/>
      <c r="D44" s="84"/>
      <c r="E44" s="2"/>
      <c r="F44" s="2"/>
      <c r="G44" s="101"/>
    </row>
    <row r="45" spans="1:7" x14ac:dyDescent="0.2">
      <c r="A45" s="102"/>
      <c r="B45" s="75" t="s">
        <v>22</v>
      </c>
      <c r="C45" s="84"/>
      <c r="D45" s="84"/>
      <c r="E45" s="2"/>
      <c r="F45" s="2"/>
      <c r="G45" s="101"/>
    </row>
    <row r="46" spans="1:7" x14ac:dyDescent="0.2">
      <c r="A46" s="103"/>
      <c r="B46" s="104" t="s">
        <v>23</v>
      </c>
      <c r="C46" s="118">
        <v>6</v>
      </c>
      <c r="D46" s="119" t="s">
        <v>111</v>
      </c>
      <c r="E46" s="142">
        <v>11500</v>
      </c>
      <c r="F46" s="142">
        <v>1000</v>
      </c>
      <c r="G46" s="120">
        <f>SUM(F46+E46)*C46</f>
        <v>75000</v>
      </c>
    </row>
    <row r="47" spans="1:7" x14ac:dyDescent="0.2">
      <c r="A47" s="121"/>
      <c r="B47" s="96" t="s">
        <v>24</v>
      </c>
      <c r="C47" s="117"/>
      <c r="D47" s="117"/>
      <c r="E47" s="98"/>
      <c r="F47" s="98"/>
      <c r="G47" s="99"/>
    </row>
    <row r="48" spans="1:7" ht="25.5" x14ac:dyDescent="0.2">
      <c r="A48" s="100">
        <v>3.1</v>
      </c>
      <c r="B48" s="75" t="s">
        <v>25</v>
      </c>
      <c r="C48" s="84"/>
      <c r="D48" s="84"/>
      <c r="E48" s="2"/>
      <c r="F48" s="2"/>
      <c r="G48" s="101"/>
    </row>
    <row r="49" spans="1:7" ht="25.5" x14ac:dyDescent="0.2">
      <c r="A49" s="102"/>
      <c r="B49" s="75" t="s">
        <v>26</v>
      </c>
      <c r="C49" s="84"/>
      <c r="D49" s="84"/>
      <c r="E49" s="2"/>
      <c r="F49" s="2"/>
      <c r="G49" s="101"/>
    </row>
    <row r="50" spans="1:7" ht="25.5" x14ac:dyDescent="0.2">
      <c r="A50" s="102"/>
      <c r="B50" s="75" t="s">
        <v>27</v>
      </c>
      <c r="C50" s="84"/>
      <c r="D50" s="84"/>
      <c r="E50" s="2"/>
      <c r="F50" s="2"/>
      <c r="G50" s="101"/>
    </row>
    <row r="51" spans="1:7" ht="25.5" x14ac:dyDescent="0.2">
      <c r="A51" s="102"/>
      <c r="B51" s="75" t="s">
        <v>28</v>
      </c>
      <c r="C51" s="84"/>
      <c r="D51" s="84"/>
      <c r="E51" s="2"/>
      <c r="F51" s="2"/>
      <c r="G51" s="101"/>
    </row>
    <row r="52" spans="1:7" ht="25.5" x14ac:dyDescent="0.2">
      <c r="A52" s="102"/>
      <c r="B52" s="75" t="s">
        <v>29</v>
      </c>
      <c r="C52" s="84"/>
      <c r="D52" s="84"/>
      <c r="E52" s="2"/>
      <c r="F52" s="2"/>
      <c r="G52" s="101"/>
    </row>
    <row r="53" spans="1:7" ht="25.5" x14ac:dyDescent="0.2">
      <c r="A53" s="102"/>
      <c r="B53" s="75" t="s">
        <v>30</v>
      </c>
      <c r="C53" s="84"/>
      <c r="D53" s="84"/>
      <c r="E53" s="2"/>
      <c r="F53" s="2"/>
      <c r="G53" s="101"/>
    </row>
    <row r="54" spans="1:7" ht="25.5" x14ac:dyDescent="0.2">
      <c r="A54" s="102"/>
      <c r="B54" s="75" t="s">
        <v>31</v>
      </c>
      <c r="C54" s="84"/>
      <c r="D54" s="84"/>
      <c r="E54" s="2"/>
      <c r="F54" s="2"/>
      <c r="G54" s="101"/>
    </row>
    <row r="55" spans="1:7" ht="25.5" x14ac:dyDescent="0.2">
      <c r="A55" s="102"/>
      <c r="B55" s="75" t="s">
        <v>32</v>
      </c>
      <c r="C55" s="84"/>
      <c r="D55" s="84"/>
      <c r="E55" s="2"/>
      <c r="F55" s="2"/>
      <c r="G55" s="101"/>
    </row>
    <row r="56" spans="1:7" ht="25.5" x14ac:dyDescent="0.2">
      <c r="A56" s="102"/>
      <c r="B56" s="75" t="s">
        <v>33</v>
      </c>
      <c r="C56" s="84"/>
      <c r="D56" s="84"/>
      <c r="E56" s="2"/>
      <c r="F56" s="2"/>
      <c r="G56" s="101"/>
    </row>
    <row r="57" spans="1:7" ht="25.5" x14ac:dyDescent="0.2">
      <c r="A57" s="102"/>
      <c r="B57" s="75" t="s">
        <v>34</v>
      </c>
      <c r="C57" s="84"/>
      <c r="D57" s="84"/>
      <c r="E57" s="2"/>
      <c r="F57" s="2"/>
      <c r="G57" s="101"/>
    </row>
    <row r="58" spans="1:7" ht="25.5" x14ac:dyDescent="0.2">
      <c r="A58" s="102"/>
      <c r="B58" s="75" t="s">
        <v>35</v>
      </c>
      <c r="C58" s="84"/>
      <c r="D58" s="84"/>
      <c r="E58" s="2"/>
      <c r="F58" s="2"/>
      <c r="G58" s="101"/>
    </row>
    <row r="59" spans="1:7" ht="25.5" x14ac:dyDescent="0.2">
      <c r="A59" s="102"/>
      <c r="B59" s="75" t="s">
        <v>36</v>
      </c>
      <c r="C59" s="84"/>
      <c r="D59" s="84"/>
      <c r="E59" s="2"/>
      <c r="F59" s="2"/>
      <c r="G59" s="101"/>
    </row>
    <row r="60" spans="1:7" ht="25.5" x14ac:dyDescent="0.2">
      <c r="A60" s="102"/>
      <c r="B60" s="75" t="s">
        <v>37</v>
      </c>
      <c r="C60" s="84"/>
      <c r="D60" s="84"/>
      <c r="E60" s="2"/>
      <c r="F60" s="2"/>
      <c r="G60" s="101"/>
    </row>
    <row r="61" spans="1:7" x14ac:dyDescent="0.2">
      <c r="A61" s="103"/>
      <c r="B61" s="104" t="s">
        <v>38</v>
      </c>
      <c r="C61" s="122"/>
      <c r="D61" s="122"/>
      <c r="E61" s="106"/>
      <c r="F61" s="106"/>
      <c r="G61" s="107"/>
    </row>
    <row r="62" spans="1:7" x14ac:dyDescent="0.2">
      <c r="A62" s="108"/>
      <c r="B62" s="109" t="s">
        <v>39</v>
      </c>
      <c r="C62" s="110">
        <v>60</v>
      </c>
      <c r="D62" s="110" t="s">
        <v>117</v>
      </c>
      <c r="E62" s="140">
        <v>400</v>
      </c>
      <c r="F62" s="140">
        <v>100</v>
      </c>
      <c r="G62" s="113">
        <f>SUM(F62+E62)*C62</f>
        <v>30000</v>
      </c>
    </row>
    <row r="63" spans="1:7" x14ac:dyDescent="0.2">
      <c r="A63" s="108"/>
      <c r="B63" s="109" t="s">
        <v>40</v>
      </c>
      <c r="C63" s="110">
        <v>185</v>
      </c>
      <c r="D63" s="110" t="s">
        <v>117</v>
      </c>
      <c r="E63" s="140">
        <v>850</v>
      </c>
      <c r="F63" s="140">
        <v>125</v>
      </c>
      <c r="G63" s="113">
        <f>SUM(F63+E63)*C63</f>
        <v>180375</v>
      </c>
    </row>
    <row r="64" spans="1:7" x14ac:dyDescent="0.2">
      <c r="A64" s="108"/>
      <c r="B64" s="109" t="s">
        <v>41</v>
      </c>
      <c r="C64" s="110">
        <v>325</v>
      </c>
      <c r="D64" s="110" t="s">
        <v>117</v>
      </c>
      <c r="E64" s="140">
        <v>1100</v>
      </c>
      <c r="F64" s="140">
        <v>150</v>
      </c>
      <c r="G64" s="113">
        <f>SUM(F64+E64)*C64</f>
        <v>406250</v>
      </c>
    </row>
    <row r="65" spans="1:7" ht="89.25" x14ac:dyDescent="0.2">
      <c r="A65" s="116">
        <v>3.2</v>
      </c>
      <c r="B65" s="96" t="s">
        <v>42</v>
      </c>
      <c r="C65" s="117"/>
      <c r="D65" s="117"/>
      <c r="E65" s="143"/>
      <c r="F65" s="143"/>
      <c r="G65" s="144"/>
    </row>
    <row r="66" spans="1:7" ht="15" x14ac:dyDescent="0.2">
      <c r="A66" s="103"/>
      <c r="B66" s="104"/>
      <c r="C66" s="118">
        <v>19</v>
      </c>
      <c r="D66" s="119" t="s">
        <v>111</v>
      </c>
      <c r="E66" s="142">
        <v>5000</v>
      </c>
      <c r="F66" s="142">
        <v>1000</v>
      </c>
      <c r="G66" s="120">
        <f>SUM(F66+E66)*C66</f>
        <v>114000</v>
      </c>
    </row>
    <row r="67" spans="1:7" ht="63.75" x14ac:dyDescent="0.2">
      <c r="A67" s="116">
        <v>3.3</v>
      </c>
      <c r="B67" s="96" t="s">
        <v>43</v>
      </c>
      <c r="C67" s="117"/>
      <c r="D67" s="117"/>
      <c r="E67" s="143"/>
      <c r="F67" s="143"/>
      <c r="G67" s="144"/>
    </row>
    <row r="68" spans="1:7" s="81" customFormat="1" x14ac:dyDescent="0.2">
      <c r="A68" s="123"/>
      <c r="B68" s="124" t="s">
        <v>118</v>
      </c>
      <c r="C68" s="125">
        <v>2</v>
      </c>
      <c r="D68" s="125" t="s">
        <v>111</v>
      </c>
      <c r="E68" s="139">
        <v>4000</v>
      </c>
      <c r="F68" s="139">
        <v>1000</v>
      </c>
      <c r="G68" s="113">
        <f>SUM(F68+E68)*C68</f>
        <v>10000</v>
      </c>
    </row>
    <row r="69" spans="1:7" s="81" customFormat="1" x14ac:dyDescent="0.2">
      <c r="A69" s="123"/>
      <c r="B69" s="124" t="s">
        <v>119</v>
      </c>
      <c r="C69" s="125">
        <v>4</v>
      </c>
      <c r="D69" s="111" t="s">
        <v>111</v>
      </c>
      <c r="E69" s="139">
        <v>5000</v>
      </c>
      <c r="F69" s="139">
        <v>1000</v>
      </c>
      <c r="G69" s="113">
        <f>SUM(F69+E69)*C69</f>
        <v>24000</v>
      </c>
    </row>
    <row r="70" spans="1:7" ht="63.75" x14ac:dyDescent="0.2">
      <c r="A70" s="126">
        <v>3.2</v>
      </c>
      <c r="B70" s="109" t="s">
        <v>44</v>
      </c>
      <c r="C70" s="114"/>
      <c r="D70" s="114"/>
      <c r="E70" s="140"/>
      <c r="F70" s="140"/>
      <c r="G70" s="145"/>
    </row>
    <row r="71" spans="1:7" ht="15" x14ac:dyDescent="0.2">
      <c r="A71" s="108"/>
      <c r="B71" s="109"/>
      <c r="C71" s="127">
        <v>4</v>
      </c>
      <c r="D71" s="110" t="s">
        <v>111</v>
      </c>
      <c r="E71" s="140">
        <v>135000</v>
      </c>
      <c r="F71" s="140">
        <v>5000</v>
      </c>
      <c r="G71" s="113">
        <f>SUM(F71+E71)*C71</f>
        <v>560000</v>
      </c>
    </row>
    <row r="72" spans="1:7" s="3" customFormat="1" ht="15.95" customHeight="1" x14ac:dyDescent="0.2">
      <c r="A72" s="85"/>
      <c r="B72" s="161" t="s">
        <v>45</v>
      </c>
      <c r="C72" s="161"/>
      <c r="D72" s="8"/>
      <c r="E72" s="46" t="s">
        <v>46</v>
      </c>
      <c r="F72" s="47"/>
      <c r="G72" s="141">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Air Conditionioning work</vt:lpstr>
      <vt:lpstr>HVAC</vt:lpstr>
      <vt:lpstr>Plumbing</vt:lpstr>
      <vt:lpstr>Summary!Print_Area</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2023-10-24T08:58:15Z</cp:lastPrinted>
  <dcterms:created xsi:type="dcterms:W3CDTF">2023-10-24T07:32:36Z</dcterms:created>
  <dcterms:modified xsi:type="dcterms:W3CDTF">2024-04-18T13:52:52Z</dcterms:modified>
</cp:coreProperties>
</file>