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filterPrivacy="1" defaultThemeVersion="124226"/>
  <xr:revisionPtr revIDLastSave="0" documentId="13_ncr:1_{5CAE33C7-D501-4F44-A627-5AEE64715C35}" xr6:coauthVersionLast="47" xr6:coauthVersionMax="47" xr10:uidLastSave="{00000000-0000-0000-0000-000000000000}"/>
  <bookViews>
    <workbookView xWindow="-120" yWindow="-120" windowWidth="29040" windowHeight="15840" activeTab="2" xr2:uid="{00000000-000D-0000-FFFF-FFFF00000000}"/>
  </bookViews>
  <sheets>
    <sheet name="3F" sheetId="12" r:id="rId1"/>
    <sheet name="8F" sheetId="5" r:id="rId2"/>
    <sheet name="7F" sheetId="11" r:id="rId3"/>
  </sheets>
  <definedNames>
    <definedName name="_xlnm._FilterDatabase" localSheetId="0" hidden="1">'3F'!$B$1:$L$111</definedName>
    <definedName name="_xlnm._FilterDatabase" localSheetId="2" hidden="1">'7F'!$B$1:$L$131</definedName>
    <definedName name="_xlnm._FilterDatabase" localSheetId="1" hidden="1">'8F'!$B$1:$K$135</definedName>
    <definedName name="_xlnm.Print_Area" localSheetId="0">'3F'!$A$1:$J$111</definedName>
    <definedName name="_xlnm.Print_Area" localSheetId="2">'7F'!$A$1:$J$130</definedName>
    <definedName name="_xlnm.Print_Area" localSheetId="1">'8F'!$A$1:$J$134</definedName>
    <definedName name="_xlnm.Print_Titles" localSheetId="0">'3F'!$2:$4</definedName>
    <definedName name="_xlnm.Print_Titles" localSheetId="2">'7F'!$2:$4</definedName>
    <definedName name="_xlnm.Print_Titles" localSheetId="1">'8F'!$2:$4</definedName>
  </definedNames>
  <calcPr calcId="181029"/>
</workbook>
</file>

<file path=xl/calcChain.xml><?xml version="1.0" encoding="utf-8"?>
<calcChain xmlns="http://schemas.openxmlformats.org/spreadsheetml/2006/main">
  <c r="J130" i="11" l="1"/>
  <c r="G126" i="11"/>
  <c r="J126" i="11" s="1"/>
  <c r="G125" i="11"/>
  <c r="G124" i="11"/>
  <c r="G123" i="11"/>
  <c r="G122" i="11"/>
  <c r="J122" i="11" s="1"/>
  <c r="G121" i="11"/>
  <c r="G120" i="11"/>
  <c r="G119" i="11"/>
  <c r="G118" i="11"/>
  <c r="J118" i="11" s="1"/>
  <c r="G115" i="11"/>
  <c r="G114" i="11"/>
  <c r="G113" i="11"/>
  <c r="G112" i="11"/>
  <c r="G111" i="11"/>
  <c r="G110" i="11"/>
  <c r="G109" i="11"/>
  <c r="G108" i="11"/>
  <c r="G107" i="11"/>
  <c r="G106" i="11"/>
  <c r="G105" i="11"/>
  <c r="G104" i="11"/>
  <c r="G103" i="11"/>
  <c r="G102" i="11"/>
  <c r="G99" i="11"/>
  <c r="G98" i="11"/>
  <c r="G97" i="11"/>
  <c r="G96" i="11"/>
  <c r="G95" i="11"/>
  <c r="G94" i="11"/>
  <c r="G93" i="11"/>
  <c r="G92" i="11"/>
  <c r="G91" i="11"/>
  <c r="G90" i="11"/>
  <c r="G89" i="11"/>
  <c r="G88" i="11"/>
  <c r="G87" i="11"/>
  <c r="G84" i="11"/>
  <c r="G83" i="11"/>
  <c r="G82" i="11"/>
  <c r="G81" i="11"/>
  <c r="G80" i="11"/>
  <c r="G79" i="11"/>
  <c r="G78" i="11"/>
  <c r="G77" i="11"/>
  <c r="G76" i="11"/>
  <c r="G75" i="11"/>
  <c r="G74" i="11"/>
  <c r="G73" i="11"/>
  <c r="G72" i="11"/>
  <c r="G71" i="11"/>
  <c r="G67" i="11"/>
  <c r="G66" i="11"/>
  <c r="G65" i="11"/>
  <c r="G64" i="11"/>
  <c r="G63" i="11"/>
  <c r="G62" i="11"/>
  <c r="G61" i="11"/>
  <c r="G60" i="11"/>
  <c r="G59" i="11"/>
  <c r="G58" i="11"/>
  <c r="G57" i="11"/>
  <c r="G56" i="11"/>
  <c r="G55" i="11"/>
  <c r="G54" i="11"/>
  <c r="G53" i="11"/>
  <c r="G50" i="11"/>
  <c r="G49" i="11"/>
  <c r="G48" i="11"/>
  <c r="G47" i="11"/>
  <c r="G46" i="11"/>
  <c r="G45" i="11"/>
  <c r="G44" i="11"/>
  <c r="G43" i="11"/>
  <c r="G42" i="11"/>
  <c r="G41" i="11"/>
  <c r="G40" i="11"/>
  <c r="G39" i="11"/>
  <c r="G38" i="11"/>
  <c r="G34" i="11"/>
  <c r="G33" i="11"/>
  <c r="G32" i="11"/>
  <c r="G31" i="11"/>
  <c r="G30" i="11"/>
  <c r="G29" i="11"/>
  <c r="G28" i="11"/>
  <c r="G27" i="11"/>
  <c r="G26" i="11"/>
  <c r="G25" i="11"/>
  <c r="G24" i="11"/>
  <c r="G23" i="11"/>
  <c r="G22" i="11"/>
  <c r="I126" i="11"/>
  <c r="I125" i="11"/>
  <c r="J125" i="11" s="1"/>
  <c r="J124" i="11"/>
  <c r="I124" i="11"/>
  <c r="I123" i="11"/>
  <c r="J123" i="11" s="1"/>
  <c r="I122" i="11"/>
  <c r="I121" i="11"/>
  <c r="J121" i="11" s="1"/>
  <c r="J120" i="11"/>
  <c r="I120" i="11"/>
  <c r="I119" i="11"/>
  <c r="I118" i="11"/>
  <c r="I115" i="11"/>
  <c r="J115" i="11" s="1"/>
  <c r="I114" i="11"/>
  <c r="J114" i="11" s="1"/>
  <c r="I113" i="11"/>
  <c r="J113" i="11" s="1"/>
  <c r="I112" i="11"/>
  <c r="J112" i="11" s="1"/>
  <c r="I111" i="11"/>
  <c r="J111" i="11" s="1"/>
  <c r="I110" i="11"/>
  <c r="J110" i="11" s="1"/>
  <c r="I109" i="11"/>
  <c r="J109" i="11" s="1"/>
  <c r="I108" i="11"/>
  <c r="J108" i="11" s="1"/>
  <c r="I107" i="11"/>
  <c r="J107" i="11" s="1"/>
  <c r="I106" i="11"/>
  <c r="J106" i="11" s="1"/>
  <c r="I105" i="11"/>
  <c r="J105" i="11" s="1"/>
  <c r="I104" i="11"/>
  <c r="J104" i="11" s="1"/>
  <c r="I103" i="11"/>
  <c r="J103" i="11" s="1"/>
  <c r="I102" i="11"/>
  <c r="J102" i="11" s="1"/>
  <c r="I99" i="11"/>
  <c r="I98" i="11"/>
  <c r="J98" i="11" s="1"/>
  <c r="I97" i="11"/>
  <c r="J97" i="11" s="1"/>
  <c r="I96" i="11"/>
  <c r="J96" i="11" s="1"/>
  <c r="I95" i="11"/>
  <c r="J95" i="11" s="1"/>
  <c r="I94" i="11"/>
  <c r="J94" i="11" s="1"/>
  <c r="I93" i="11"/>
  <c r="J93" i="11" s="1"/>
  <c r="I92" i="11"/>
  <c r="J92" i="11" s="1"/>
  <c r="I91" i="11"/>
  <c r="J91" i="11" s="1"/>
  <c r="I90" i="11"/>
  <c r="J90" i="11" s="1"/>
  <c r="I89" i="11"/>
  <c r="J89" i="11" s="1"/>
  <c r="I88" i="11"/>
  <c r="J88" i="11" s="1"/>
  <c r="I87" i="11"/>
  <c r="J87" i="11" s="1"/>
  <c r="I84" i="11"/>
  <c r="J84" i="11" s="1"/>
  <c r="I83" i="11"/>
  <c r="J83" i="11" s="1"/>
  <c r="I82" i="11"/>
  <c r="J82" i="11" s="1"/>
  <c r="I81" i="11"/>
  <c r="J81" i="11" s="1"/>
  <c r="I80" i="11"/>
  <c r="J80" i="11" s="1"/>
  <c r="I79" i="11"/>
  <c r="J79" i="11" s="1"/>
  <c r="I78" i="11"/>
  <c r="J78" i="11" s="1"/>
  <c r="I77" i="11"/>
  <c r="J77" i="11" s="1"/>
  <c r="I76" i="11"/>
  <c r="J76" i="11" s="1"/>
  <c r="I75" i="11"/>
  <c r="J75" i="11" s="1"/>
  <c r="I74" i="11"/>
  <c r="J74" i="11" s="1"/>
  <c r="I73" i="11"/>
  <c r="J73" i="11" s="1"/>
  <c r="I72" i="11"/>
  <c r="J72" i="11" s="1"/>
  <c r="I71" i="11"/>
  <c r="J71" i="11" s="1"/>
  <c r="I67" i="11"/>
  <c r="J67" i="11" s="1"/>
  <c r="I66" i="11"/>
  <c r="J66" i="11" s="1"/>
  <c r="I65" i="11"/>
  <c r="J65" i="11" s="1"/>
  <c r="I64" i="11"/>
  <c r="J64" i="11" s="1"/>
  <c r="I63" i="11"/>
  <c r="J63" i="11" s="1"/>
  <c r="I62" i="11"/>
  <c r="J62" i="11" s="1"/>
  <c r="I61" i="11"/>
  <c r="J61" i="11" s="1"/>
  <c r="I60" i="11"/>
  <c r="J60" i="11" s="1"/>
  <c r="I59" i="11"/>
  <c r="J59" i="11" s="1"/>
  <c r="I58" i="11"/>
  <c r="J58" i="11" s="1"/>
  <c r="I57" i="11"/>
  <c r="J57" i="11" s="1"/>
  <c r="I56" i="11"/>
  <c r="J56" i="11" s="1"/>
  <c r="I55" i="11"/>
  <c r="J55" i="11" s="1"/>
  <c r="I54" i="11"/>
  <c r="J54" i="11" s="1"/>
  <c r="I53" i="11"/>
  <c r="J53" i="11" s="1"/>
  <c r="I50" i="11"/>
  <c r="J50" i="11" s="1"/>
  <c r="I49" i="11"/>
  <c r="J49" i="11" s="1"/>
  <c r="I48" i="11"/>
  <c r="J48" i="11" s="1"/>
  <c r="I47" i="11"/>
  <c r="J47" i="11" s="1"/>
  <c r="I46" i="11"/>
  <c r="J46" i="11" s="1"/>
  <c r="I45" i="11"/>
  <c r="J45" i="11" s="1"/>
  <c r="I44" i="11"/>
  <c r="J44" i="11" s="1"/>
  <c r="I43" i="11"/>
  <c r="J43" i="11" s="1"/>
  <c r="I42" i="11"/>
  <c r="J42" i="11" s="1"/>
  <c r="I41" i="11"/>
  <c r="J41" i="11" s="1"/>
  <c r="I40" i="11"/>
  <c r="J40" i="11" s="1"/>
  <c r="I39" i="11"/>
  <c r="J39" i="11" s="1"/>
  <c r="I38" i="11"/>
  <c r="J38" i="11" s="1"/>
  <c r="I34" i="11"/>
  <c r="J34" i="11" s="1"/>
  <c r="I33" i="11"/>
  <c r="J33" i="11" s="1"/>
  <c r="I32" i="11"/>
  <c r="J32" i="11" s="1"/>
  <c r="I31" i="11"/>
  <c r="J31" i="11" s="1"/>
  <c r="I30" i="11"/>
  <c r="J30" i="11" s="1"/>
  <c r="I29" i="11"/>
  <c r="J29" i="11" s="1"/>
  <c r="I28" i="11"/>
  <c r="J28" i="11" s="1"/>
  <c r="I27" i="11"/>
  <c r="J27" i="11" s="1"/>
  <c r="J24" i="11"/>
  <c r="I24" i="11"/>
  <c r="I22" i="11"/>
  <c r="J22" i="11" s="1"/>
  <c r="I8" i="11"/>
  <c r="J8" i="11" s="1"/>
  <c r="I9" i="11"/>
  <c r="J9" i="11"/>
  <c r="I10" i="11"/>
  <c r="J10" i="11"/>
  <c r="I11" i="11"/>
  <c r="J11" i="11"/>
  <c r="I12" i="11"/>
  <c r="J12" i="11"/>
  <c r="I13" i="11"/>
  <c r="J13" i="11"/>
  <c r="I14" i="11"/>
  <c r="J14" i="11"/>
  <c r="I15" i="11"/>
  <c r="J15" i="11"/>
  <c r="I16" i="11"/>
  <c r="J16" i="11"/>
  <c r="I17" i="11"/>
  <c r="J17" i="11"/>
  <c r="I18" i="11"/>
  <c r="J18" i="11"/>
  <c r="I19" i="11"/>
  <c r="J19" i="11"/>
  <c r="J7" i="11"/>
  <c r="I7" i="11"/>
  <c r="G19" i="11"/>
  <c r="G8" i="11"/>
  <c r="G9" i="11"/>
  <c r="G10" i="11"/>
  <c r="G11" i="11"/>
  <c r="G12" i="11"/>
  <c r="G13" i="11"/>
  <c r="G14" i="11"/>
  <c r="G15" i="11"/>
  <c r="G16" i="11"/>
  <c r="G17" i="11"/>
  <c r="G18" i="11"/>
  <c r="G7" i="11"/>
  <c r="G63" i="12"/>
  <c r="G62" i="12"/>
  <c r="G61" i="12"/>
  <c r="G60" i="12"/>
  <c r="G59" i="12"/>
  <c r="G58" i="12"/>
  <c r="G57" i="12"/>
  <c r="G56" i="12"/>
  <c r="G55" i="12"/>
  <c r="G54" i="12"/>
  <c r="G53" i="12"/>
  <c r="G52" i="12"/>
  <c r="G51" i="12"/>
  <c r="G50" i="12"/>
  <c r="G49" i="12"/>
  <c r="G46" i="12"/>
  <c r="G45" i="12"/>
  <c r="G44" i="12"/>
  <c r="G43" i="12"/>
  <c r="G42" i="12"/>
  <c r="G41" i="12"/>
  <c r="G40" i="12"/>
  <c r="G39" i="12"/>
  <c r="G38" i="12"/>
  <c r="G37" i="12"/>
  <c r="G36" i="12"/>
  <c r="G35" i="12"/>
  <c r="G34" i="12"/>
  <c r="G31" i="12"/>
  <c r="G29" i="12"/>
  <c r="G27" i="12"/>
  <c r="G26" i="12"/>
  <c r="G25" i="12"/>
  <c r="G23" i="12"/>
  <c r="G22" i="12"/>
  <c r="G19" i="12"/>
  <c r="G14" i="12"/>
  <c r="G17" i="12"/>
  <c r="G15" i="12"/>
  <c r="G12" i="12"/>
  <c r="G11" i="12"/>
  <c r="G10" i="12"/>
  <c r="G9" i="12"/>
  <c r="G8" i="12"/>
  <c r="D11" i="12"/>
  <c r="D15" i="12"/>
  <c r="D14" i="12"/>
  <c r="D113" i="11"/>
  <c r="D111" i="11"/>
  <c r="D34" i="11"/>
  <c r="D33" i="11"/>
  <c r="E88" i="5"/>
  <c r="E87" i="5"/>
  <c r="E86" i="5"/>
  <c r="E41" i="5"/>
  <c r="E34" i="5"/>
  <c r="E33" i="5"/>
  <c r="E58" i="5"/>
  <c r="E56" i="5"/>
  <c r="E55" i="5"/>
  <c r="E52" i="5"/>
  <c r="E51" i="5"/>
  <c r="E112" i="5"/>
  <c r="E113" i="5"/>
  <c r="E49" i="5"/>
  <c r="E109" i="5"/>
  <c r="E108" i="5"/>
  <c r="E107" i="5"/>
  <c r="E106" i="5"/>
  <c r="E105" i="5"/>
  <c r="E104" i="5"/>
  <c r="E103" i="5"/>
  <c r="E102" i="5"/>
  <c r="E101" i="5"/>
  <c r="E100" i="5"/>
  <c r="E99" i="5"/>
  <c r="E98" i="5"/>
  <c r="E97" i="5"/>
  <c r="E96" i="5"/>
  <c r="E95" i="5"/>
  <c r="E94" i="5"/>
  <c r="E93" i="5"/>
  <c r="E92" i="5"/>
  <c r="E75" i="5"/>
  <c r="E84" i="5"/>
  <c r="E83" i="5"/>
  <c r="E82" i="5"/>
  <c r="E81" i="5"/>
  <c r="E80" i="5"/>
  <c r="E79" i="5"/>
  <c r="E78" i="5"/>
  <c r="E77" i="5"/>
  <c r="E76" i="5"/>
  <c r="E74" i="5"/>
  <c r="E73" i="5"/>
  <c r="E70" i="5"/>
  <c r="E69" i="5"/>
  <c r="E68" i="5"/>
  <c r="E67" i="5"/>
  <c r="E66" i="5"/>
  <c r="E65" i="5"/>
  <c r="E64" i="5"/>
  <c r="E63" i="5"/>
  <c r="E62" i="5"/>
  <c r="E61" i="5"/>
  <c r="E60" i="5"/>
  <c r="E48" i="5"/>
  <c r="E46" i="5"/>
  <c r="E44" i="5"/>
  <c r="E43" i="5"/>
  <c r="E40" i="5"/>
  <c r="E38" i="5"/>
  <c r="E19" i="5"/>
  <c r="E18" i="5"/>
  <c r="E16" i="5"/>
  <c r="E14" i="5"/>
  <c r="E12" i="5"/>
  <c r="E11" i="5"/>
  <c r="E9" i="5"/>
  <c r="E8" i="5"/>
  <c r="E7" i="5"/>
  <c r="J119" i="11" l="1"/>
  <c r="J99" i="11"/>
</calcChain>
</file>

<file path=xl/sharedStrings.xml><?xml version="1.0" encoding="utf-8"?>
<sst xmlns="http://schemas.openxmlformats.org/spreadsheetml/2006/main" count="895" uniqueCount="269">
  <si>
    <t>Unit</t>
  </si>
  <si>
    <t>Nos.</t>
  </si>
  <si>
    <t>Sq.ft</t>
  </si>
  <si>
    <t>Lot</t>
  </si>
  <si>
    <t>VAVs</t>
  </si>
  <si>
    <t>22 Gauge</t>
  </si>
  <si>
    <t>24 Gauge</t>
  </si>
  <si>
    <t>23 37 13</t>
  </si>
  <si>
    <t>23 31 00</t>
  </si>
  <si>
    <t>Drawings</t>
  </si>
  <si>
    <t>C</t>
  </si>
  <si>
    <t>01 00 00 
23 05 01</t>
  </si>
  <si>
    <t>Shop Drawings and As Built Drawings as per specifications.</t>
  </si>
  <si>
    <t>Job</t>
  </si>
  <si>
    <t>Sundries</t>
  </si>
  <si>
    <t>D</t>
  </si>
  <si>
    <t>Supply, installing and Commissioning of items not listed in BOQ but required.</t>
  </si>
  <si>
    <t>BOQ
No.</t>
  </si>
  <si>
    <t>Specification Reference</t>
  </si>
  <si>
    <t>Description</t>
  </si>
  <si>
    <t>Qty</t>
  </si>
  <si>
    <t>Material
Unit Rate</t>
  </si>
  <si>
    <t>Material  Cost</t>
  </si>
  <si>
    <t>Installation Unit Rate</t>
  </si>
  <si>
    <t>Installation Cost</t>
  </si>
  <si>
    <t>Total Cost</t>
  </si>
  <si>
    <t>6 x 4</t>
  </si>
  <si>
    <t>8 x 4</t>
  </si>
  <si>
    <t>MISCELLANEOUS</t>
  </si>
  <si>
    <t xml:space="preserve">01 46 00 </t>
  </si>
  <si>
    <t>Supply, Installation &amp; Commissioning of brass tags for Equipment and system including all accessories complete in all respect.</t>
  </si>
  <si>
    <t>E</t>
  </si>
  <si>
    <t>23 05 48</t>
  </si>
  <si>
    <t>Supply, Installation &amp; Commissioning of hangers and supports for pipes and equipment including all noise and Vibration controller roller type and others as per drawings and specifications.</t>
  </si>
  <si>
    <t>F</t>
  </si>
  <si>
    <t>09 90 00</t>
  </si>
  <si>
    <t>Painting on equipment / Hangers, Supports, Pipe etc as per specifications.</t>
  </si>
  <si>
    <t>G</t>
  </si>
  <si>
    <t>H</t>
  </si>
  <si>
    <t>07 84 00</t>
  </si>
  <si>
    <t>9 + 7</t>
  </si>
  <si>
    <t>Rft.</t>
  </si>
  <si>
    <t>B</t>
  </si>
  <si>
    <t>23 07 00</t>
  </si>
  <si>
    <t>23 33 05</t>
  </si>
  <si>
    <t>23 05 93
23 08 00</t>
  </si>
  <si>
    <t xml:space="preserve">Supply, Installation and Commissioning of Air Devices as per drawings, schedules and specifications. </t>
  </si>
  <si>
    <t>Sub Total (Page 1)</t>
  </si>
  <si>
    <t>Sub Total (Page 3)</t>
  </si>
  <si>
    <t>Sub Total (Page 5)</t>
  </si>
  <si>
    <t>A</t>
  </si>
  <si>
    <t>I</t>
  </si>
  <si>
    <t>J</t>
  </si>
  <si>
    <t>K</t>
  </si>
  <si>
    <t>L</t>
  </si>
  <si>
    <t>M</t>
  </si>
  <si>
    <t>N</t>
  </si>
  <si>
    <t>O</t>
  </si>
  <si>
    <t>Supply, installation, Testing &amp; Commissioning of VAVs complete in all respect as per drawing and specification and schedule.</t>
  </si>
  <si>
    <t>Engineering &amp; Programming commissioning testing all above VAVs including Controller and thermostat.</t>
  </si>
  <si>
    <t xml:space="preserve">Supply, Installation and commision of fire stopping materials as per specifications and drawings complete in all respect. </t>
  </si>
  <si>
    <t>Supply, Installation and Commissioning of G.I Sheet metal air ducts as per ASHRAE Standards plenums and other sheet fabrications including splitter dampers, take off, vanes elbows and other necessary fittings as per drawings and specification.</t>
  </si>
  <si>
    <t>Testing, adjusting, Balancing &amp; Commissioning of HVAC system omplete in all respect.</t>
  </si>
  <si>
    <t>8" Diameter</t>
  </si>
  <si>
    <t>6" Diameter</t>
  </si>
  <si>
    <t>23 33 46</t>
  </si>
  <si>
    <t>Supply, installation and Commissioning of flexible ducts complete in all respects as per  schedule, drawings and specifications.</t>
  </si>
  <si>
    <t>2/1"/150"</t>
  </si>
  <si>
    <t>2/1"/72"</t>
  </si>
  <si>
    <t>18 Gauge</t>
  </si>
  <si>
    <t>2/1"/60"</t>
  </si>
  <si>
    <t>2/1"/168"</t>
  </si>
  <si>
    <t>2/1"/180"</t>
  </si>
  <si>
    <t>Sub Total (Page 4)</t>
  </si>
  <si>
    <t>Sub Total (Page 6)</t>
  </si>
  <si>
    <t>Sub Total (Page 7)</t>
  </si>
  <si>
    <t>2/1"/300"</t>
  </si>
  <si>
    <t>2/1"/120"</t>
  </si>
  <si>
    <t>VAV-3F-01</t>
  </si>
  <si>
    <t>VAV-3F-02</t>
  </si>
  <si>
    <t>VAV-3F-03</t>
  </si>
  <si>
    <t>VAV-3F-04</t>
  </si>
  <si>
    <t>VAV-3F-05</t>
  </si>
  <si>
    <t>VAV-3F-06</t>
  </si>
  <si>
    <t>VAV-3F-07</t>
  </si>
  <si>
    <t>VAV-3F-08</t>
  </si>
  <si>
    <t>VAV-3F-09</t>
  </si>
  <si>
    <t>VAV-3F-10</t>
  </si>
  <si>
    <t>Sound Trap with duct Z-piece and sound lining for return lot air intake.</t>
  </si>
  <si>
    <t>Sample Board</t>
  </si>
  <si>
    <t>√</t>
  </si>
  <si>
    <t>Rate</t>
  </si>
  <si>
    <t>Amount</t>
  </si>
  <si>
    <t>AIR CONDITIONING AND VENTILATION SYSTEM</t>
  </si>
  <si>
    <t>23 82 19</t>
  </si>
  <si>
    <t>Supply, installation, Testing &amp; Commissioning of Ceiling Suspended WCP Units complete with hanger Supports, Vibration Isolator as per drawing and specification.</t>
  </si>
  <si>
    <t>Automatic Air Vent</t>
  </si>
  <si>
    <t>Temperature Sensor</t>
  </si>
  <si>
    <t xml:space="preserve">Flexible Connectors </t>
  </si>
  <si>
    <t>1-1/4 inch</t>
  </si>
  <si>
    <t>Pressure guages</t>
  </si>
  <si>
    <t>Strainer</t>
  </si>
  <si>
    <t xml:space="preserve">Double Regulating Valve </t>
  </si>
  <si>
    <t>Gate Valve</t>
  </si>
  <si>
    <t>3/4 inch</t>
  </si>
  <si>
    <t>Ducting</t>
  </si>
  <si>
    <t>26 Gauge</t>
  </si>
  <si>
    <t>Supply Air Grille</t>
  </si>
  <si>
    <t xml:space="preserve">24"x16" </t>
  </si>
  <si>
    <t>Return Air Grille</t>
  </si>
  <si>
    <t>Supply Air Round Diffuser</t>
  </si>
  <si>
    <t>2/1"/54"</t>
  </si>
  <si>
    <t>2/1"/78"</t>
  </si>
  <si>
    <t>2/1"/48"</t>
  </si>
  <si>
    <t>2/1"/114"</t>
  </si>
  <si>
    <t>2/1"/42"</t>
  </si>
  <si>
    <t>3/1"/96"</t>
  </si>
  <si>
    <t>Return Air Linear Slot Diffuser R.A.L.S.D</t>
  </si>
  <si>
    <t xml:space="preserve">Supply, Installation and Commissioning of Motorised Fire and Smoke Damper for ducts as per SMACNA standards as mentioned in the specifications and drawings. </t>
  </si>
  <si>
    <t>20"x10"</t>
  </si>
  <si>
    <t>24"x8"</t>
  </si>
  <si>
    <t xml:space="preserve">Supply, Installation and Commissioning of U-PVC piping with  insulation for condensate drain piping including all cutting fixing, layout, cleaning and making good complete in all respect as per drawings and specifications.                             </t>
  </si>
  <si>
    <t>3/4" Diameter</t>
  </si>
  <si>
    <t xml:space="preserve">Supply, Installation and Commissioning of MS Schedule 40 piping with  insulation for Condensate Water piping including all cutting fixing, layout, cleaning and making good complete in all respect as per drawings and specifications.                             </t>
  </si>
  <si>
    <t>1-1/4" Diameter</t>
  </si>
  <si>
    <t xml:space="preserve">Supply, Installation and Commissioning of MS Schedule 40 piping with  insulation for Condensor Water piping including all cutting fixing, layout, cleaning and making good complete in all respect as per drawings and specifications.                             </t>
  </si>
  <si>
    <t>WCP-7F-01</t>
  </si>
  <si>
    <t>2/1"/138"</t>
  </si>
  <si>
    <t>1/1"/84"</t>
  </si>
  <si>
    <t>2/1"/36"</t>
  </si>
  <si>
    <t>VAV-7F-01</t>
  </si>
  <si>
    <t>VAV-7F-02</t>
  </si>
  <si>
    <t>VAV-7F-03</t>
  </si>
  <si>
    <t>VAV-7F-04</t>
  </si>
  <si>
    <t>VAV-7F-05</t>
  </si>
  <si>
    <t>VAV-7F-06</t>
  </si>
  <si>
    <t>VAV-7F-07</t>
  </si>
  <si>
    <t>VAV-7F-08</t>
  </si>
  <si>
    <t>VAV-7F-09</t>
  </si>
  <si>
    <t>VAV-7F-10</t>
  </si>
  <si>
    <t>VAV-7F-11</t>
  </si>
  <si>
    <t>VAV-7F-12</t>
  </si>
  <si>
    <t>VAV-7F-13</t>
  </si>
  <si>
    <t>VAV-7F-14</t>
  </si>
  <si>
    <t>10"x10"</t>
  </si>
  <si>
    <t>WCP-8F-01</t>
  </si>
  <si>
    <t>VAV-8F-01</t>
  </si>
  <si>
    <t>VAV-8F-02</t>
  </si>
  <si>
    <t>VAV-8F-03</t>
  </si>
  <si>
    <t>VAV-8F-04</t>
  </si>
  <si>
    <t>VAV-8F-05</t>
  </si>
  <si>
    <t>VAV-8F-06</t>
  </si>
  <si>
    <t>VAV-8F-07</t>
  </si>
  <si>
    <t>VAV-8F-08</t>
  </si>
  <si>
    <t>VAV-8F-09</t>
  </si>
  <si>
    <t>VAV-8F-10</t>
  </si>
  <si>
    <t>VAV-8F-11</t>
  </si>
  <si>
    <t>VAV-8F-12</t>
  </si>
  <si>
    <t>VAV-8F-13</t>
  </si>
  <si>
    <t>VAV-8F-14</t>
  </si>
  <si>
    <t>VAV-8F-15</t>
  </si>
  <si>
    <t>VAV-8F-16</t>
  </si>
  <si>
    <t>VAV-8F-17</t>
  </si>
  <si>
    <t>VAV-8F-18</t>
  </si>
  <si>
    <t xml:space="preserve">Supply, Installation &amp; Commissioning of Closed cell NBR Insulation of thickness for G.I Ducts required as per drawings and specifications. </t>
  </si>
  <si>
    <t>Sub Total (Page 2)</t>
  </si>
  <si>
    <t>Sub Total (Page 8)</t>
  </si>
  <si>
    <t>GRAND TOTAL FOR HVAC WORKS (LEVEL-08)</t>
  </si>
  <si>
    <t>Supply Air Linear Slot Diffuser S.A.L.S.D Hit and miss damper</t>
  </si>
  <si>
    <t xml:space="preserve">Supply, Installation &amp; Commissioning of Closed cell elastromeric Insulation of thickness for G.I Ducts required as per drawings and specifications. </t>
  </si>
  <si>
    <t>2/1"/66"</t>
  </si>
  <si>
    <t>P</t>
  </si>
  <si>
    <t xml:space="preserve">32"x10" </t>
  </si>
  <si>
    <t>Supply Air Diffuser</t>
  </si>
  <si>
    <t>6"x6"</t>
  </si>
  <si>
    <t>12"x12"</t>
  </si>
  <si>
    <t>Return Air Diffuser</t>
  </si>
  <si>
    <t>Supply Air Register</t>
  </si>
  <si>
    <t>14"x10"</t>
  </si>
  <si>
    <t>18"x12"</t>
  </si>
  <si>
    <t>Return Air Register</t>
  </si>
  <si>
    <t xml:space="preserve"> Air Transfer Grill</t>
  </si>
  <si>
    <t>46"x8"</t>
  </si>
  <si>
    <t>3/1"/102"</t>
  </si>
  <si>
    <t>3/1"/108"</t>
  </si>
  <si>
    <t>3/1"/84"</t>
  </si>
  <si>
    <t>No.</t>
  </si>
  <si>
    <t>3/1"/168"</t>
  </si>
  <si>
    <t>3/1"/60"</t>
  </si>
  <si>
    <t>1/1"/90"</t>
  </si>
  <si>
    <t>1/1"/72"</t>
  </si>
  <si>
    <t>2/1"/108"</t>
  </si>
  <si>
    <t>12"x8"</t>
  </si>
  <si>
    <t>32"x18"</t>
  </si>
  <si>
    <t>16"x16"</t>
  </si>
  <si>
    <t>12"12"</t>
  </si>
  <si>
    <t>24"x12"</t>
  </si>
  <si>
    <t>12" Dia</t>
  </si>
  <si>
    <t>Supply, installation and Commissioning of butterfly damper complete in all respects as per schedule, drawings and specifications.</t>
  </si>
  <si>
    <t>3/1"/132"</t>
  </si>
  <si>
    <t>3/1"/120"</t>
  </si>
  <si>
    <t>3/1"/228"</t>
  </si>
  <si>
    <t>16"x12"</t>
  </si>
  <si>
    <t>Supply, Installation &amp; Commissioning of Exhaust Fans with wire mesh as per drawings, schedule &amp; specifications.</t>
  </si>
  <si>
    <t>16x12</t>
  </si>
  <si>
    <t>12x10</t>
  </si>
  <si>
    <t>Volume Control Damper (VCD)</t>
  </si>
  <si>
    <t>EF-7F-01</t>
  </si>
  <si>
    <t>Installation and Comissioning of Fresh Air Handling Units, complete in all respects with necessary fittings and as per schedule, drawings and specifications.</t>
  </si>
  <si>
    <t>FAHU-7F-01</t>
  </si>
  <si>
    <t>15"x15"</t>
  </si>
  <si>
    <t>18"x18"</t>
  </si>
  <si>
    <t>21"x21"</t>
  </si>
  <si>
    <t>36"x16"</t>
  </si>
  <si>
    <t>Exhaust Air Diffuser</t>
  </si>
  <si>
    <t>Supply Air Linear Slot Diffuser S.A.L.S.D</t>
  </si>
  <si>
    <t>2/1"/132"</t>
  </si>
  <si>
    <t xml:space="preserve">Supply, Installation and Commissioning of Volume Damper for ducts as per SMACNA standards as mentioned in the specifications and drawings. </t>
  </si>
  <si>
    <t>20"x6"</t>
  </si>
  <si>
    <t>10"x6"</t>
  </si>
  <si>
    <t>14"x6"</t>
  </si>
  <si>
    <t>22"x8"</t>
  </si>
  <si>
    <t>14"x8"</t>
  </si>
  <si>
    <t>40"x18"</t>
  </si>
  <si>
    <t>20"x14"</t>
  </si>
  <si>
    <t>14"x12"</t>
  </si>
  <si>
    <t>20"x8"</t>
  </si>
  <si>
    <t>26"x14"</t>
  </si>
  <si>
    <t>24"x14"</t>
  </si>
  <si>
    <t>22"x16"</t>
  </si>
  <si>
    <t>22"x14"</t>
  </si>
  <si>
    <t>12"x10"</t>
  </si>
  <si>
    <t>Return Air Round Diffuser</t>
  </si>
  <si>
    <t>28"x12"</t>
  </si>
  <si>
    <t>Transfer Air Grill</t>
  </si>
  <si>
    <t>46"x8</t>
  </si>
  <si>
    <t xml:space="preserve">2/1"/96"  </t>
  </si>
  <si>
    <t>3/1"/324"</t>
  </si>
  <si>
    <t>3/1"/36"</t>
  </si>
  <si>
    <t>3/1"/360"</t>
  </si>
  <si>
    <t>1/1"/126"</t>
  </si>
  <si>
    <t>2/1"/228"</t>
  </si>
  <si>
    <t xml:space="preserve">2/1"/96" </t>
  </si>
  <si>
    <t>3/1"/204"</t>
  </si>
  <si>
    <t xml:space="preserve">3/1"/84" </t>
  </si>
  <si>
    <t>VAV-3F-11</t>
  </si>
  <si>
    <t>VAV-3F-12</t>
  </si>
  <si>
    <t>VAV-3F-13</t>
  </si>
  <si>
    <t>VAV-3F-14</t>
  </si>
  <si>
    <t>VAV-3F-15</t>
  </si>
  <si>
    <t>14x10</t>
  </si>
  <si>
    <t>18x14</t>
  </si>
  <si>
    <t>24x10</t>
  </si>
  <si>
    <t>28x10</t>
  </si>
  <si>
    <t>18x10</t>
  </si>
  <si>
    <t>10x10</t>
  </si>
  <si>
    <t>24x14</t>
  </si>
  <si>
    <t>10"x4"</t>
  </si>
  <si>
    <t>SECTION III/A: BILL OF QUANTITIES FOR HVAC WORKS (LEVEL-03)</t>
  </si>
  <si>
    <t>GRAND TOTAL FOR HVAC WORKS (LEVEL-03)</t>
  </si>
  <si>
    <t>SECTION III/A: BILL OF QUANTITIES FOR HVAC WORKS (LEVEL-07)</t>
  </si>
  <si>
    <t>Supply, Installation and Commissioning of Volume Damper for ducts as per SMACNA standards as mentioned in the specifications and drawings. (Contd.)</t>
  </si>
  <si>
    <t>Q</t>
  </si>
  <si>
    <t>R</t>
  </si>
  <si>
    <t>S</t>
  </si>
  <si>
    <t>GRAND TOTAL FOR HVAC WORKS (LEVEL-07)</t>
  </si>
  <si>
    <t>SECTION III/A: BILL OF QUANTITIES FOR HVAC WORKS (LEVEL-08)</t>
  </si>
  <si>
    <t>Colored Wrapping for ducts.</t>
  </si>
  <si>
    <t>Colored Wrapping for 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</si>
</sst>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0_-;\-* #,##0_-;_-* &quot;-&quot;_-;_-@_-"/>
    <numFmt numFmtId="43" formatCode="_-* #,##0.00_-;\-* #,##0.00_-;_-* &quot;-&quot;??_-;_-@_-"/>
    <numFmt numFmtId="164" formatCode="_(* #,##0.00_);_(* \(#,##0.00\);_(* &quot;-&quot;??_);_(@_)"/>
    <numFmt numFmtId="165" formatCode="_-* #,##0.00_-;_-* #,##0.00\-;_-* &quot;-&quot;??_-;_-@_-"/>
    <numFmt numFmtId="166" formatCode="&quot;Rs.&quot;#,##0_);\(&quot;Rs.&quot;#,##0\)"/>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quot;$&quot;#,##0;\-&quot;$&quot;#,##0"/>
    <numFmt numFmtId="176" formatCode="mm/dd/yy"/>
    <numFmt numFmtId="177" formatCode="_-* #,##0_-;\-* #,##0_-;_-* &quot;-&quot;??_-;_-@_-"/>
  </numFmts>
  <fonts count="99">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sz val="16"/>
      <color theme="0"/>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b/>
      <sz val="14"/>
      <color theme="0"/>
      <name val="Calibri"/>
      <family val="2"/>
      <scheme val="minor"/>
    </font>
    <font>
      <b/>
      <sz val="10"/>
      <name val="Calibri"/>
      <family val="2"/>
    </font>
    <font>
      <b/>
      <u/>
      <sz val="10"/>
      <name val="Arial"/>
      <family val="2"/>
    </font>
    <font>
      <b/>
      <sz val="10"/>
      <name val="Arial"/>
      <family val="2"/>
    </font>
    <font>
      <b/>
      <sz val="10"/>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s>
  <fills count="66">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s>
  <borders count="34">
    <border>
      <left/>
      <right/>
      <top/>
      <bottom/>
      <diagonal/>
    </border>
    <border>
      <left/>
      <right/>
      <top style="medium">
        <color indexed="64"/>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s>
  <cellStyleXfs count="46464">
    <xf numFmtId="0" fontId="0" fillId="0" borderId="0"/>
    <xf numFmtId="165" fontId="7" fillId="0" borderId="0" applyFont="0" applyFill="0" applyBorder="0" applyAlignment="0" applyProtection="0"/>
    <xf numFmtId="165" fontId="7" fillId="0" borderId="0" applyFont="0" applyFill="0" applyBorder="0" applyAlignment="0" applyProtection="0"/>
    <xf numFmtId="0" fontId="2" fillId="0" borderId="0"/>
    <xf numFmtId="0" fontId="16" fillId="0" borderId="0" applyProtection="0">
      <alignment horizontal="justify" vertical="top" wrapText="1"/>
    </xf>
    <xf numFmtId="0" fontId="7" fillId="0" borderId="0"/>
    <xf numFmtId="0" fontId="23" fillId="14" borderId="0" applyNumberFormat="0" applyBorder="0" applyAlignment="0" applyProtection="0"/>
    <xf numFmtId="0" fontId="51" fillId="41"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51" fillId="42"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51" fillId="43"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8" borderId="0" applyNumberFormat="0" applyBorder="0" applyAlignment="0" applyProtection="0"/>
    <xf numFmtId="0" fontId="51" fillId="4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51" fillId="45"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51" fillId="46"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49" fillId="17" borderId="0" applyNumberFormat="0" applyBorder="0" applyAlignment="0" applyProtection="0">
      <alignment vertical="center"/>
    </xf>
    <xf numFmtId="0" fontId="49" fillId="14" borderId="0" applyNumberFormat="0" applyBorder="0" applyAlignment="0" applyProtection="0">
      <alignment vertical="center"/>
    </xf>
    <xf numFmtId="0" fontId="49" fillId="21" borderId="0" applyNumberFormat="0" applyBorder="0" applyAlignment="0" applyProtection="0">
      <alignment vertical="center"/>
    </xf>
    <xf numFmtId="0" fontId="49" fillId="19" borderId="0" applyNumberFormat="0" applyBorder="0" applyAlignment="0" applyProtection="0">
      <alignment vertical="center"/>
    </xf>
    <xf numFmtId="0" fontId="23" fillId="22" borderId="0" applyNumberFormat="0" applyBorder="0" applyAlignment="0" applyProtection="0"/>
    <xf numFmtId="0" fontId="51" fillId="47"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4" borderId="0" applyNumberFormat="0" applyBorder="0" applyAlignment="0" applyProtection="0"/>
    <xf numFmtId="0" fontId="51" fillId="48"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51" fillId="49"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8" borderId="0" applyNumberFormat="0" applyBorder="0" applyAlignment="0" applyProtection="0"/>
    <xf numFmtId="0" fontId="51" fillId="50"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51" fillId="51"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7" borderId="0" applyNumberFormat="0" applyBorder="0" applyAlignment="0" applyProtection="0"/>
    <xf numFmtId="0" fontId="51" fillId="52"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49" fillId="21" borderId="0" applyNumberFormat="0" applyBorder="0" applyAlignment="0" applyProtection="0">
      <alignment vertical="center"/>
    </xf>
    <xf numFmtId="0" fontId="49" fillId="24" borderId="0" applyNumberFormat="0" applyBorder="0" applyAlignment="0" applyProtection="0">
      <alignment vertical="center"/>
    </xf>
    <xf numFmtId="0" fontId="49" fillId="26" borderId="0" applyNumberFormat="0" applyBorder="0" applyAlignment="0" applyProtection="0">
      <alignment vertical="center"/>
    </xf>
    <xf numFmtId="0" fontId="49" fillId="23" borderId="0" applyNumberFormat="0" applyBorder="0" applyAlignment="0" applyProtection="0">
      <alignment vertical="center"/>
    </xf>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24" fillId="28" borderId="0" applyNumberFormat="0" applyBorder="0" applyAlignment="0" applyProtection="0"/>
    <xf numFmtId="0" fontId="52" fillId="53"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52" fillId="5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52" fillId="5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52" fillId="56"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57"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1" borderId="0" applyNumberFormat="0" applyBorder="0" applyAlignment="0" applyProtection="0"/>
    <xf numFmtId="0" fontId="52" fillId="58"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50" fillId="29" borderId="0" applyNumberFormat="0" applyBorder="0" applyAlignment="0" applyProtection="0">
      <alignment vertical="center"/>
    </xf>
    <xf numFmtId="0" fontId="50" fillId="24" borderId="0" applyNumberFormat="0" applyBorder="0" applyAlignment="0" applyProtection="0">
      <alignment vertical="center"/>
    </xf>
    <xf numFmtId="0" fontId="50" fillId="26" borderId="0" applyNumberFormat="0" applyBorder="0" applyAlignment="0" applyProtection="0">
      <alignment vertical="center"/>
    </xf>
    <xf numFmtId="0" fontId="50" fillId="23" borderId="0" applyNumberFormat="0" applyBorder="0" applyAlignment="0" applyProtection="0">
      <alignment vertical="center"/>
    </xf>
    <xf numFmtId="0" fontId="50" fillId="29" borderId="0" applyNumberFormat="0" applyBorder="0" applyAlignment="0" applyProtection="0">
      <alignment vertical="center"/>
    </xf>
    <xf numFmtId="0" fontId="50" fillId="20" borderId="0" applyNumberFormat="0" applyBorder="0" applyAlignment="0" applyProtection="0">
      <alignment vertical="center"/>
    </xf>
    <xf numFmtId="0" fontId="24" fillId="32" borderId="0" applyNumberFormat="0" applyBorder="0" applyAlignment="0" applyProtection="0"/>
    <xf numFmtId="0" fontId="52" fillId="59" borderId="0" applyNumberFormat="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52" fillId="60"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52" fillId="61"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0" borderId="0" applyNumberFormat="0" applyBorder="0" applyAlignment="0" applyProtection="0"/>
    <xf numFmtId="0" fontId="52" fillId="62"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63"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5" borderId="0" applyNumberFormat="0" applyBorder="0" applyAlignment="0" applyProtection="0"/>
    <xf numFmtId="0" fontId="52" fillId="6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39" fillId="0" borderId="0">
      <alignment horizontal="center" wrapText="1"/>
      <protection locked="0"/>
    </xf>
    <xf numFmtId="0" fontId="25" fillId="15" borderId="0" applyNumberFormat="0" applyBorder="0" applyAlignment="0" applyProtection="0"/>
    <xf numFmtId="0" fontId="53" fillId="8"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168" fontId="7" fillId="0" borderId="0" applyFill="0" applyBorder="0" applyAlignment="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7" fillId="36" borderId="14" applyNumberFormat="0" applyAlignment="0" applyProtection="0"/>
    <xf numFmtId="0" fontId="55" fillId="12" borderId="11" applyNumberFormat="0" applyAlignment="0" applyProtection="0"/>
    <xf numFmtId="0" fontId="27" fillId="36" borderId="14" applyNumberFormat="0" applyAlignment="0" applyProtection="0"/>
    <xf numFmtId="0" fontId="27" fillId="36" borderId="14" applyNumberFormat="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4" fontId="16"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1" fontId="7" fillId="0" borderId="0" applyFont="0" applyFill="0" applyBorder="0" applyAlignment="0" applyProtection="0"/>
    <xf numFmtId="164" fontId="1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38"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1" fillId="0" borderId="0" applyNumberFormat="0" applyAlignment="0">
      <alignment horizontal="left"/>
    </xf>
    <xf numFmtId="0" fontId="42" fillId="0" borderId="0" applyNumberFormat="0" applyAlignment="0"/>
    <xf numFmtId="0" fontId="7" fillId="0" borderId="0" applyFont="0" applyFill="0" applyBorder="0" applyAlignment="0" applyProtection="0"/>
    <xf numFmtId="0" fontId="43" fillId="0" borderId="0" applyNumberFormat="0" applyAlignment="0">
      <alignment horizontal="left"/>
    </xf>
    <xf numFmtId="0" fontId="28" fillId="0" borderId="0" applyNumberFormat="0" applyFill="0" applyBorder="0" applyAlignment="0" applyProtection="0"/>
    <xf numFmtId="0" fontId="56"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7" fillId="0" borderId="0" applyNumberFormat="0" applyFill="0" applyBorder="0" applyAlignment="0" applyProtection="0">
      <alignment horizontal="justify" vertical="top" wrapText="1"/>
    </xf>
    <xf numFmtId="0" fontId="29" fillId="16" borderId="0" applyNumberFormat="0" applyBorder="0" applyAlignment="0" applyProtection="0"/>
    <xf numFmtId="0" fontId="58" fillId="7"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38" fontId="44" fillId="37" borderId="0" applyNumberFormat="0" applyBorder="0" applyAlignment="0" applyProtection="0"/>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30" fillId="0" borderId="17" applyNumberFormat="0" applyFill="0" applyAlignment="0" applyProtection="0"/>
    <xf numFmtId="0" fontId="59" fillId="0" borderId="21"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1" fillId="0" borderId="18" applyNumberFormat="0" applyFill="0" applyAlignment="0" applyProtection="0"/>
    <xf numFmtId="0" fontId="60" fillId="0" borderId="22" applyNumberFormat="0" applyFill="0" applyAlignment="0" applyProtection="0"/>
    <xf numFmtId="0" fontId="31" fillId="0" borderId="18" applyNumberFormat="0" applyFill="0" applyAlignment="0" applyProtection="0"/>
    <xf numFmtId="0" fontId="31"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62" fillId="0" borderId="0" applyNumberFormat="0" applyFill="0" applyBorder="0" applyAlignment="0" applyProtection="0">
      <alignment vertical="top"/>
      <protection locked="0"/>
    </xf>
    <xf numFmtId="0" fontId="63" fillId="0" borderId="0" applyNumberFormat="0" applyFill="0" applyBorder="0" applyAlignment="0" applyProtection="0">
      <alignment horizontal="justify" vertical="top" wrapText="1"/>
    </xf>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169" fontId="7" fillId="39" borderId="0"/>
    <xf numFmtId="0" fontId="34" fillId="0" borderId="20" applyNumberFormat="0" applyFill="0" applyAlignment="0" applyProtection="0"/>
    <xf numFmtId="0" fontId="65" fillId="0" borderId="1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169" fontId="7" fillId="40" borderId="0"/>
    <xf numFmtId="171" fontId="7" fillId="0" borderId="0" applyFont="0" applyFill="0" applyBorder="0" applyAlignment="0" applyProtection="0"/>
    <xf numFmtId="172"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6" fillId="0" borderId="0" applyNumberFormat="0">
      <alignment horizontal="right"/>
    </xf>
    <xf numFmtId="0" fontId="66" fillId="9" borderId="0" applyNumberFormat="0" applyBorder="0" applyAlignment="0" applyProtection="0"/>
    <xf numFmtId="0" fontId="35" fillId="26" borderId="0" applyNumberFormat="0" applyBorder="0" applyAlignment="0" applyProtection="0"/>
    <xf numFmtId="0" fontId="66" fillId="9" borderId="0" applyNumberFormat="0" applyBorder="0" applyAlignment="0" applyProtection="0"/>
    <xf numFmtId="0" fontId="66" fillId="9" borderId="0" applyNumberFormat="0" applyBorder="0" applyAlignment="0" applyProtection="0"/>
    <xf numFmtId="0" fontId="67" fillId="9" borderId="0" applyNumberFormat="0" applyBorder="0" applyAlignment="0" applyProtection="0"/>
    <xf numFmtId="0" fontId="67" fillId="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170" fontId="47" fillId="0" borderId="0"/>
    <xf numFmtId="0" fontId="7" fillId="0" borderId="0"/>
    <xf numFmtId="0" fontId="37" fillId="0" borderId="0"/>
    <xf numFmtId="0" fontId="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37" fillId="0" borderId="0"/>
    <xf numFmtId="0" fontId="37"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37" fillId="0" borderId="0"/>
    <xf numFmtId="0" fontId="37" fillId="0" borderId="0"/>
    <xf numFmtId="0" fontId="7" fillId="0" borderId="0"/>
    <xf numFmtId="0" fontId="37" fillId="0" borderId="0"/>
    <xf numFmtId="0" fontId="7" fillId="0" borderId="0"/>
    <xf numFmtId="0" fontId="3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16" fillId="0" borderId="0" applyProtection="0">
      <alignment horizontal="justify" vertical="top" wrapText="1"/>
    </xf>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48"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68"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7" fillId="0" borderId="0"/>
    <xf numFmtId="0" fontId="36" fillId="0" borderId="0"/>
    <xf numFmtId="1" fontId="37" fillId="0" borderId="0"/>
    <xf numFmtId="1" fontId="37"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2" fillId="0" borderId="0"/>
    <xf numFmtId="0" fontId="2"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7" fillId="0" borderId="0"/>
    <xf numFmtId="0" fontId="7" fillId="0" borderId="0"/>
    <xf numFmtId="1" fontId="37" fillId="0" borderId="0"/>
    <xf numFmtId="0" fontId="37" fillId="0" borderId="0"/>
    <xf numFmtId="0" fontId="16"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16" fillId="0" borderId="0" applyProtection="0">
      <alignment horizontal="justify" vertical="top" wrapText="1"/>
    </xf>
    <xf numFmtId="0" fontId="7" fillId="0" borderId="0"/>
    <xf numFmtId="1" fontId="37" fillId="0" borderId="0"/>
    <xf numFmtId="0" fontId="37" fillId="0" borderId="0"/>
    <xf numFmtId="1" fontId="37" fillId="0" borderId="0"/>
    <xf numFmtId="0" fontId="37" fillId="0" borderId="0"/>
    <xf numFmtId="1"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1" fontId="3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1" fontId="37" fillId="0" borderId="0"/>
    <xf numFmtId="0" fontId="7" fillId="0" borderId="0"/>
    <xf numFmtId="1" fontId="37" fillId="0" borderId="0"/>
    <xf numFmtId="0" fontId="7" fillId="0" borderId="0"/>
    <xf numFmtId="1" fontId="37" fillId="0" borderId="0"/>
    <xf numFmtId="1" fontId="37" fillId="0" borderId="0"/>
    <xf numFmtId="0" fontId="7" fillId="0" borderId="0"/>
    <xf numFmtId="1" fontId="37" fillId="0" borderId="0"/>
    <xf numFmtId="1" fontId="37" fillId="0" borderId="0"/>
    <xf numFmtId="0" fontId="2" fillId="0" borderId="0"/>
    <xf numFmtId="1" fontId="3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51"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1"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8"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164" fontId="16"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68"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14" fontId="39" fillId="0" borderId="0">
      <alignment horizontal="center" wrapText="1"/>
      <protection locked="0"/>
    </xf>
    <xf numFmtId="10" fontId="7" fillId="0" borderId="0" applyFont="0" applyFill="0" applyBorder="0" applyAlignment="0" applyProtection="0"/>
    <xf numFmtId="175" fontId="73" fillId="0" borderId="0"/>
    <xf numFmtId="0" fontId="40" fillId="0" borderId="0" applyNumberFormat="0" applyFont="0" applyFill="0" applyBorder="0" applyAlignment="0" applyProtection="0">
      <alignment horizontal="left"/>
    </xf>
    <xf numFmtId="176" fontId="74" fillId="0" borderId="0" applyNumberFormat="0" applyFill="0" applyBorder="0" applyAlignment="0" applyProtection="0">
      <alignment horizontal="left"/>
    </xf>
    <xf numFmtId="40" fontId="75" fillId="0" borderId="0" applyBorder="0">
      <alignment horizontal="right"/>
    </xf>
    <xf numFmtId="0" fontId="70" fillId="0" borderId="0" applyNumberFormat="0" applyFill="0" applyBorder="0" applyAlignment="0" applyProtection="0"/>
    <xf numFmtId="0" fontId="71" fillId="0" borderId="26" applyNumberFormat="0" applyFill="0" applyAlignment="0" applyProtection="0"/>
    <xf numFmtId="0" fontId="72" fillId="0" borderId="0" applyNumberFormat="0" applyFill="0" applyBorder="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7" fillId="0" borderId="0"/>
    <xf numFmtId="0" fontId="7" fillId="0" borderId="0"/>
    <xf numFmtId="0" fontId="7" fillId="0" borderId="0"/>
    <xf numFmtId="0" fontId="7" fillId="0" borderId="0"/>
    <xf numFmtId="0" fontId="7" fillId="0" borderId="0"/>
    <xf numFmtId="1" fontId="37" fillId="0" borderId="0"/>
    <xf numFmtId="0" fontId="37" fillId="0" borderId="0"/>
    <xf numFmtId="0" fontId="37" fillId="0" borderId="0"/>
    <xf numFmtId="1" fontId="37" fillId="0" borderId="0"/>
    <xf numFmtId="0" fontId="37" fillId="0" borderId="0"/>
    <xf numFmtId="1" fontId="37" fillId="0" borderId="0"/>
    <xf numFmtId="0" fontId="37" fillId="0" borderId="0"/>
    <xf numFmtId="0" fontId="7" fillId="0" borderId="0"/>
    <xf numFmtId="0" fontId="37" fillId="0" borderId="0"/>
    <xf numFmtId="0" fontId="37" fillId="0" borderId="0"/>
    <xf numFmtId="0" fontId="3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8" fillId="0" borderId="0" applyNumberFormat="0" applyFill="0" applyBorder="0" applyAlignment="0" applyProtection="0"/>
    <xf numFmtId="0" fontId="79" fillId="0" borderId="28" applyNumberFormat="0" applyFill="0" applyAlignment="0" applyProtection="0"/>
    <xf numFmtId="0" fontId="76"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95" fillId="21" borderId="25" applyNumberFormat="0" applyAlignment="0" applyProtection="0">
      <alignment vertical="center"/>
    </xf>
    <xf numFmtId="0" fontId="92" fillId="0" borderId="32" applyNumberFormat="0" applyFill="0" applyAlignment="0" applyProtection="0">
      <alignment vertical="center"/>
    </xf>
    <xf numFmtId="0" fontId="90" fillId="0" borderId="0" applyNumberFormat="0" applyFill="0" applyBorder="0" applyAlignment="0" applyProtection="0">
      <alignment vertical="center"/>
    </xf>
    <xf numFmtId="0" fontId="87" fillId="0" borderId="20" applyNumberFormat="0" applyFill="0" applyAlignment="0" applyProtection="0">
      <alignment vertical="center"/>
    </xf>
    <xf numFmtId="0" fontId="81" fillId="0" borderId="0" applyNumberFormat="0" applyFill="0" applyBorder="0" applyAlignment="0" applyProtection="0">
      <alignment vertical="center"/>
    </xf>
    <xf numFmtId="0" fontId="50" fillId="35" borderId="0" applyNumberFormat="0" applyBorder="0" applyAlignment="0" applyProtection="0">
      <alignment vertical="center"/>
    </xf>
    <xf numFmtId="0" fontId="50" fillId="33" borderId="0" applyNumberFormat="0" applyBorder="0" applyAlignment="0" applyProtection="0">
      <alignment vertical="center"/>
    </xf>
    <xf numFmtId="0" fontId="50" fillId="29"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71" fillId="0" borderId="26" applyNumberFormat="0" applyFill="0" applyAlignment="0" applyProtection="0"/>
    <xf numFmtId="0" fontId="2" fillId="0" borderId="0"/>
    <xf numFmtId="0" fontId="93" fillId="0" borderId="30" applyNumberFormat="0" applyFill="0" applyAlignment="0" applyProtection="0">
      <alignment vertical="center"/>
    </xf>
    <xf numFmtId="0" fontId="94" fillId="16" borderId="0" applyNumberFormat="0" applyBorder="0" applyAlignment="0" applyProtection="0">
      <alignment vertical="center"/>
    </xf>
    <xf numFmtId="0" fontId="93" fillId="0" borderId="0" applyNumberFormat="0" applyFill="0" applyBorder="0" applyAlignment="0" applyProtection="0">
      <alignment vertical="center"/>
    </xf>
    <xf numFmtId="0" fontId="91" fillId="0" borderId="29" applyNumberFormat="0" applyFill="0" applyAlignment="0" applyProtection="0">
      <alignment vertical="center"/>
    </xf>
    <xf numFmtId="0" fontId="89" fillId="20" borderId="13" applyNumberFormat="0" applyAlignment="0" applyProtection="0">
      <alignment vertical="center"/>
    </xf>
    <xf numFmtId="0" fontId="88" fillId="0" borderId="31" applyNumberFormat="0" applyFill="0" applyAlignment="0" applyProtection="0">
      <alignment vertical="center"/>
    </xf>
    <xf numFmtId="0" fontId="86" fillId="36" borderId="14" applyNumberFormat="0" applyAlignment="0" applyProtection="0">
      <alignment vertical="center"/>
    </xf>
    <xf numFmtId="0" fontId="85" fillId="0" borderId="0" applyNumberFormat="0" applyFill="0" applyBorder="0" applyAlignment="0" applyProtection="0">
      <alignment vertical="center"/>
    </xf>
    <xf numFmtId="0" fontId="84" fillId="26" borderId="0" applyNumberFormat="0" applyBorder="0" applyAlignment="0" applyProtection="0">
      <alignment vertical="center"/>
    </xf>
    <xf numFmtId="0" fontId="80" fillId="17" borderId="24" applyNumberFormat="0" applyFont="0" applyAlignment="0" applyProtection="0">
      <alignment vertical="center"/>
    </xf>
    <xf numFmtId="0" fontId="83" fillId="15" borderId="0" applyNumberFormat="0" applyBorder="0" applyAlignment="0" applyProtection="0">
      <alignment vertical="center"/>
    </xf>
    <xf numFmtId="0" fontId="82" fillId="21" borderId="13" applyNumberFormat="0" applyAlignment="0" applyProtection="0">
      <alignment vertical="center"/>
    </xf>
    <xf numFmtId="0" fontId="50" fillId="29" borderId="0" applyNumberFormat="0" applyBorder="0" applyAlignment="0" applyProtection="0">
      <alignment vertical="center"/>
    </xf>
    <xf numFmtId="0" fontId="50" fillId="65" borderId="0" applyNumberFormat="0" applyBorder="0" applyAlignment="0" applyProtection="0">
      <alignment vertical="center"/>
    </xf>
    <xf numFmtId="0" fontId="50" fillId="34"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3" fillId="13" borderId="12" applyNumberFormat="0" applyFont="0" applyAlignment="0" applyProtection="0"/>
    <xf numFmtId="0" fontId="23" fillId="13" borderId="12"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9" fillId="0" borderId="28"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2" fillId="0" borderId="0"/>
    <xf numFmtId="43" fontId="7"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2" fillId="0" borderId="0"/>
    <xf numFmtId="0" fontId="2" fillId="0" borderId="0"/>
    <xf numFmtId="0" fontId="2" fillId="0" borderId="0"/>
    <xf numFmtId="0" fontId="98" fillId="0" borderId="0"/>
    <xf numFmtId="0" fontId="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5" fontId="7" fillId="0" borderId="0" applyFont="0" applyFill="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168" fontId="7" fillId="0" borderId="0" applyFill="0" applyBorder="0" applyAlignment="0"/>
    <xf numFmtId="165"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9" fontId="7" fillId="39" borderId="0"/>
    <xf numFmtId="169" fontId="7" fillId="4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5" fontId="7" fillId="0" borderId="0" applyFont="0" applyFill="0" applyBorder="0" applyAlignment="0" applyProtection="0"/>
    <xf numFmtId="164" fontId="2"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cellStyleXfs>
  <cellXfs count="103">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5" fillId="0" borderId="0" xfId="0" applyFont="1" applyAlignment="1" applyProtection="1">
      <alignment horizontal="left" vertical="center" wrapText="1"/>
      <protection hidden="1"/>
    </xf>
    <xf numFmtId="0" fontId="6" fillId="2" borderId="2" xfId="0" applyFont="1" applyFill="1" applyBorder="1" applyAlignment="1">
      <alignment horizontal="center" vertical="center" wrapText="1"/>
    </xf>
    <xf numFmtId="0" fontId="3" fillId="0" borderId="0" xfId="0" applyFont="1" applyAlignment="1">
      <alignment horizontal="center" vertical="center" wrapText="1"/>
    </xf>
    <xf numFmtId="0" fontId="4" fillId="2" borderId="2"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9" fillId="5" borderId="3" xfId="0" applyFont="1" applyFill="1" applyBorder="1" applyAlignment="1" applyProtection="1">
      <alignment vertical="center"/>
      <protection locked="0"/>
    </xf>
    <xf numFmtId="0" fontId="9" fillId="5" borderId="5" xfId="0" applyFont="1" applyFill="1" applyBorder="1" applyAlignment="1" applyProtection="1">
      <alignment vertical="center"/>
      <protection locked="0"/>
    </xf>
    <xf numFmtId="0" fontId="3" fillId="0" borderId="2" xfId="0" applyFont="1" applyBorder="1" applyAlignment="1" applyProtection="1">
      <alignment horizontal="center" vertical="center"/>
      <protection hidden="1"/>
    </xf>
    <xf numFmtId="37" fontId="3" fillId="0" borderId="2" xfId="0" applyNumberFormat="1" applyFont="1" applyBorder="1" applyAlignment="1" applyProtection="1">
      <alignment horizontal="center" vertical="center" wrapText="1"/>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justify" vertical="center" wrapText="1"/>
      <protection hidden="1"/>
    </xf>
    <xf numFmtId="0" fontId="10" fillId="0" borderId="2" xfId="0" applyFont="1" applyBorder="1" applyAlignment="1" applyProtection="1">
      <alignment horizontal="justify" vertical="center" wrapText="1"/>
      <protection hidden="1"/>
    </xf>
    <xf numFmtId="0" fontId="11" fillId="0" borderId="0" xfId="0" applyFont="1" applyAlignment="1">
      <alignment vertical="center"/>
    </xf>
    <xf numFmtId="0" fontId="3" fillId="0" borderId="0" xfId="0" applyFont="1" applyAlignment="1" applyProtection="1">
      <alignment horizontal="left" vertical="center" wrapText="1"/>
      <protection hidden="1"/>
    </xf>
    <xf numFmtId="37" fontId="3" fillId="4" borderId="2" xfId="0" applyNumberFormat="1" applyFont="1" applyFill="1" applyBorder="1" applyAlignment="1" applyProtection="1">
      <alignment horizontal="center" vertical="center" wrapText="1"/>
      <protection hidden="1"/>
    </xf>
    <xf numFmtId="4" fontId="6" fillId="3" borderId="2" xfId="0" applyNumberFormat="1" applyFont="1" applyFill="1" applyBorder="1" applyAlignment="1" applyProtection="1">
      <alignment horizontal="center" vertical="center" wrapText="1"/>
      <protection hidden="1"/>
    </xf>
    <xf numFmtId="0" fontId="6" fillId="3" borderId="2" xfId="0" applyFont="1" applyFill="1" applyBorder="1" applyAlignment="1" applyProtection="1">
      <alignment horizontal="center" vertical="center" wrapText="1"/>
      <protection hidden="1"/>
    </xf>
    <xf numFmtId="37" fontId="6" fillId="3" borderId="2" xfId="0" applyNumberFormat="1" applyFont="1" applyFill="1" applyBorder="1" applyAlignment="1" applyProtection="1">
      <alignment horizontal="center" vertical="center" wrapText="1"/>
      <protection hidden="1"/>
    </xf>
    <xf numFmtId="0" fontId="6" fillId="0" borderId="0" xfId="0" applyFont="1" applyAlignment="1" applyProtection="1">
      <alignment horizontal="justify" vertical="center" wrapText="1"/>
      <protection hidden="1"/>
    </xf>
    <xf numFmtId="4" fontId="6" fillId="0" borderId="3" xfId="0" applyNumberFormat="1" applyFont="1" applyBorder="1" applyAlignment="1" applyProtection="1">
      <alignment horizontal="center" vertical="center" wrapText="1"/>
      <protection hidden="1"/>
    </xf>
    <xf numFmtId="37" fontId="6" fillId="0" borderId="3" xfId="0" applyNumberFormat="1" applyFont="1" applyBorder="1" applyAlignment="1" applyProtection="1">
      <alignment horizontal="center" vertical="center" wrapText="1"/>
      <protection hidden="1"/>
    </xf>
    <xf numFmtId="0" fontId="13"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6" fillId="0" borderId="2" xfId="0" applyFont="1" applyBorder="1" applyAlignment="1" applyProtection="1">
      <alignment horizontal="justify" vertical="center" wrapText="1"/>
      <protection hidden="1"/>
    </xf>
    <xf numFmtId="0" fontId="6" fillId="0" borderId="3" xfId="0" applyFont="1" applyBorder="1" applyAlignment="1" applyProtection="1">
      <alignment horizontal="center" vertical="center" wrapText="1"/>
      <protection hidden="1"/>
    </xf>
    <xf numFmtId="0" fontId="3" fillId="0" borderId="0" xfId="0" applyFont="1" applyAlignment="1" applyProtection="1">
      <alignment horizontal="justify" vertical="center" wrapText="1"/>
      <protection hidden="1"/>
    </xf>
    <xf numFmtId="0" fontId="9" fillId="5" borderId="4" xfId="0" applyFont="1" applyFill="1" applyBorder="1" applyAlignment="1" applyProtection="1">
      <alignment horizontal="left" vertical="center"/>
      <protection locked="0"/>
    </xf>
    <xf numFmtId="4" fontId="8" fillId="3" borderId="2" xfId="0" applyNumberFormat="1" applyFont="1" applyFill="1" applyBorder="1" applyAlignment="1" applyProtection="1">
      <alignment horizontal="center" vertical="center" wrapText="1"/>
      <protection hidden="1"/>
    </xf>
    <xf numFmtId="0" fontId="15" fillId="3" borderId="2" xfId="0" applyFont="1" applyFill="1" applyBorder="1" applyAlignment="1">
      <alignment horizontal="center" vertical="center" wrapText="1"/>
    </xf>
    <xf numFmtId="37" fontId="8" fillId="3" borderId="2" xfId="0" applyNumberFormat="1" applyFont="1" applyFill="1" applyBorder="1" applyAlignment="1" applyProtection="1">
      <alignment horizontal="center" vertical="center" wrapText="1"/>
      <protection hidden="1"/>
    </xf>
    <xf numFmtId="37" fontId="3" fillId="0" borderId="2" xfId="0" applyNumberFormat="1" applyFont="1" applyBorder="1" applyAlignment="1">
      <alignment horizontal="center" vertical="center" wrapText="1"/>
    </xf>
    <xf numFmtId="1" fontId="3" fillId="0" borderId="0" xfId="0" applyNumberFormat="1" applyFont="1" applyAlignment="1" applyProtection="1">
      <alignment horizontal="justify" vertical="center" wrapText="1"/>
      <protection hidden="1"/>
    </xf>
    <xf numFmtId="1" fontId="17" fillId="0" borderId="0" xfId="0" applyNumberFormat="1" applyFont="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9" fillId="5" borderId="3" xfId="0" applyFont="1" applyFill="1" applyBorder="1" applyAlignment="1" applyProtection="1">
      <alignment horizontal="center" vertical="center"/>
      <protection locked="0"/>
    </xf>
    <xf numFmtId="39" fontId="3" fillId="0" borderId="2" xfId="0" applyNumberFormat="1" applyFont="1" applyBorder="1" applyAlignment="1">
      <alignment horizontal="center" vertical="center" wrapText="1"/>
    </xf>
    <xf numFmtId="0" fontId="8" fillId="3" borderId="2" xfId="0" applyFont="1" applyFill="1" applyBorder="1" applyAlignment="1" applyProtection="1">
      <alignment horizontal="center" vertical="center" wrapText="1"/>
      <protection hidden="1"/>
    </xf>
    <xf numFmtId="0" fontId="6" fillId="0" borderId="2" xfId="3" applyFont="1" applyBorder="1" applyAlignment="1" applyProtection="1">
      <alignment horizontal="justify" vertical="center" wrapText="1"/>
      <protection hidden="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2" xfId="3" applyFont="1" applyBorder="1" applyAlignment="1" applyProtection="1">
      <alignment horizontal="justify" vertical="center" wrapText="1"/>
      <protection hidden="1"/>
    </xf>
    <xf numFmtId="37" fontId="12" fillId="0" borderId="2" xfId="4" applyNumberFormat="1" applyFont="1" applyBorder="1" applyAlignment="1" applyProtection="1">
      <alignment horizontal="center" vertical="center"/>
      <protection hidden="1"/>
    </xf>
    <xf numFmtId="0" fontId="18" fillId="5" borderId="6" xfId="0" applyFont="1" applyFill="1" applyBorder="1" applyAlignment="1" applyProtection="1">
      <alignment horizontal="left" vertical="center"/>
      <protection hidden="1"/>
    </xf>
    <xf numFmtId="0" fontId="4" fillId="2" borderId="2" xfId="0" applyFont="1" applyFill="1" applyBorder="1" applyAlignment="1" applyProtection="1">
      <alignment horizontal="center" vertical="center" wrapText="1"/>
      <protection hidden="1"/>
    </xf>
    <xf numFmtId="3" fontId="6" fillId="0" borderId="2" xfId="0" applyNumberFormat="1" applyFont="1" applyBorder="1" applyAlignment="1">
      <alignment horizontal="center" vertical="center" wrapText="1"/>
    </xf>
    <xf numFmtId="3" fontId="19" fillId="0" borderId="2" xfId="0" applyNumberFormat="1" applyFont="1" applyBorder="1" applyAlignment="1">
      <alignment horizontal="center" vertical="center" wrapText="1"/>
    </xf>
    <xf numFmtId="4" fontId="3" fillId="0" borderId="2" xfId="0" applyNumberFormat="1" applyFont="1" applyBorder="1" applyAlignment="1" applyProtection="1">
      <alignment horizontal="center" vertical="top" wrapText="1"/>
      <protection locked="0"/>
    </xf>
    <xf numFmtId="0" fontId="6" fillId="4" borderId="0" xfId="0" applyFont="1" applyFill="1" applyProtection="1">
      <protection hidden="1"/>
    </xf>
    <xf numFmtId="0" fontId="20" fillId="0" borderId="0" xfId="0" applyFont="1"/>
    <xf numFmtId="0" fontId="3" fillId="0" borderId="2" xfId="0" applyFont="1" applyBorder="1" applyProtection="1">
      <protection locked="0"/>
    </xf>
    <xf numFmtId="0" fontId="10" fillId="4" borderId="0" xfId="0" applyFont="1" applyFill="1" applyProtection="1">
      <protection hidden="1"/>
    </xf>
    <xf numFmtId="3" fontId="8" fillId="2" borderId="2" xfId="0" applyNumberFormat="1" applyFont="1" applyFill="1" applyBorder="1" applyAlignment="1" applyProtection="1">
      <alignment horizontal="center" vertical="center" wrapText="1"/>
      <protection locked="0"/>
    </xf>
    <xf numFmtId="3" fontId="21" fillId="6" borderId="2" xfId="0" applyNumberFormat="1" applyFont="1" applyFill="1" applyBorder="1" applyAlignment="1" applyProtection="1">
      <alignment horizontal="right" vertical="center" wrapText="1"/>
      <protection hidden="1"/>
    </xf>
    <xf numFmtId="0" fontId="16" fillId="0" borderId="0" xfId="0" applyFont="1" applyProtection="1">
      <protection hidden="1"/>
    </xf>
    <xf numFmtId="0" fontId="3" fillId="0" borderId="0" xfId="0" applyFont="1" applyAlignment="1" applyProtection="1">
      <alignment horizontal="justify" vertical="top" wrapText="1"/>
      <protection hidden="1"/>
    </xf>
    <xf numFmtId="0" fontId="3" fillId="4" borderId="2" xfId="0" applyFont="1" applyFill="1" applyBorder="1" applyAlignment="1" applyProtection="1">
      <alignment horizontal="center" vertical="center" wrapText="1"/>
      <protection hidden="1"/>
    </xf>
    <xf numFmtId="0" fontId="6" fillId="4" borderId="2" xfId="0" applyFont="1" applyFill="1" applyBorder="1" applyAlignment="1">
      <alignment horizontal="justify" vertical="center" wrapText="1"/>
    </xf>
    <xf numFmtId="0" fontId="3" fillId="0" borderId="2" xfId="0" applyFont="1" applyBorder="1" applyAlignment="1" applyProtection="1">
      <alignment horizontal="left" vertical="center" wrapText="1"/>
      <protection hidden="1"/>
    </xf>
    <xf numFmtId="0" fontId="12" fillId="0" borderId="2" xfId="0" applyFont="1" applyBorder="1" applyAlignment="1" applyProtection="1">
      <alignment horizontal="justify" vertical="center" wrapText="1"/>
      <protection hidden="1"/>
    </xf>
    <xf numFmtId="0" fontId="22" fillId="0" borderId="2" xfId="0" applyFont="1" applyBorder="1" applyAlignment="1" applyProtection="1">
      <alignment horizontal="justify" vertical="center" wrapText="1"/>
      <protection hidden="1"/>
    </xf>
    <xf numFmtId="3" fontId="8" fillId="2" borderId="0" xfId="0" applyNumberFormat="1" applyFont="1" applyFill="1" applyAlignment="1" applyProtection="1">
      <alignment horizontal="center" vertical="center" wrapText="1"/>
      <protection locked="0"/>
    </xf>
    <xf numFmtId="0" fontId="11" fillId="4" borderId="0" xfId="0" applyFont="1" applyFill="1"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14" fontId="0" fillId="0" borderId="0" xfId="0" applyNumberFormat="1"/>
    <xf numFmtId="1" fontId="3" fillId="0" borderId="2" xfId="0" applyNumberFormat="1" applyFont="1" applyBorder="1" applyAlignment="1" applyProtection="1">
      <alignment horizontal="center" vertical="center" wrapText="1"/>
      <protection hidden="1"/>
    </xf>
    <xf numFmtId="177" fontId="3" fillId="0" borderId="2" xfId="46463" applyNumberFormat="1" applyFont="1" applyBorder="1" applyAlignment="1" applyProtection="1">
      <alignment horizontal="justify" vertical="top" wrapText="1"/>
      <protection hidden="1"/>
    </xf>
    <xf numFmtId="177" fontId="3" fillId="0" borderId="2" xfId="46463" applyNumberFormat="1" applyFont="1" applyBorder="1" applyAlignment="1" applyProtection="1">
      <alignment horizontal="center" vertical="center" wrapText="1"/>
      <protection hidden="1"/>
    </xf>
    <xf numFmtId="177" fontId="6" fillId="2" borderId="2" xfId="46463" applyNumberFormat="1" applyFont="1" applyFill="1" applyBorder="1" applyAlignment="1">
      <alignment horizontal="center" vertical="center" wrapText="1"/>
    </xf>
    <xf numFmtId="177" fontId="4" fillId="2" borderId="2" xfId="46463" applyNumberFormat="1" applyFont="1" applyFill="1" applyBorder="1" applyAlignment="1" applyProtection="1">
      <alignment horizontal="center" vertical="center" wrapText="1"/>
      <protection locked="0"/>
    </xf>
    <xf numFmtId="177" fontId="6" fillId="2" borderId="2" xfId="46463" applyNumberFormat="1" applyFont="1" applyFill="1" applyBorder="1" applyAlignment="1" applyProtection="1">
      <alignment horizontal="center" vertical="center" wrapText="1"/>
      <protection locked="0"/>
    </xf>
    <xf numFmtId="177" fontId="3" fillId="0" borderId="2" xfId="46463" applyNumberFormat="1" applyFont="1" applyFill="1" applyBorder="1" applyAlignment="1" applyProtection="1">
      <alignment horizontal="center" vertical="center" wrapText="1"/>
      <protection locked="0"/>
    </xf>
    <xf numFmtId="177" fontId="3" fillId="0" borderId="2" xfId="46463" applyNumberFormat="1" applyFont="1" applyBorder="1" applyAlignment="1">
      <alignment horizontal="center" vertical="center" wrapText="1"/>
    </xf>
    <xf numFmtId="177" fontId="3" fillId="0" borderId="2" xfId="46463" applyNumberFormat="1" applyFont="1" applyBorder="1" applyAlignment="1">
      <alignment horizontal="center" vertical="center"/>
    </xf>
    <xf numFmtId="177" fontId="12" fillId="0" borderId="2" xfId="46463" applyNumberFormat="1" applyFont="1" applyBorder="1" applyAlignment="1" applyProtection="1">
      <alignment horizontal="center" vertical="center"/>
      <protection hidden="1"/>
    </xf>
    <xf numFmtId="177" fontId="6" fillId="3" borderId="2" xfId="46463" applyNumberFormat="1" applyFont="1" applyFill="1" applyBorder="1" applyAlignment="1" applyProtection="1">
      <alignment horizontal="center" vertical="center" wrapText="1"/>
      <protection hidden="1"/>
    </xf>
    <xf numFmtId="177" fontId="8" fillId="3" borderId="2" xfId="46463" applyNumberFormat="1" applyFont="1" applyFill="1" applyBorder="1" applyAlignment="1" applyProtection="1">
      <alignment horizontal="center" vertical="center" wrapText="1"/>
      <protection hidden="1"/>
    </xf>
    <xf numFmtId="177" fontId="1" fillId="0" borderId="0" xfId="46463" applyNumberFormat="1" applyFont="1" applyAlignment="1">
      <alignment vertical="center"/>
    </xf>
    <xf numFmtId="177" fontId="9" fillId="5" borderId="3" xfId="46463" applyNumberFormat="1" applyFont="1" applyFill="1" applyBorder="1" applyAlignment="1" applyProtection="1">
      <alignment vertical="center"/>
      <protection locked="0"/>
    </xf>
    <xf numFmtId="177" fontId="9" fillId="5" borderId="5" xfId="46463" applyNumberFormat="1" applyFont="1" applyFill="1" applyBorder="1" applyAlignment="1" applyProtection="1">
      <alignment vertical="center"/>
      <protection locked="0"/>
    </xf>
    <xf numFmtId="177" fontId="14" fillId="0" borderId="1" xfId="46463" applyNumberFormat="1" applyFont="1" applyBorder="1" applyAlignment="1">
      <alignment vertical="center"/>
    </xf>
    <xf numFmtId="177" fontId="11" fillId="0" borderId="0" xfId="46463" applyNumberFormat="1" applyFont="1" applyAlignment="1">
      <alignment vertical="center"/>
    </xf>
    <xf numFmtId="177" fontId="6" fillId="2" borderId="5" xfId="46463" applyNumberFormat="1" applyFont="1" applyFill="1" applyBorder="1" applyAlignment="1">
      <alignment horizontal="center" vertical="center" wrapText="1"/>
    </xf>
    <xf numFmtId="177" fontId="4" fillId="2" borderId="5" xfId="46463" applyNumberFormat="1" applyFont="1" applyFill="1" applyBorder="1" applyAlignment="1" applyProtection="1">
      <alignment horizontal="center" vertical="center" wrapText="1"/>
      <protection locked="0"/>
    </xf>
    <xf numFmtId="177" fontId="3" fillId="0" borderId="5" xfId="46463" applyNumberFormat="1" applyFont="1" applyBorder="1" applyAlignment="1" applyProtection="1">
      <alignment horizontal="justify" vertical="top" wrapText="1"/>
      <protection hidden="1"/>
    </xf>
    <xf numFmtId="177" fontId="6" fillId="3" borderId="5" xfId="46463" applyNumberFormat="1" applyFont="1" applyFill="1" applyBorder="1" applyAlignment="1" applyProtection="1">
      <alignment horizontal="center" vertical="center" wrapText="1"/>
      <protection hidden="1"/>
    </xf>
    <xf numFmtId="177" fontId="3" fillId="0" borderId="5" xfId="46463" applyNumberFormat="1" applyFont="1" applyFill="1" applyBorder="1" applyAlignment="1" applyProtection="1">
      <alignment horizontal="center" vertical="center" wrapText="1"/>
      <protection locked="0"/>
    </xf>
    <xf numFmtId="177" fontId="3" fillId="0" borderId="5" xfId="46463" applyNumberFormat="1" applyFont="1" applyBorder="1" applyAlignment="1">
      <alignment horizontal="center" vertical="center"/>
    </xf>
    <xf numFmtId="177" fontId="6" fillId="0" borderId="5" xfId="46463" applyNumberFormat="1" applyFont="1" applyBorder="1" applyAlignment="1" applyProtection="1">
      <alignment horizontal="center" vertical="center" wrapText="1"/>
      <protection hidden="1"/>
    </xf>
    <xf numFmtId="177" fontId="6" fillId="0" borderId="2" xfId="46463" applyNumberFormat="1" applyFont="1" applyBorder="1" applyAlignment="1" applyProtection="1">
      <alignment horizontal="center" vertical="center" wrapText="1"/>
      <protection hidden="1"/>
    </xf>
    <xf numFmtId="177" fontId="3" fillId="0" borderId="5" xfId="46463" applyNumberFormat="1" applyFont="1" applyBorder="1" applyAlignment="1" applyProtection="1">
      <alignment horizontal="center" vertical="center" wrapText="1"/>
      <protection hidden="1"/>
    </xf>
    <xf numFmtId="177" fontId="8" fillId="3" borderId="5" xfId="46463" applyNumberFormat="1" applyFont="1" applyFill="1" applyBorder="1" applyAlignment="1" applyProtection="1">
      <alignment horizontal="center" vertical="center" wrapText="1"/>
      <protection hidden="1"/>
    </xf>
    <xf numFmtId="0" fontId="9" fillId="5" borderId="2" xfId="0" applyFont="1" applyFill="1" applyBorder="1" applyAlignment="1" applyProtection="1">
      <alignment horizontal="left" vertical="center"/>
      <protection locked="0"/>
    </xf>
  </cellXfs>
  <cellStyles count="46464">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63" builtinId="3"/>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3" xfId="714" xr:uid="{00000000-0005-0000-0000-00003E040000}"/>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8" xfId="754" xr:uid="{00000000-0005-0000-0000-000077040000}"/>
    <cellStyle name="Comma 4 9" xfId="43998" xr:uid="{00000000-0005-0000-0000-000078040000}"/>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116"/>
  <sheetViews>
    <sheetView view="pageBreakPreview" zoomScale="85" zoomScaleNormal="85" zoomScaleSheetLayoutView="85" workbookViewId="0">
      <selection activeCell="H95" sqref="H95"/>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87" customWidth="1"/>
    <col min="10" max="10" width="15.7109375" style="87" customWidth="1"/>
    <col min="11" max="11" width="21.7109375" style="2" hidden="1" customWidth="1"/>
    <col min="12" max="12" width="23.140625" style="2" hidden="1" customWidth="1"/>
    <col min="13" max="13" width="13.7109375" style="1" customWidth="1"/>
    <col min="14" max="14" width="9.140625" style="1"/>
    <col min="15" max="15" width="13.85546875" style="1" customWidth="1"/>
    <col min="16" max="16384" width="9.140625" style="1"/>
  </cols>
  <sheetData>
    <row r="1" spans="1:39" s="12" customFormat="1" ht="35.25" customHeight="1">
      <c r="A1" s="102" t="s">
        <v>258</v>
      </c>
      <c r="B1" s="102"/>
      <c r="C1" s="102"/>
      <c r="D1" s="102"/>
      <c r="E1" s="102"/>
      <c r="F1" s="102"/>
      <c r="G1" s="102"/>
      <c r="H1" s="102"/>
      <c r="I1" s="102"/>
      <c r="J1" s="102"/>
    </row>
    <row r="2" spans="1:39" s="5" customFormat="1" ht="12.6" customHeight="1">
      <c r="A2" s="4">
        <v>1</v>
      </c>
      <c r="B2" s="4">
        <v>2</v>
      </c>
      <c r="C2" s="4">
        <v>3</v>
      </c>
      <c r="D2" s="4">
        <v>4</v>
      </c>
      <c r="E2" s="4">
        <v>5</v>
      </c>
      <c r="F2" s="78">
        <v>6</v>
      </c>
      <c r="G2" s="78">
        <v>7</v>
      </c>
      <c r="H2" s="78">
        <v>8</v>
      </c>
      <c r="I2" s="78">
        <v>9</v>
      </c>
      <c r="J2" s="78">
        <v>10</v>
      </c>
      <c r="K2" s="4">
        <v>6</v>
      </c>
      <c r="L2" s="4">
        <v>7</v>
      </c>
    </row>
    <row r="3" spans="1:39" s="7" customFormat="1" ht="30" customHeight="1">
      <c r="A3" s="6" t="s">
        <v>17</v>
      </c>
      <c r="B3" s="6" t="s">
        <v>18</v>
      </c>
      <c r="C3" s="6" t="s">
        <v>19</v>
      </c>
      <c r="D3" s="6" t="s">
        <v>20</v>
      </c>
      <c r="E3" s="6" t="s">
        <v>0</v>
      </c>
      <c r="F3" s="79" t="s">
        <v>21</v>
      </c>
      <c r="G3" s="79" t="s">
        <v>22</v>
      </c>
      <c r="H3" s="79" t="s">
        <v>23</v>
      </c>
      <c r="I3" s="79" t="s">
        <v>24</v>
      </c>
      <c r="J3" s="79" t="s">
        <v>25</v>
      </c>
      <c r="K3" s="6" t="s">
        <v>91</v>
      </c>
      <c r="L3" s="6" t="s">
        <v>92</v>
      </c>
    </row>
    <row r="4" spans="1:39" s="8" customFormat="1" ht="12.6" customHeight="1">
      <c r="A4" s="4">
        <v>1</v>
      </c>
      <c r="B4" s="4">
        <v>2</v>
      </c>
      <c r="C4" s="4">
        <v>3</v>
      </c>
      <c r="D4" s="4">
        <v>4</v>
      </c>
      <c r="E4" s="4">
        <v>5</v>
      </c>
      <c r="F4" s="78">
        <v>6</v>
      </c>
      <c r="G4" s="80" t="s">
        <v>26</v>
      </c>
      <c r="H4" s="80">
        <v>8</v>
      </c>
      <c r="I4" s="80" t="s">
        <v>27</v>
      </c>
      <c r="J4" s="80" t="s">
        <v>40</v>
      </c>
      <c r="K4" s="4">
        <v>6</v>
      </c>
      <c r="L4" s="4" t="s">
        <v>26</v>
      </c>
      <c r="AG4" s="9"/>
      <c r="AH4" s="9"/>
      <c r="AI4" s="9"/>
      <c r="AJ4" s="9"/>
      <c r="AK4" s="9"/>
      <c r="AL4" s="9"/>
      <c r="AM4" s="9"/>
    </row>
    <row r="5" spans="1:39" ht="20.100000000000001" customHeight="1">
      <c r="A5" s="17"/>
      <c r="B5" s="17"/>
      <c r="C5" s="19" t="s">
        <v>93</v>
      </c>
      <c r="D5" s="18"/>
      <c r="E5" s="18"/>
      <c r="F5" s="76"/>
      <c r="G5" s="76"/>
      <c r="H5" s="76"/>
      <c r="I5" s="76"/>
      <c r="J5" s="76"/>
      <c r="K5" s="18"/>
      <c r="L5" s="18"/>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row>
    <row r="6" spans="1:39" ht="58.15" customHeight="1">
      <c r="A6" s="17"/>
      <c r="B6" s="17" t="s">
        <v>8</v>
      </c>
      <c r="C6" s="33" t="s">
        <v>61</v>
      </c>
      <c r="D6" s="16"/>
      <c r="E6" s="17"/>
      <c r="F6" s="76"/>
      <c r="G6" s="76"/>
      <c r="H6" s="76"/>
      <c r="I6" s="76"/>
      <c r="J6" s="76"/>
      <c r="K6" s="16"/>
      <c r="L6" s="17"/>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row>
    <row r="7" spans="1:39" ht="26.25" customHeight="1">
      <c r="A7" s="17"/>
      <c r="B7" s="17"/>
      <c r="C7" s="19" t="s">
        <v>105</v>
      </c>
      <c r="D7" s="16"/>
      <c r="E7" s="17"/>
      <c r="F7" s="76"/>
      <c r="G7" s="76"/>
      <c r="H7" s="76"/>
      <c r="I7" s="76"/>
      <c r="J7" s="76"/>
      <c r="K7" s="16"/>
      <c r="L7" s="17"/>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row>
    <row r="8" spans="1:39" ht="26.25" customHeight="1">
      <c r="A8" s="17" t="s">
        <v>50</v>
      </c>
      <c r="B8" s="17"/>
      <c r="C8" s="18" t="s">
        <v>6</v>
      </c>
      <c r="D8" s="16">
        <v>3616</v>
      </c>
      <c r="E8" s="17" t="s">
        <v>2</v>
      </c>
      <c r="F8" s="76">
        <v>450</v>
      </c>
      <c r="G8" s="76">
        <f>F8*D8</f>
        <v>1627200</v>
      </c>
      <c r="H8" s="76">
        <v>85</v>
      </c>
      <c r="I8" s="76"/>
      <c r="J8" s="76"/>
      <c r="K8" s="16"/>
      <c r="L8" s="17"/>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row>
    <row r="9" spans="1:39" ht="26.25" customHeight="1">
      <c r="A9" s="17" t="s">
        <v>42</v>
      </c>
      <c r="B9" s="17"/>
      <c r="C9" s="18" t="s">
        <v>5</v>
      </c>
      <c r="D9" s="16">
        <v>938</v>
      </c>
      <c r="E9" s="17" t="s">
        <v>2</v>
      </c>
      <c r="F9" s="76">
        <v>470</v>
      </c>
      <c r="G9" s="76">
        <f>F9*D9</f>
        <v>440860</v>
      </c>
      <c r="H9" s="76">
        <v>85</v>
      </c>
      <c r="I9" s="76"/>
      <c r="J9" s="76"/>
      <c r="K9" s="16"/>
      <c r="L9" s="17"/>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row>
    <row r="10" spans="1:39" ht="26.25" customHeight="1">
      <c r="A10" s="17" t="s">
        <v>10</v>
      </c>
      <c r="B10" s="17"/>
      <c r="C10" s="18" t="s">
        <v>69</v>
      </c>
      <c r="D10" s="16">
        <v>1268</v>
      </c>
      <c r="E10" s="17" t="s">
        <v>2</v>
      </c>
      <c r="F10" s="76">
        <v>680</v>
      </c>
      <c r="G10" s="76">
        <f>F10*D10</f>
        <v>862240</v>
      </c>
      <c r="H10" s="76">
        <v>85</v>
      </c>
      <c r="I10" s="76"/>
      <c r="J10" s="76"/>
      <c r="K10" s="16"/>
      <c r="L10" s="17"/>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row>
    <row r="11" spans="1:39" ht="46.5" customHeight="1">
      <c r="A11" s="17" t="s">
        <v>15</v>
      </c>
      <c r="B11" s="45" t="s">
        <v>43</v>
      </c>
      <c r="C11" s="69" t="s">
        <v>169</v>
      </c>
      <c r="D11" s="16">
        <f>SUM(D8:D10)</f>
        <v>5822</v>
      </c>
      <c r="E11" s="17" t="s">
        <v>2</v>
      </c>
      <c r="F11" s="76">
        <v>660</v>
      </c>
      <c r="G11" s="76">
        <f>F11*D11</f>
        <v>3842520</v>
      </c>
      <c r="H11" s="76">
        <v>70</v>
      </c>
      <c r="I11" s="76"/>
      <c r="J11" s="76"/>
      <c r="K11" s="16"/>
      <c r="L11" s="17"/>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row>
    <row r="12" spans="1:39" ht="34.5" customHeight="1">
      <c r="A12" s="15" t="s">
        <v>31</v>
      </c>
      <c r="B12" s="17"/>
      <c r="C12" s="18" t="s">
        <v>268</v>
      </c>
      <c r="D12" s="17">
        <v>5822</v>
      </c>
      <c r="E12" s="17" t="s">
        <v>2</v>
      </c>
      <c r="F12" s="76">
        <v>130</v>
      </c>
      <c r="G12" s="76">
        <f>F12*D12</f>
        <v>756860</v>
      </c>
      <c r="H12" s="76">
        <v>25</v>
      </c>
      <c r="I12" s="76"/>
      <c r="J12" s="76"/>
      <c r="K12" s="17"/>
      <c r="L12" s="17"/>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row>
    <row r="13" spans="1:39" s="8" customFormat="1" ht="42" customHeight="1">
      <c r="A13" s="15"/>
      <c r="B13" s="15" t="s">
        <v>65</v>
      </c>
      <c r="C13" s="47" t="s">
        <v>66</v>
      </c>
      <c r="D13" s="40"/>
      <c r="E13" s="48"/>
      <c r="F13" s="81"/>
      <c r="G13" s="81"/>
      <c r="H13" s="81"/>
      <c r="I13" s="81"/>
      <c r="J13" s="82"/>
      <c r="K13" s="16"/>
      <c r="L13" s="17"/>
      <c r="M13" s="41"/>
      <c r="N13" s="41"/>
    </row>
    <row r="14" spans="1:39" s="43" customFormat="1" ht="26.25" customHeight="1">
      <c r="A14" s="15" t="s">
        <v>34</v>
      </c>
      <c r="B14" s="49"/>
      <c r="C14" s="50" t="s">
        <v>63</v>
      </c>
      <c r="D14" s="16">
        <f>40*1.1</f>
        <v>44</v>
      </c>
      <c r="E14" s="17" t="s">
        <v>41</v>
      </c>
      <c r="F14" s="83">
        <v>750</v>
      </c>
      <c r="G14" s="76">
        <f>F14*D14</f>
        <v>33000</v>
      </c>
      <c r="H14" s="83">
        <v>80</v>
      </c>
      <c r="I14" s="83"/>
      <c r="J14" s="84"/>
      <c r="K14" s="16"/>
      <c r="L14" s="16"/>
      <c r="M14" s="42"/>
      <c r="P14" s="42"/>
    </row>
    <row r="15" spans="1:39" s="43" customFormat="1" ht="26.25" customHeight="1">
      <c r="A15" s="15" t="s">
        <v>34</v>
      </c>
      <c r="B15" s="49"/>
      <c r="C15" s="50" t="s">
        <v>64</v>
      </c>
      <c r="D15" s="16">
        <f>13*1.1</f>
        <v>14.3</v>
      </c>
      <c r="E15" s="17" t="s">
        <v>41</v>
      </c>
      <c r="F15" s="83">
        <v>700</v>
      </c>
      <c r="G15" s="76">
        <f t="shared" ref="G15" si="0">F15*D15</f>
        <v>10010</v>
      </c>
      <c r="H15" s="83">
        <v>80</v>
      </c>
      <c r="I15" s="83"/>
      <c r="J15" s="84"/>
      <c r="K15" s="40"/>
      <c r="L15" s="48"/>
    </row>
    <row r="16" spans="1:39" s="43" customFormat="1" ht="35.25" customHeight="1">
      <c r="A16" s="15"/>
      <c r="B16" s="49"/>
      <c r="C16" s="19" t="s">
        <v>110</v>
      </c>
      <c r="D16" s="51"/>
      <c r="E16" s="17"/>
      <c r="F16" s="83"/>
      <c r="G16" s="83"/>
      <c r="H16" s="83"/>
      <c r="I16" s="83"/>
      <c r="J16" s="84"/>
      <c r="K16" s="51"/>
      <c r="L16" s="17"/>
    </row>
    <row r="17" spans="1:39" s="43" customFormat="1" ht="26.25" customHeight="1">
      <c r="A17" s="15" t="s">
        <v>37</v>
      </c>
      <c r="B17" s="49"/>
      <c r="C17" s="50" t="s">
        <v>197</v>
      </c>
      <c r="D17" s="16">
        <v>8</v>
      </c>
      <c r="E17" s="17" t="s">
        <v>1</v>
      </c>
      <c r="F17" s="83">
        <v>9500</v>
      </c>
      <c r="G17" s="76">
        <f>F17*D17</f>
        <v>76000</v>
      </c>
      <c r="H17" s="83">
        <v>1000</v>
      </c>
      <c r="I17" s="83"/>
      <c r="J17" s="84"/>
      <c r="K17" s="51"/>
      <c r="L17" s="17"/>
    </row>
    <row r="18" spans="1:39" s="43" customFormat="1" ht="26.25" customHeight="1">
      <c r="A18" s="15"/>
      <c r="B18" s="49"/>
      <c r="C18" s="19" t="s">
        <v>232</v>
      </c>
      <c r="D18" s="51"/>
      <c r="E18" s="17"/>
      <c r="F18" s="83"/>
      <c r="G18" s="83"/>
      <c r="H18" s="83"/>
      <c r="I18" s="83"/>
      <c r="J18" s="84"/>
      <c r="K18" s="51"/>
      <c r="L18" s="17"/>
    </row>
    <row r="19" spans="1:39" s="43" customFormat="1" ht="26.25" customHeight="1">
      <c r="A19" s="15" t="s">
        <v>38</v>
      </c>
      <c r="B19" s="49"/>
      <c r="C19" s="50" t="s">
        <v>197</v>
      </c>
      <c r="D19" s="51">
        <v>8</v>
      </c>
      <c r="E19" s="17" t="s">
        <v>1</v>
      </c>
      <c r="F19" s="83">
        <v>9500</v>
      </c>
      <c r="G19" s="76">
        <f>F19*D19</f>
        <v>76000</v>
      </c>
      <c r="H19" s="83">
        <v>1000</v>
      </c>
      <c r="I19" s="83"/>
      <c r="J19" s="84"/>
      <c r="K19" s="51"/>
      <c r="L19" s="17"/>
    </row>
    <row r="20" spans="1:39" s="10" customFormat="1" ht="30" customHeight="1">
      <c r="A20" s="23"/>
      <c r="B20" s="24"/>
      <c r="C20" s="24" t="s">
        <v>47</v>
      </c>
      <c r="D20" s="23"/>
      <c r="E20" s="25"/>
      <c r="F20" s="85"/>
      <c r="G20" s="85"/>
      <c r="H20" s="85"/>
      <c r="I20" s="85"/>
      <c r="J20" s="85"/>
      <c r="K20" s="23"/>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row>
    <row r="21" spans="1:39" s="43" customFormat="1" ht="26.25" customHeight="1">
      <c r="A21" s="15"/>
      <c r="B21" s="49"/>
      <c r="C21" s="19" t="s">
        <v>177</v>
      </c>
      <c r="D21" s="51"/>
      <c r="E21" s="17"/>
      <c r="F21" s="83"/>
      <c r="G21" s="83"/>
      <c r="H21" s="83"/>
      <c r="I21" s="83"/>
      <c r="J21" s="84"/>
      <c r="K21" s="17"/>
      <c r="L21" s="17"/>
    </row>
    <row r="22" spans="1:39" s="43" customFormat="1" ht="26.25" customHeight="1">
      <c r="A22" s="15" t="s">
        <v>50</v>
      </c>
      <c r="B22" s="49"/>
      <c r="C22" s="50" t="s">
        <v>178</v>
      </c>
      <c r="D22" s="51">
        <v>12</v>
      </c>
      <c r="E22" s="17" t="s">
        <v>1</v>
      </c>
      <c r="F22" s="83">
        <v>5050</v>
      </c>
      <c r="G22" s="76">
        <f t="shared" ref="G22:G23" si="1">F22*D22</f>
        <v>60600</v>
      </c>
      <c r="H22" s="83">
        <v>1000</v>
      </c>
      <c r="I22" s="83"/>
      <c r="J22" s="84"/>
      <c r="K22" s="17"/>
      <c r="L22" s="17"/>
    </row>
    <row r="23" spans="1:39" s="43" customFormat="1" ht="26.25" customHeight="1">
      <c r="A23" s="15" t="s">
        <v>42</v>
      </c>
      <c r="B23" s="49"/>
      <c r="C23" s="50" t="s">
        <v>179</v>
      </c>
      <c r="D23" s="51">
        <v>2</v>
      </c>
      <c r="E23" s="17" t="s">
        <v>1</v>
      </c>
      <c r="F23" s="83">
        <v>8000</v>
      </c>
      <c r="G23" s="76">
        <f t="shared" si="1"/>
        <v>16000</v>
      </c>
      <c r="H23" s="83">
        <v>1000</v>
      </c>
      <c r="I23" s="83"/>
      <c r="J23" s="84"/>
      <c r="K23" s="51"/>
      <c r="L23" s="17"/>
    </row>
    <row r="24" spans="1:39" s="43" customFormat="1" ht="26.25" customHeight="1">
      <c r="A24" s="15"/>
      <c r="B24" s="49"/>
      <c r="C24" s="19" t="s">
        <v>180</v>
      </c>
      <c r="D24" s="51"/>
      <c r="E24" s="17"/>
      <c r="F24" s="83"/>
      <c r="G24" s="83"/>
      <c r="H24" s="83"/>
      <c r="I24" s="83"/>
      <c r="J24" s="84"/>
      <c r="K24" s="17"/>
      <c r="L24" s="17"/>
    </row>
    <row r="25" spans="1:39" s="43" customFormat="1" ht="26.25" customHeight="1">
      <c r="A25" s="15" t="s">
        <v>10</v>
      </c>
      <c r="B25" s="49"/>
      <c r="C25" s="50" t="s">
        <v>178</v>
      </c>
      <c r="D25" s="51">
        <v>12</v>
      </c>
      <c r="E25" s="17" t="s">
        <v>1</v>
      </c>
      <c r="F25" s="83">
        <v>5050</v>
      </c>
      <c r="G25" s="76">
        <f t="shared" ref="G25:G27" si="2">F25*D25</f>
        <v>60600</v>
      </c>
      <c r="H25" s="83">
        <v>1000</v>
      </c>
      <c r="I25" s="83"/>
      <c r="J25" s="84"/>
      <c r="K25" s="51"/>
      <c r="L25" s="17"/>
    </row>
    <row r="26" spans="1:39" s="43" customFormat="1" ht="26.25" customHeight="1">
      <c r="A26" s="15" t="s">
        <v>15</v>
      </c>
      <c r="B26" s="49"/>
      <c r="C26" s="50" t="s">
        <v>225</v>
      </c>
      <c r="D26" s="51">
        <v>2</v>
      </c>
      <c r="E26" s="17" t="s">
        <v>1</v>
      </c>
      <c r="F26" s="83">
        <v>6000</v>
      </c>
      <c r="G26" s="76">
        <f t="shared" si="2"/>
        <v>12000</v>
      </c>
      <c r="H26" s="83">
        <v>1000</v>
      </c>
      <c r="I26" s="83"/>
      <c r="J26" s="84"/>
      <c r="K26" s="51"/>
      <c r="L26" s="17"/>
    </row>
    <row r="27" spans="1:39" s="43" customFormat="1" ht="26.25" customHeight="1">
      <c r="A27" s="15" t="s">
        <v>31</v>
      </c>
      <c r="B27" s="49"/>
      <c r="C27" s="50" t="s">
        <v>233</v>
      </c>
      <c r="D27" s="51">
        <v>1</v>
      </c>
      <c r="E27" s="17" t="s">
        <v>186</v>
      </c>
      <c r="F27" s="83">
        <v>10500</v>
      </c>
      <c r="G27" s="76">
        <f t="shared" si="2"/>
        <v>10500</v>
      </c>
      <c r="H27" s="83">
        <v>1000</v>
      </c>
      <c r="I27" s="83"/>
      <c r="J27" s="84"/>
      <c r="K27" s="51"/>
      <c r="L27" s="51"/>
    </row>
    <row r="28" spans="1:39" s="43" customFormat="1" ht="26.25" customHeight="1">
      <c r="A28" s="15"/>
      <c r="B28" s="49"/>
      <c r="C28" s="19" t="s">
        <v>234</v>
      </c>
      <c r="D28" s="51"/>
      <c r="E28" s="17"/>
      <c r="F28" s="83"/>
      <c r="G28" s="83"/>
      <c r="H28" s="83"/>
      <c r="I28" s="83"/>
      <c r="J28" s="84"/>
      <c r="K28" s="49"/>
      <c r="L28" s="49"/>
    </row>
    <row r="29" spans="1:39" s="43" customFormat="1" ht="26.25" customHeight="1">
      <c r="A29" s="15" t="s">
        <v>34</v>
      </c>
      <c r="B29" s="49"/>
      <c r="C29" s="50" t="s">
        <v>235</v>
      </c>
      <c r="D29" s="51">
        <v>2</v>
      </c>
      <c r="E29" s="17" t="s">
        <v>1</v>
      </c>
      <c r="F29" s="83">
        <v>20500</v>
      </c>
      <c r="G29" s="76">
        <f>F29*D29</f>
        <v>41000</v>
      </c>
      <c r="H29" s="83">
        <v>1500</v>
      </c>
      <c r="I29" s="83"/>
      <c r="J29" s="84"/>
      <c r="K29" s="49"/>
      <c r="L29" s="49"/>
    </row>
    <row r="30" spans="1:39" s="43" customFormat="1" ht="26.25" customHeight="1">
      <c r="A30" s="15"/>
      <c r="B30" s="49"/>
      <c r="C30" s="19" t="s">
        <v>214</v>
      </c>
      <c r="D30" s="51"/>
      <c r="E30" s="17"/>
      <c r="F30" s="83"/>
      <c r="G30" s="83"/>
      <c r="H30" s="83"/>
      <c r="I30" s="83"/>
      <c r="J30" s="84"/>
      <c r="K30" s="49"/>
      <c r="L30" s="49"/>
    </row>
    <row r="31" spans="1:39" s="43" customFormat="1" ht="26.25" customHeight="1">
      <c r="A31" s="15" t="s">
        <v>37</v>
      </c>
      <c r="B31" s="49"/>
      <c r="C31" s="50" t="s">
        <v>174</v>
      </c>
      <c r="D31" s="51">
        <v>13</v>
      </c>
      <c r="E31" s="17" t="s">
        <v>1</v>
      </c>
      <c r="F31" s="83">
        <v>3200</v>
      </c>
      <c r="G31" s="76">
        <f>F31*D31</f>
        <v>41600</v>
      </c>
      <c r="H31" s="83">
        <v>800</v>
      </c>
      <c r="I31" s="83"/>
      <c r="J31" s="84"/>
      <c r="K31" s="49"/>
      <c r="L31" s="49"/>
    </row>
    <row r="32" spans="1:39" s="10" customFormat="1" ht="30" customHeight="1">
      <c r="A32" s="23"/>
      <c r="B32" s="24"/>
      <c r="C32" s="24" t="s">
        <v>165</v>
      </c>
      <c r="D32" s="24"/>
      <c r="E32" s="25"/>
      <c r="F32" s="85"/>
      <c r="G32" s="85"/>
      <c r="H32" s="85"/>
      <c r="I32" s="85"/>
      <c r="J32" s="85"/>
      <c r="K32" s="24"/>
      <c r="L32" s="24"/>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row>
    <row r="33" spans="1:39" ht="26.25" customHeight="1">
      <c r="A33" s="17"/>
      <c r="B33" s="17"/>
      <c r="C33" s="19" t="s">
        <v>215</v>
      </c>
      <c r="D33" s="17"/>
      <c r="E33" s="17"/>
      <c r="F33" s="76"/>
      <c r="G33" s="76"/>
      <c r="H33" s="76"/>
      <c r="I33" s="76"/>
      <c r="J33" s="76"/>
      <c r="K33" s="49"/>
      <c r="L33" s="49"/>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row>
    <row r="34" spans="1:39" ht="26.25" customHeight="1">
      <c r="A34" s="17" t="s">
        <v>50</v>
      </c>
      <c r="B34" s="17"/>
      <c r="C34" s="50" t="s">
        <v>71</v>
      </c>
      <c r="D34" s="17">
        <v>1</v>
      </c>
      <c r="E34" s="17" t="s">
        <v>1</v>
      </c>
      <c r="F34" s="76">
        <v>20000</v>
      </c>
      <c r="G34" s="76">
        <f>F34*D34</f>
        <v>20000</v>
      </c>
      <c r="H34" s="76">
        <v>1000</v>
      </c>
      <c r="I34" s="76"/>
      <c r="J34" s="76"/>
      <c r="K34" s="17"/>
      <c r="L34" s="17"/>
      <c r="M34" s="20"/>
      <c r="N34" s="20"/>
      <c r="O34" s="72"/>
      <c r="P34" s="20"/>
      <c r="Q34" s="20"/>
      <c r="R34" s="20"/>
      <c r="S34" s="20"/>
      <c r="T34" s="20"/>
      <c r="U34" s="20"/>
      <c r="V34" s="20"/>
      <c r="W34" s="20"/>
      <c r="X34" s="20"/>
      <c r="Y34" s="20"/>
      <c r="Z34" s="20"/>
      <c r="AA34" s="20"/>
      <c r="AB34" s="20"/>
      <c r="AC34" s="20"/>
      <c r="AD34" s="20"/>
      <c r="AE34" s="20"/>
      <c r="AF34" s="20"/>
      <c r="AG34" s="20"/>
      <c r="AH34" s="20"/>
      <c r="AI34" s="20"/>
      <c r="AJ34" s="20"/>
      <c r="AK34" s="20"/>
      <c r="AL34" s="20"/>
      <c r="AM34" s="20"/>
    </row>
    <row r="35" spans="1:39" ht="26.25" customHeight="1">
      <c r="A35" s="17" t="s">
        <v>42</v>
      </c>
      <c r="B35" s="17"/>
      <c r="C35" s="50" t="s">
        <v>129</v>
      </c>
      <c r="D35" s="17">
        <v>1</v>
      </c>
      <c r="E35" s="17" t="s">
        <v>1</v>
      </c>
      <c r="F35" s="76">
        <v>7500</v>
      </c>
      <c r="G35" s="76">
        <f t="shared" ref="G35:G46" si="3">F35*D35</f>
        <v>7500</v>
      </c>
      <c r="H35" s="76">
        <v>1000</v>
      </c>
      <c r="I35" s="76"/>
      <c r="J35" s="76"/>
      <c r="K35" s="51"/>
      <c r="L35" s="17"/>
      <c r="M35" s="20"/>
      <c r="N35" s="20"/>
      <c r="O35" s="73"/>
      <c r="P35" s="20"/>
      <c r="Q35" s="20"/>
      <c r="R35" s="20"/>
      <c r="S35" s="20"/>
      <c r="T35" s="20"/>
      <c r="U35" s="20"/>
      <c r="V35" s="20"/>
      <c r="W35" s="20"/>
      <c r="X35" s="20"/>
      <c r="Y35" s="20"/>
      <c r="Z35" s="20"/>
      <c r="AA35" s="20"/>
      <c r="AB35" s="20"/>
      <c r="AC35" s="20"/>
      <c r="AD35" s="20"/>
      <c r="AE35" s="20"/>
      <c r="AF35" s="20"/>
      <c r="AG35" s="20"/>
      <c r="AH35" s="20"/>
      <c r="AI35" s="20"/>
      <c r="AJ35" s="20"/>
      <c r="AK35" s="20"/>
      <c r="AL35" s="20"/>
      <c r="AM35" s="20"/>
    </row>
    <row r="36" spans="1:39" ht="26.25" customHeight="1">
      <c r="A36" s="17" t="s">
        <v>10</v>
      </c>
      <c r="B36" s="17"/>
      <c r="C36" s="50" t="s">
        <v>111</v>
      </c>
      <c r="D36" s="17">
        <v>1</v>
      </c>
      <c r="E36" s="17" t="s">
        <v>1</v>
      </c>
      <c r="F36" s="76">
        <v>12000</v>
      </c>
      <c r="G36" s="76">
        <f t="shared" si="3"/>
        <v>12000</v>
      </c>
      <c r="H36" s="76">
        <v>1000</v>
      </c>
      <c r="I36" s="76"/>
      <c r="J36" s="76"/>
      <c r="K36" s="17"/>
      <c r="L36" s="17"/>
      <c r="M36" s="20"/>
      <c r="N36" s="20"/>
      <c r="O36" s="73"/>
      <c r="P36" s="20"/>
      <c r="Q36" s="20"/>
      <c r="R36" s="20"/>
      <c r="S36" s="20"/>
      <c r="T36" s="20"/>
      <c r="U36" s="20"/>
      <c r="V36" s="20"/>
      <c r="W36" s="20"/>
      <c r="X36" s="20"/>
      <c r="Y36" s="20"/>
      <c r="Z36" s="20"/>
      <c r="AA36" s="20"/>
      <c r="AB36" s="20"/>
      <c r="AC36" s="20"/>
      <c r="AD36" s="20"/>
      <c r="AE36" s="20"/>
      <c r="AF36" s="20"/>
      <c r="AG36" s="20"/>
      <c r="AH36" s="20"/>
      <c r="AI36" s="20"/>
      <c r="AJ36" s="20"/>
      <c r="AK36" s="20"/>
      <c r="AL36" s="20"/>
      <c r="AM36" s="20"/>
    </row>
    <row r="37" spans="1:39" ht="26.25" customHeight="1">
      <c r="A37" s="17" t="s">
        <v>15</v>
      </c>
      <c r="B37" s="17"/>
      <c r="C37" s="50" t="s">
        <v>68</v>
      </c>
      <c r="D37" s="17">
        <v>2</v>
      </c>
      <c r="E37" s="17" t="s">
        <v>1</v>
      </c>
      <c r="F37" s="76">
        <v>9000</v>
      </c>
      <c r="G37" s="76">
        <f t="shared" si="3"/>
        <v>18000</v>
      </c>
      <c r="H37" s="76">
        <v>1000</v>
      </c>
      <c r="I37" s="76"/>
      <c r="J37" s="76"/>
      <c r="K37" s="17"/>
      <c r="L37" s="17"/>
      <c r="M37" s="20"/>
      <c r="N37" s="20"/>
      <c r="O37" s="73"/>
      <c r="P37" s="20"/>
      <c r="Q37" s="20"/>
      <c r="R37" s="20"/>
      <c r="S37" s="20"/>
      <c r="T37" s="20"/>
      <c r="U37" s="20"/>
      <c r="V37" s="20"/>
      <c r="W37" s="20"/>
      <c r="X37" s="20"/>
      <c r="Y37" s="20"/>
      <c r="Z37" s="20"/>
      <c r="AA37" s="20"/>
      <c r="AB37" s="20"/>
      <c r="AC37" s="20"/>
      <c r="AD37" s="20"/>
      <c r="AE37" s="20"/>
      <c r="AF37" s="20"/>
      <c r="AG37" s="20"/>
      <c r="AH37" s="20"/>
      <c r="AI37" s="20"/>
      <c r="AJ37" s="20"/>
      <c r="AK37" s="20"/>
      <c r="AL37" s="20"/>
      <c r="AM37" s="20"/>
    </row>
    <row r="38" spans="1:39" ht="26.25" customHeight="1">
      <c r="A38" s="17" t="s">
        <v>31</v>
      </c>
      <c r="B38" s="17"/>
      <c r="C38" s="50" t="s">
        <v>236</v>
      </c>
      <c r="D38" s="17">
        <v>3</v>
      </c>
      <c r="E38" s="17" t="s">
        <v>1</v>
      </c>
      <c r="F38" s="76">
        <v>14000</v>
      </c>
      <c r="G38" s="76">
        <f t="shared" si="3"/>
        <v>42000</v>
      </c>
      <c r="H38" s="76">
        <v>1000</v>
      </c>
      <c r="I38" s="76"/>
      <c r="J38" s="76"/>
      <c r="K38" s="17"/>
      <c r="L38" s="17"/>
      <c r="M38" s="20"/>
      <c r="N38" s="20"/>
      <c r="O38" s="72"/>
      <c r="P38" s="20"/>
      <c r="Q38" s="20"/>
      <c r="R38" s="20"/>
      <c r="S38" s="20"/>
      <c r="T38" s="20"/>
      <c r="U38" s="20"/>
      <c r="V38" s="20"/>
      <c r="W38" s="20"/>
      <c r="X38" s="20"/>
      <c r="Y38" s="20"/>
      <c r="Z38" s="20"/>
      <c r="AA38" s="20"/>
      <c r="AB38" s="20"/>
      <c r="AC38" s="20"/>
      <c r="AD38" s="20"/>
      <c r="AE38" s="20"/>
      <c r="AF38" s="20"/>
      <c r="AG38" s="20"/>
      <c r="AH38" s="20"/>
      <c r="AI38" s="20"/>
      <c r="AJ38" s="20"/>
      <c r="AK38" s="20"/>
      <c r="AL38" s="20"/>
      <c r="AM38" s="20"/>
    </row>
    <row r="39" spans="1:39" ht="26.25" customHeight="1">
      <c r="A39" s="17" t="s">
        <v>34</v>
      </c>
      <c r="B39" s="17"/>
      <c r="C39" s="50" t="s">
        <v>183</v>
      </c>
      <c r="D39" s="17">
        <v>1</v>
      </c>
      <c r="E39" s="17" t="s">
        <v>1</v>
      </c>
      <c r="F39" s="76">
        <v>16800</v>
      </c>
      <c r="G39" s="76">
        <f t="shared" si="3"/>
        <v>16800</v>
      </c>
      <c r="H39" s="76">
        <v>1000</v>
      </c>
      <c r="I39" s="76"/>
      <c r="J39" s="76"/>
      <c r="K39" s="17"/>
      <c r="L39" s="17"/>
      <c r="M39" s="20"/>
      <c r="N39" s="20"/>
      <c r="O39" s="72"/>
      <c r="P39" s="20"/>
      <c r="Q39" s="20"/>
      <c r="R39" s="20"/>
      <c r="S39" s="20"/>
      <c r="T39" s="20"/>
      <c r="U39" s="20"/>
      <c r="V39" s="20"/>
      <c r="W39" s="20"/>
      <c r="X39" s="20"/>
      <c r="Y39" s="20"/>
      <c r="Z39" s="20"/>
      <c r="AA39" s="20"/>
      <c r="AB39" s="20"/>
      <c r="AC39" s="20"/>
      <c r="AD39" s="20"/>
      <c r="AE39" s="20"/>
      <c r="AF39" s="20"/>
      <c r="AG39" s="20"/>
      <c r="AH39" s="20"/>
      <c r="AI39" s="20"/>
      <c r="AJ39" s="20"/>
      <c r="AK39" s="20"/>
      <c r="AL39" s="20"/>
      <c r="AM39" s="20"/>
    </row>
    <row r="40" spans="1:39" ht="26.25" customHeight="1">
      <c r="A40" s="17" t="s">
        <v>37</v>
      </c>
      <c r="B40" s="17"/>
      <c r="C40" s="50" t="s">
        <v>200</v>
      </c>
      <c r="D40" s="17">
        <v>2</v>
      </c>
      <c r="E40" s="17" t="s">
        <v>1</v>
      </c>
      <c r="F40" s="76">
        <v>16000</v>
      </c>
      <c r="G40" s="76">
        <f t="shared" si="3"/>
        <v>32000</v>
      </c>
      <c r="H40" s="76">
        <v>1000</v>
      </c>
      <c r="I40" s="76"/>
      <c r="J40" s="76"/>
      <c r="K40" s="17"/>
      <c r="L40" s="17"/>
      <c r="M40" s="20"/>
      <c r="N40" s="20"/>
      <c r="O40" s="72"/>
      <c r="P40" s="20"/>
      <c r="Q40" s="20"/>
      <c r="R40" s="20"/>
      <c r="S40" s="20"/>
      <c r="T40" s="20"/>
      <c r="U40" s="20"/>
      <c r="V40" s="20"/>
      <c r="W40" s="20"/>
      <c r="X40" s="20"/>
      <c r="Y40" s="20"/>
      <c r="Z40" s="20"/>
      <c r="AA40" s="20"/>
      <c r="AB40" s="20"/>
      <c r="AC40" s="20"/>
      <c r="AD40" s="20"/>
      <c r="AE40" s="20"/>
      <c r="AF40" s="20"/>
      <c r="AG40" s="20"/>
      <c r="AH40" s="20"/>
      <c r="AI40" s="20"/>
      <c r="AJ40" s="20"/>
      <c r="AK40" s="20"/>
      <c r="AL40" s="20"/>
      <c r="AM40" s="20"/>
    </row>
    <row r="41" spans="1:39" ht="26.25" customHeight="1">
      <c r="A41" s="17" t="s">
        <v>38</v>
      </c>
      <c r="B41" s="17"/>
      <c r="C41" s="50" t="s">
        <v>201</v>
      </c>
      <c r="D41" s="17">
        <v>1</v>
      </c>
      <c r="E41" s="17" t="s">
        <v>1</v>
      </c>
      <c r="F41" s="76">
        <v>29000</v>
      </c>
      <c r="G41" s="76">
        <f t="shared" si="3"/>
        <v>29000</v>
      </c>
      <c r="H41" s="76">
        <v>1000</v>
      </c>
      <c r="I41" s="76"/>
      <c r="J41" s="76"/>
      <c r="K41" s="17"/>
      <c r="L41" s="17"/>
      <c r="M41" s="20"/>
      <c r="N41" s="20"/>
      <c r="O41" s="72"/>
      <c r="P41" s="20"/>
      <c r="Q41" s="20"/>
      <c r="R41" s="20"/>
      <c r="S41" s="20"/>
      <c r="T41" s="20"/>
      <c r="U41" s="20"/>
      <c r="V41" s="20"/>
      <c r="W41" s="20"/>
      <c r="X41" s="20"/>
      <c r="Y41" s="20"/>
      <c r="Z41" s="20"/>
      <c r="AA41" s="20"/>
      <c r="AB41" s="20"/>
      <c r="AC41" s="20"/>
      <c r="AD41" s="20"/>
      <c r="AE41" s="20"/>
      <c r="AF41" s="20"/>
      <c r="AG41" s="20"/>
      <c r="AH41" s="20"/>
      <c r="AI41" s="20"/>
      <c r="AJ41" s="20"/>
      <c r="AK41" s="20"/>
      <c r="AL41" s="20"/>
      <c r="AM41" s="20"/>
    </row>
    <row r="42" spans="1:39" ht="26.25" customHeight="1">
      <c r="A42" s="17" t="s">
        <v>51</v>
      </c>
      <c r="B42" s="17"/>
      <c r="C42" s="50" t="s">
        <v>237</v>
      </c>
      <c r="D42" s="17">
        <v>1</v>
      </c>
      <c r="E42" s="17" t="s">
        <v>1</v>
      </c>
      <c r="F42" s="76">
        <v>35000</v>
      </c>
      <c r="G42" s="76">
        <f t="shared" si="3"/>
        <v>35000</v>
      </c>
      <c r="H42" s="76">
        <v>1000</v>
      </c>
      <c r="I42" s="76"/>
      <c r="J42" s="76"/>
      <c r="K42" s="17"/>
      <c r="L42" s="17"/>
      <c r="M42" s="20"/>
      <c r="N42" s="20"/>
      <c r="O42" s="72"/>
      <c r="P42" s="20"/>
      <c r="Q42" s="20"/>
      <c r="R42" s="20"/>
      <c r="S42" s="20"/>
      <c r="T42" s="20"/>
      <c r="U42" s="20"/>
      <c r="V42" s="20"/>
      <c r="W42" s="20"/>
      <c r="X42" s="20"/>
      <c r="Y42" s="20"/>
      <c r="Z42" s="20"/>
      <c r="AA42" s="20"/>
      <c r="AB42" s="20"/>
      <c r="AC42" s="20"/>
      <c r="AD42" s="20"/>
      <c r="AE42" s="20"/>
      <c r="AF42" s="20"/>
      <c r="AG42" s="20"/>
      <c r="AH42" s="20"/>
      <c r="AI42" s="20"/>
      <c r="AJ42" s="20"/>
      <c r="AK42" s="20"/>
      <c r="AL42" s="20"/>
      <c r="AM42" s="20"/>
    </row>
    <row r="43" spans="1:39" ht="26.25" customHeight="1">
      <c r="A43" s="17" t="s">
        <v>52</v>
      </c>
      <c r="B43" s="17"/>
      <c r="C43" s="50" t="s">
        <v>238</v>
      </c>
      <c r="D43" s="17">
        <v>2</v>
      </c>
      <c r="E43" s="17" t="s">
        <v>1</v>
      </c>
      <c r="F43" s="76">
        <v>6500</v>
      </c>
      <c r="G43" s="76">
        <f t="shared" si="3"/>
        <v>13000</v>
      </c>
      <c r="H43" s="76">
        <v>1000</v>
      </c>
      <c r="I43" s="76"/>
      <c r="J43" s="76"/>
      <c r="K43" s="17"/>
      <c r="L43" s="17"/>
      <c r="M43" s="20"/>
      <c r="N43" s="20"/>
      <c r="O43" s="73"/>
      <c r="P43" s="20"/>
      <c r="Q43" s="20"/>
      <c r="R43" s="20"/>
      <c r="S43" s="20"/>
      <c r="T43" s="20"/>
      <c r="U43" s="20"/>
      <c r="V43" s="20"/>
      <c r="W43" s="20"/>
      <c r="X43" s="20"/>
      <c r="Y43" s="20"/>
      <c r="Z43" s="20"/>
      <c r="AA43" s="20"/>
      <c r="AB43" s="20"/>
      <c r="AC43" s="20"/>
      <c r="AD43" s="20"/>
      <c r="AE43" s="20"/>
      <c r="AF43" s="20"/>
      <c r="AG43" s="20"/>
      <c r="AH43" s="20"/>
      <c r="AI43" s="20"/>
      <c r="AJ43" s="20"/>
      <c r="AK43" s="20"/>
      <c r="AL43" s="20"/>
      <c r="AM43" s="20"/>
    </row>
    <row r="44" spans="1:39" ht="26.25" customHeight="1">
      <c r="A44" s="17" t="s">
        <v>53</v>
      </c>
      <c r="B44" s="17"/>
      <c r="C44" s="50" t="s">
        <v>239</v>
      </c>
      <c r="D44" s="17">
        <v>1</v>
      </c>
      <c r="E44" s="17" t="s">
        <v>1</v>
      </c>
      <c r="F44" s="76">
        <v>45000</v>
      </c>
      <c r="G44" s="76">
        <f t="shared" si="3"/>
        <v>45000</v>
      </c>
      <c r="H44" s="76">
        <v>1000</v>
      </c>
      <c r="I44" s="76"/>
      <c r="J44" s="76"/>
      <c r="K44" s="17"/>
      <c r="L44" s="17"/>
      <c r="M44" s="20"/>
      <c r="N44" s="20"/>
      <c r="O44" s="73"/>
      <c r="P44" s="20"/>
      <c r="Q44" s="20"/>
      <c r="R44" s="20"/>
      <c r="S44" s="20"/>
      <c r="T44" s="20"/>
      <c r="U44" s="20"/>
      <c r="V44" s="20"/>
      <c r="W44" s="20"/>
      <c r="X44" s="20"/>
      <c r="Y44" s="20"/>
      <c r="Z44" s="20"/>
      <c r="AA44" s="20"/>
      <c r="AB44" s="20"/>
      <c r="AC44" s="20"/>
      <c r="AD44" s="20"/>
      <c r="AE44" s="20"/>
      <c r="AF44" s="20"/>
      <c r="AG44" s="20"/>
      <c r="AH44" s="20"/>
      <c r="AI44" s="20"/>
      <c r="AJ44" s="20"/>
      <c r="AK44" s="20"/>
      <c r="AL44" s="20"/>
      <c r="AM44" s="20"/>
    </row>
    <row r="45" spans="1:39" ht="26.25" customHeight="1">
      <c r="A45" s="17" t="s">
        <v>54</v>
      </c>
      <c r="B45" s="17"/>
      <c r="C45" s="50" t="s">
        <v>184</v>
      </c>
      <c r="D45" s="17">
        <v>1</v>
      </c>
      <c r="E45" s="17" t="s">
        <v>1</v>
      </c>
      <c r="F45" s="76">
        <v>14500</v>
      </c>
      <c r="G45" s="76">
        <f t="shared" si="3"/>
        <v>14500</v>
      </c>
      <c r="H45" s="76">
        <v>1000</v>
      </c>
      <c r="I45" s="76"/>
      <c r="J45" s="76"/>
      <c r="K45" s="17"/>
      <c r="L45" s="17"/>
      <c r="M45" s="20"/>
      <c r="N45" s="20"/>
      <c r="O45" s="73"/>
      <c r="P45" s="20"/>
      <c r="Q45" s="20"/>
      <c r="R45" s="20"/>
      <c r="S45" s="20"/>
      <c r="T45" s="20"/>
      <c r="U45" s="20"/>
      <c r="V45" s="20"/>
      <c r="W45" s="20"/>
      <c r="X45" s="20"/>
      <c r="Y45" s="20"/>
      <c r="Z45" s="20"/>
      <c r="AA45" s="20"/>
      <c r="AB45" s="20"/>
      <c r="AC45" s="20"/>
      <c r="AD45" s="20"/>
      <c r="AE45" s="20"/>
      <c r="AF45" s="20"/>
      <c r="AG45" s="20"/>
      <c r="AH45" s="20"/>
      <c r="AI45" s="20"/>
      <c r="AJ45" s="20"/>
      <c r="AK45" s="20"/>
      <c r="AL45" s="20"/>
      <c r="AM45" s="20"/>
    </row>
    <row r="46" spans="1:39" ht="26.25" customHeight="1">
      <c r="A46" s="17" t="s">
        <v>55</v>
      </c>
      <c r="B46" s="17"/>
      <c r="C46" s="50" t="s">
        <v>185</v>
      </c>
      <c r="D46" s="17">
        <v>1</v>
      </c>
      <c r="E46" s="17" t="s">
        <v>1</v>
      </c>
      <c r="F46" s="76">
        <v>12000</v>
      </c>
      <c r="G46" s="76">
        <f t="shared" si="3"/>
        <v>12000</v>
      </c>
      <c r="H46" s="76">
        <v>1000</v>
      </c>
      <c r="I46" s="76"/>
      <c r="J46" s="76"/>
      <c r="K46" s="17"/>
      <c r="L46" s="17"/>
      <c r="M46" s="20"/>
      <c r="N46" s="20"/>
      <c r="O46" s="72"/>
      <c r="P46" s="20"/>
      <c r="Q46" s="20"/>
      <c r="R46" s="20"/>
      <c r="S46" s="20"/>
      <c r="T46" s="20"/>
      <c r="U46" s="20"/>
      <c r="V46" s="20"/>
      <c r="W46" s="20"/>
      <c r="X46" s="20"/>
      <c r="Y46" s="20"/>
      <c r="Z46" s="20"/>
      <c r="AA46" s="20"/>
      <c r="AB46" s="20"/>
      <c r="AC46" s="20"/>
      <c r="AD46" s="20"/>
      <c r="AE46" s="20"/>
      <c r="AF46" s="20"/>
      <c r="AG46" s="20"/>
      <c r="AH46" s="20"/>
      <c r="AI46" s="20"/>
      <c r="AJ46" s="20"/>
      <c r="AK46" s="20"/>
      <c r="AL46" s="20"/>
      <c r="AM46" s="20"/>
    </row>
    <row r="47" spans="1:39" s="10" customFormat="1" ht="30" customHeight="1">
      <c r="A47" s="23"/>
      <c r="B47" s="24"/>
      <c r="C47" s="24" t="s">
        <v>48</v>
      </c>
      <c r="D47" s="24"/>
      <c r="E47" s="24"/>
      <c r="F47" s="85"/>
      <c r="G47" s="85"/>
      <c r="H47" s="85"/>
      <c r="I47" s="85"/>
      <c r="J47" s="85"/>
      <c r="K47" s="24"/>
      <c r="L47" s="24"/>
      <c r="M47"/>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row>
    <row r="48" spans="1:39" ht="26.25" customHeight="1">
      <c r="A48" s="17"/>
      <c r="B48" s="17"/>
      <c r="C48" s="19" t="s">
        <v>117</v>
      </c>
      <c r="D48" s="17"/>
      <c r="E48" s="17"/>
      <c r="F48" s="76"/>
      <c r="G48" s="76"/>
      <c r="H48" s="76"/>
      <c r="I48" s="76"/>
      <c r="J48" s="76"/>
      <c r="K48" s="17"/>
      <c r="L48" s="17"/>
      <c r="M48" s="20"/>
      <c r="N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row>
    <row r="49" spans="1:39" ht="26.25" customHeight="1">
      <c r="A49" s="17" t="s">
        <v>50</v>
      </c>
      <c r="B49" s="17"/>
      <c r="C49" s="50" t="s">
        <v>240</v>
      </c>
      <c r="D49" s="17">
        <v>2</v>
      </c>
      <c r="E49" s="17" t="s">
        <v>1</v>
      </c>
      <c r="F49" s="76">
        <v>13000</v>
      </c>
      <c r="G49" s="76">
        <f t="shared" ref="G49:G63" si="4">F49*D49</f>
        <v>26000</v>
      </c>
      <c r="H49" s="76">
        <v>1000</v>
      </c>
      <c r="I49" s="76"/>
      <c r="J49" s="76"/>
      <c r="K49" s="17"/>
      <c r="L49" s="17"/>
      <c r="M49"/>
      <c r="N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row>
    <row r="50" spans="1:39" ht="26.25" customHeight="1">
      <c r="A50" s="17" t="s">
        <v>42</v>
      </c>
      <c r="B50" s="17"/>
      <c r="C50" s="50" t="s">
        <v>241</v>
      </c>
      <c r="D50" s="17">
        <v>1</v>
      </c>
      <c r="E50" s="17" t="s">
        <v>1</v>
      </c>
      <c r="F50" s="76">
        <v>27000</v>
      </c>
      <c r="G50" s="76">
        <f t="shared" si="4"/>
        <v>27000</v>
      </c>
      <c r="H50" s="76">
        <v>1000</v>
      </c>
      <c r="I50" s="76"/>
      <c r="J50" s="76"/>
      <c r="K50" s="65"/>
      <c r="L50" s="17"/>
      <c r="M50"/>
      <c r="N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row>
    <row r="51" spans="1:39" ht="26.25" customHeight="1">
      <c r="A51" s="17" t="s">
        <v>10</v>
      </c>
      <c r="B51" s="17"/>
      <c r="C51" s="50" t="s">
        <v>129</v>
      </c>
      <c r="D51" s="17">
        <v>1</v>
      </c>
      <c r="E51" s="17" t="s">
        <v>1</v>
      </c>
      <c r="F51" s="76">
        <v>5900</v>
      </c>
      <c r="G51" s="76">
        <f t="shared" si="4"/>
        <v>5900</v>
      </c>
      <c r="H51" s="76">
        <v>1000</v>
      </c>
      <c r="I51" s="76"/>
      <c r="J51" s="76"/>
      <c r="K51" s="65"/>
      <c r="L51" s="17"/>
      <c r="M51" s="74"/>
      <c r="N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row>
    <row r="52" spans="1:39" ht="26.25" customHeight="1">
      <c r="A52" s="17" t="s">
        <v>15</v>
      </c>
      <c r="B52" s="17"/>
      <c r="C52" s="50" t="s">
        <v>111</v>
      </c>
      <c r="D52" s="17">
        <v>2</v>
      </c>
      <c r="E52" s="17" t="s">
        <v>1</v>
      </c>
      <c r="F52" s="76">
        <v>6700</v>
      </c>
      <c r="G52" s="76">
        <f t="shared" si="4"/>
        <v>13400</v>
      </c>
      <c r="H52" s="76">
        <v>1000</v>
      </c>
      <c r="I52" s="76"/>
      <c r="J52" s="76"/>
      <c r="K52" s="65"/>
      <c r="L52" s="17"/>
      <c r="M52" s="74"/>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row>
    <row r="53" spans="1:39" ht="26.25" customHeight="1">
      <c r="A53" s="17" t="s">
        <v>31</v>
      </c>
      <c r="B53" s="17"/>
      <c r="C53" s="50" t="s">
        <v>68</v>
      </c>
      <c r="D53" s="17">
        <v>2</v>
      </c>
      <c r="E53" s="17" t="s">
        <v>1</v>
      </c>
      <c r="F53" s="76">
        <v>7500</v>
      </c>
      <c r="G53" s="76">
        <f t="shared" si="4"/>
        <v>15000</v>
      </c>
      <c r="H53" s="76">
        <v>1000</v>
      </c>
      <c r="I53" s="76"/>
      <c r="J53" s="76"/>
      <c r="K53" s="65"/>
      <c r="L53" s="17"/>
      <c r="M53" s="74"/>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row>
    <row r="54" spans="1:39" ht="26.25" customHeight="1">
      <c r="A54" s="17" t="s">
        <v>34</v>
      </c>
      <c r="B54" s="17"/>
      <c r="C54" s="50" t="s">
        <v>242</v>
      </c>
      <c r="D54" s="17">
        <v>3</v>
      </c>
      <c r="E54" s="17" t="s">
        <v>1</v>
      </c>
      <c r="F54" s="76">
        <v>11900</v>
      </c>
      <c r="G54" s="76">
        <f t="shared" si="4"/>
        <v>35700</v>
      </c>
      <c r="H54" s="76">
        <v>1000</v>
      </c>
      <c r="I54" s="76"/>
      <c r="J54" s="76"/>
      <c r="K54" s="65"/>
      <c r="L54" s="17"/>
      <c r="M54" s="74"/>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row>
    <row r="55" spans="1:39" ht="26.25" customHeight="1">
      <c r="A55" s="17" t="s">
        <v>37</v>
      </c>
      <c r="B55" s="17"/>
      <c r="C55" s="50" t="s">
        <v>183</v>
      </c>
      <c r="D55" s="17">
        <v>1</v>
      </c>
      <c r="E55" s="17" t="s">
        <v>1</v>
      </c>
      <c r="F55" s="76">
        <v>14000</v>
      </c>
      <c r="G55" s="76">
        <f t="shared" si="4"/>
        <v>14000</v>
      </c>
      <c r="H55" s="76">
        <v>1000</v>
      </c>
      <c r="I55" s="76"/>
      <c r="J55" s="76"/>
      <c r="K55" s="65"/>
      <c r="L55" s="17"/>
      <c r="M55"/>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row>
    <row r="56" spans="1:39" ht="26.25" customHeight="1">
      <c r="A56" s="17" t="s">
        <v>38</v>
      </c>
      <c r="B56" s="17"/>
      <c r="C56" s="50" t="s">
        <v>200</v>
      </c>
      <c r="D56" s="17">
        <v>2</v>
      </c>
      <c r="E56" s="17" t="s">
        <v>1</v>
      </c>
      <c r="F56" s="76">
        <v>16800</v>
      </c>
      <c r="G56" s="76">
        <f t="shared" si="4"/>
        <v>33600</v>
      </c>
      <c r="H56" s="76">
        <v>1000</v>
      </c>
      <c r="I56" s="76"/>
      <c r="J56" s="76"/>
      <c r="K56" s="65"/>
      <c r="L56" s="17"/>
      <c r="M56"/>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row>
    <row r="57" spans="1:39" ht="26.25" customHeight="1">
      <c r="A57" s="17" t="s">
        <v>51</v>
      </c>
      <c r="B57" s="17"/>
      <c r="C57" s="50" t="s">
        <v>187</v>
      </c>
      <c r="D57" s="17">
        <v>1</v>
      </c>
      <c r="E57" s="17" t="s">
        <v>1</v>
      </c>
      <c r="F57" s="76">
        <v>22500</v>
      </c>
      <c r="G57" s="76">
        <f t="shared" si="4"/>
        <v>22500</v>
      </c>
      <c r="H57" s="76">
        <v>1000</v>
      </c>
      <c r="I57" s="76"/>
      <c r="J57" s="76"/>
      <c r="K57" s="65"/>
      <c r="L57" s="17"/>
      <c r="M57"/>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row>
    <row r="58" spans="1:39" ht="26.25" customHeight="1">
      <c r="A58" s="17" t="s">
        <v>52</v>
      </c>
      <c r="B58" s="17"/>
      <c r="C58" s="50" t="s">
        <v>243</v>
      </c>
      <c r="D58" s="17">
        <v>1</v>
      </c>
      <c r="E58" s="17" t="s">
        <v>1</v>
      </c>
      <c r="F58" s="76">
        <v>26500</v>
      </c>
      <c r="G58" s="76">
        <f t="shared" si="4"/>
        <v>26500</v>
      </c>
      <c r="H58" s="76">
        <v>1000</v>
      </c>
      <c r="I58" s="76"/>
      <c r="J58" s="76"/>
      <c r="K58" s="65"/>
      <c r="L58" s="17"/>
      <c r="M58"/>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row>
    <row r="59" spans="1:39" ht="26.25" customHeight="1">
      <c r="A59" s="17" t="s">
        <v>53</v>
      </c>
      <c r="B59" s="17"/>
      <c r="C59" s="50" t="s">
        <v>201</v>
      </c>
      <c r="D59" s="17">
        <v>1</v>
      </c>
      <c r="E59" s="17" t="s">
        <v>1</v>
      </c>
      <c r="F59" s="76">
        <v>28500</v>
      </c>
      <c r="G59" s="76">
        <f t="shared" si="4"/>
        <v>28500</v>
      </c>
      <c r="H59" s="76">
        <v>1000</v>
      </c>
      <c r="I59" s="76"/>
      <c r="J59" s="76"/>
      <c r="K59" s="65"/>
      <c r="L59" s="17"/>
      <c r="M59"/>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row>
    <row r="60" spans="1:39" ht="26.25" customHeight="1">
      <c r="A60" s="17" t="s">
        <v>54</v>
      </c>
      <c r="B60" s="17"/>
      <c r="C60" s="50" t="s">
        <v>238</v>
      </c>
      <c r="D60" s="17">
        <v>2</v>
      </c>
      <c r="E60" s="17" t="s">
        <v>1</v>
      </c>
      <c r="F60" s="76">
        <v>6000</v>
      </c>
      <c r="G60" s="76">
        <f t="shared" si="4"/>
        <v>12000</v>
      </c>
      <c r="H60" s="76">
        <v>1000</v>
      </c>
      <c r="I60" s="76"/>
      <c r="J60" s="76"/>
      <c r="K60" s="65"/>
      <c r="L60" s="17"/>
      <c r="M6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row>
    <row r="61" spans="1:39" ht="26.25" customHeight="1">
      <c r="A61" s="17" t="s">
        <v>55</v>
      </c>
      <c r="B61" s="17"/>
      <c r="C61" s="50" t="s">
        <v>244</v>
      </c>
      <c r="D61" s="17">
        <v>3</v>
      </c>
      <c r="E61" s="17" t="s">
        <v>1</v>
      </c>
      <c r="F61" s="76">
        <v>12500</v>
      </c>
      <c r="G61" s="76">
        <f t="shared" si="4"/>
        <v>37500</v>
      </c>
      <c r="H61" s="76">
        <v>1000</v>
      </c>
      <c r="I61" s="76"/>
      <c r="J61" s="76"/>
      <c r="K61" s="65"/>
      <c r="L61" s="17"/>
      <c r="M61"/>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row>
    <row r="62" spans="1:39" ht="26.25" customHeight="1">
      <c r="A62" s="17" t="s">
        <v>56</v>
      </c>
      <c r="B62" s="17"/>
      <c r="C62" s="50" t="s">
        <v>184</v>
      </c>
      <c r="D62" s="17">
        <v>1</v>
      </c>
      <c r="E62" s="17" t="s">
        <v>1</v>
      </c>
      <c r="F62" s="76">
        <v>14900</v>
      </c>
      <c r="G62" s="76">
        <f t="shared" si="4"/>
        <v>14900</v>
      </c>
      <c r="H62" s="76">
        <v>1000</v>
      </c>
      <c r="I62" s="76"/>
      <c r="J62" s="76"/>
      <c r="K62" s="17"/>
      <c r="L62" s="17"/>
      <c r="M62"/>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row>
    <row r="63" spans="1:39" ht="26.25" customHeight="1">
      <c r="A63" s="17" t="s">
        <v>57</v>
      </c>
      <c r="B63" s="17"/>
      <c r="C63" s="50" t="s">
        <v>116</v>
      </c>
      <c r="D63" s="17">
        <v>1</v>
      </c>
      <c r="E63" s="17" t="s">
        <v>1</v>
      </c>
      <c r="F63" s="76">
        <v>13900</v>
      </c>
      <c r="G63" s="76">
        <f t="shared" si="4"/>
        <v>13900</v>
      </c>
      <c r="H63" s="76">
        <v>1000</v>
      </c>
      <c r="I63" s="76"/>
      <c r="J63" s="76"/>
      <c r="K63" s="65"/>
      <c r="L63" s="17"/>
      <c r="M63" s="74"/>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row>
    <row r="64" spans="1:39" s="10" customFormat="1" ht="30" customHeight="1">
      <c r="A64" s="23"/>
      <c r="B64" s="24"/>
      <c r="C64" s="24" t="s">
        <v>73</v>
      </c>
      <c r="D64" s="24"/>
      <c r="E64" s="24"/>
      <c r="F64" s="85"/>
      <c r="G64" s="85"/>
      <c r="H64" s="85"/>
      <c r="I64" s="85"/>
      <c r="J64" s="85"/>
      <c r="K64" s="24"/>
      <c r="L64" s="24"/>
      <c r="M64"/>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row>
    <row r="65" spans="1:39" ht="30.75" customHeight="1">
      <c r="A65" s="17"/>
      <c r="B65" s="17" t="s">
        <v>44</v>
      </c>
      <c r="C65" s="33" t="s">
        <v>58</v>
      </c>
      <c r="D65" s="17"/>
      <c r="E65" s="17"/>
      <c r="F65" s="76"/>
      <c r="G65" s="76"/>
      <c r="H65" s="76"/>
      <c r="I65" s="76"/>
      <c r="J65" s="76"/>
      <c r="K65" s="65"/>
      <c r="L65" s="17"/>
      <c r="M65" s="74"/>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row>
    <row r="66" spans="1:39" ht="26.25" customHeight="1">
      <c r="A66" s="17"/>
      <c r="B66" s="17"/>
      <c r="C66" s="19" t="s">
        <v>4</v>
      </c>
      <c r="D66" s="17"/>
      <c r="E66" s="17"/>
      <c r="F66" s="76"/>
      <c r="G66" s="76"/>
      <c r="H66" s="76"/>
      <c r="I66" s="76"/>
      <c r="J66" s="76"/>
      <c r="K66" s="65"/>
      <c r="L66" s="17"/>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row>
    <row r="67" spans="1:39" ht="26.25" customHeight="1">
      <c r="A67" s="17" t="s">
        <v>50</v>
      </c>
      <c r="B67" s="17"/>
      <c r="C67" s="50" t="s">
        <v>78</v>
      </c>
      <c r="D67" s="17">
        <v>1</v>
      </c>
      <c r="E67" s="17" t="s">
        <v>1</v>
      </c>
      <c r="F67" s="76">
        <v>205000</v>
      </c>
      <c r="G67" s="76"/>
      <c r="H67" s="76">
        <v>7500</v>
      </c>
      <c r="I67" s="76"/>
      <c r="J67" s="76"/>
      <c r="K67" s="65"/>
      <c r="L67" s="17"/>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row>
    <row r="68" spans="1:39" ht="26.25" customHeight="1">
      <c r="A68" s="17" t="s">
        <v>42</v>
      </c>
      <c r="B68" s="17"/>
      <c r="C68" s="50" t="s">
        <v>79</v>
      </c>
      <c r="D68" s="17">
        <v>1</v>
      </c>
      <c r="E68" s="17" t="s">
        <v>1</v>
      </c>
      <c r="F68" s="76">
        <v>205000</v>
      </c>
      <c r="G68" s="76"/>
      <c r="H68" s="76">
        <v>7500</v>
      </c>
      <c r="I68" s="76"/>
      <c r="J68" s="76"/>
      <c r="K68" s="65"/>
      <c r="L68" s="17"/>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row>
    <row r="69" spans="1:39" ht="26.25" customHeight="1">
      <c r="A69" s="17" t="s">
        <v>10</v>
      </c>
      <c r="B69" s="17"/>
      <c r="C69" s="50" t="s">
        <v>80</v>
      </c>
      <c r="D69" s="17">
        <v>1</v>
      </c>
      <c r="E69" s="17" t="s">
        <v>1</v>
      </c>
      <c r="F69" s="76">
        <v>205000</v>
      </c>
      <c r="G69" s="76"/>
      <c r="H69" s="76">
        <v>7500</v>
      </c>
      <c r="I69" s="76"/>
      <c r="J69" s="76"/>
      <c r="K69" s="65"/>
      <c r="L69" s="17"/>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row>
    <row r="70" spans="1:39" ht="26.25" customHeight="1">
      <c r="A70" s="17" t="s">
        <v>15</v>
      </c>
      <c r="B70" s="17"/>
      <c r="C70" s="50" t="s">
        <v>81</v>
      </c>
      <c r="D70" s="17">
        <v>1</v>
      </c>
      <c r="E70" s="17" t="s">
        <v>1</v>
      </c>
      <c r="F70" s="76">
        <v>205000</v>
      </c>
      <c r="G70" s="76"/>
      <c r="H70" s="76">
        <v>7500</v>
      </c>
      <c r="I70" s="76"/>
      <c r="J70" s="76"/>
      <c r="K70" s="65"/>
      <c r="L70" s="17"/>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row>
    <row r="71" spans="1:39" ht="26.25" customHeight="1">
      <c r="A71" s="17" t="s">
        <v>31</v>
      </c>
      <c r="B71" s="17"/>
      <c r="C71" s="50" t="s">
        <v>82</v>
      </c>
      <c r="D71" s="17">
        <v>1</v>
      </c>
      <c r="E71" s="17" t="s">
        <v>1</v>
      </c>
      <c r="F71" s="76">
        <v>205000</v>
      </c>
      <c r="G71" s="76"/>
      <c r="H71" s="76">
        <v>7500</v>
      </c>
      <c r="I71" s="76"/>
      <c r="J71" s="76"/>
      <c r="K71" s="65"/>
      <c r="L71" s="17"/>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row>
    <row r="72" spans="1:39" ht="26.25" customHeight="1">
      <c r="A72" s="17" t="s">
        <v>34</v>
      </c>
      <c r="B72" s="17"/>
      <c r="C72" s="50" t="s">
        <v>83</v>
      </c>
      <c r="D72" s="17">
        <v>1</v>
      </c>
      <c r="E72" s="17" t="s">
        <v>1</v>
      </c>
      <c r="F72" s="76">
        <v>205000</v>
      </c>
      <c r="G72" s="76"/>
      <c r="H72" s="76">
        <v>7500</v>
      </c>
      <c r="I72" s="76"/>
      <c r="J72" s="76"/>
      <c r="K72" s="65"/>
      <c r="L72" s="17"/>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row>
    <row r="73" spans="1:39" ht="26.25" customHeight="1">
      <c r="A73" s="17" t="s">
        <v>37</v>
      </c>
      <c r="B73" s="17"/>
      <c r="C73" s="50" t="s">
        <v>84</v>
      </c>
      <c r="D73" s="17">
        <v>1</v>
      </c>
      <c r="E73" s="17" t="s">
        <v>1</v>
      </c>
      <c r="F73" s="76">
        <v>205000</v>
      </c>
      <c r="G73" s="76"/>
      <c r="H73" s="76">
        <v>7500</v>
      </c>
      <c r="I73" s="76"/>
      <c r="J73" s="76"/>
      <c r="K73" s="65"/>
      <c r="L73" s="17"/>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row>
    <row r="74" spans="1:39" ht="26.25" customHeight="1">
      <c r="A74" s="17" t="s">
        <v>38</v>
      </c>
      <c r="B74" s="17"/>
      <c r="C74" s="50" t="s">
        <v>85</v>
      </c>
      <c r="D74" s="17">
        <v>1</v>
      </c>
      <c r="E74" s="17" t="s">
        <v>1</v>
      </c>
      <c r="F74" s="76">
        <v>205000</v>
      </c>
      <c r="G74" s="76"/>
      <c r="H74" s="76">
        <v>7500</v>
      </c>
      <c r="I74" s="76"/>
      <c r="J74" s="76"/>
      <c r="K74" s="65"/>
      <c r="L74" s="17"/>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row>
    <row r="75" spans="1:39" ht="26.25" customHeight="1">
      <c r="A75" s="17" t="s">
        <v>51</v>
      </c>
      <c r="B75" s="17"/>
      <c r="C75" s="50" t="s">
        <v>86</v>
      </c>
      <c r="D75" s="17">
        <v>1</v>
      </c>
      <c r="E75" s="17" t="s">
        <v>1</v>
      </c>
      <c r="F75" s="76">
        <v>205000</v>
      </c>
      <c r="G75" s="76"/>
      <c r="H75" s="76">
        <v>7500</v>
      </c>
      <c r="I75" s="76"/>
      <c r="J75" s="76"/>
      <c r="K75" s="17"/>
      <c r="L75" s="17"/>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row>
    <row r="76" spans="1:39" ht="26.25" customHeight="1">
      <c r="A76" s="17" t="s">
        <v>52</v>
      </c>
      <c r="B76" s="17"/>
      <c r="C76" s="50" t="s">
        <v>87</v>
      </c>
      <c r="D76" s="17">
        <v>1</v>
      </c>
      <c r="E76" s="17" t="s">
        <v>1</v>
      </c>
      <c r="F76" s="76">
        <v>205000</v>
      </c>
      <c r="G76" s="76"/>
      <c r="H76" s="76">
        <v>7500</v>
      </c>
      <c r="I76" s="76"/>
      <c r="J76" s="76"/>
      <c r="K76" s="17"/>
      <c r="L76" s="17"/>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row>
    <row r="77" spans="1:39" ht="26.25" customHeight="1">
      <c r="A77" s="17" t="s">
        <v>53</v>
      </c>
      <c r="B77" s="17"/>
      <c r="C77" s="50" t="s">
        <v>245</v>
      </c>
      <c r="D77" s="17">
        <v>1</v>
      </c>
      <c r="E77" s="17" t="s">
        <v>1</v>
      </c>
      <c r="F77" s="76">
        <v>205000</v>
      </c>
      <c r="G77" s="76"/>
      <c r="H77" s="76">
        <v>7500</v>
      </c>
      <c r="I77" s="76"/>
      <c r="J77" s="76"/>
      <c r="K77" s="17"/>
      <c r="L77" s="17"/>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row>
    <row r="78" spans="1:39" ht="26.25" customHeight="1">
      <c r="A78" s="17" t="s">
        <v>54</v>
      </c>
      <c r="B78" s="17"/>
      <c r="C78" s="50" t="s">
        <v>246</v>
      </c>
      <c r="D78" s="17">
        <v>1</v>
      </c>
      <c r="E78" s="17" t="s">
        <v>1</v>
      </c>
      <c r="F78" s="76">
        <v>205000</v>
      </c>
      <c r="G78" s="76"/>
      <c r="H78" s="76">
        <v>7500</v>
      </c>
      <c r="I78" s="76"/>
      <c r="J78" s="76"/>
      <c r="K78" s="17"/>
      <c r="L78" s="17"/>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row>
    <row r="79" spans="1:39" ht="26.25" customHeight="1">
      <c r="A79" s="17" t="s">
        <v>55</v>
      </c>
      <c r="B79" s="17"/>
      <c r="C79" s="50" t="s">
        <v>247</v>
      </c>
      <c r="D79" s="17">
        <v>1</v>
      </c>
      <c r="E79" s="17" t="s">
        <v>1</v>
      </c>
      <c r="F79" s="76">
        <v>205000</v>
      </c>
      <c r="G79" s="76"/>
      <c r="H79" s="76">
        <v>7500</v>
      </c>
      <c r="I79" s="76"/>
      <c r="J79" s="76"/>
      <c r="K79" s="17"/>
      <c r="L79" s="17"/>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row>
    <row r="80" spans="1:39" ht="26.25" customHeight="1">
      <c r="A80" s="17" t="s">
        <v>56</v>
      </c>
      <c r="B80" s="17"/>
      <c r="C80" s="50" t="s">
        <v>248</v>
      </c>
      <c r="D80" s="17">
        <v>2</v>
      </c>
      <c r="E80" s="17" t="s">
        <v>1</v>
      </c>
      <c r="F80" s="76">
        <v>205000</v>
      </c>
      <c r="G80" s="76"/>
      <c r="H80" s="76">
        <v>7500</v>
      </c>
      <c r="I80" s="76"/>
      <c r="J80" s="76"/>
      <c r="K80" s="17"/>
      <c r="L80" s="17"/>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row>
    <row r="81" spans="1:39" ht="26.25" customHeight="1">
      <c r="A81" s="17" t="s">
        <v>57</v>
      </c>
      <c r="B81" s="17"/>
      <c r="C81" s="50" t="s">
        <v>249</v>
      </c>
      <c r="D81" s="17">
        <v>1</v>
      </c>
      <c r="E81" s="17" t="s">
        <v>1</v>
      </c>
      <c r="F81" s="76">
        <v>205000</v>
      </c>
      <c r="G81" s="76"/>
      <c r="H81" s="76">
        <v>7500</v>
      </c>
      <c r="I81" s="76"/>
      <c r="J81" s="76"/>
      <c r="K81" s="17"/>
      <c r="L81" s="17"/>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row>
    <row r="82" spans="1:39" s="10" customFormat="1" ht="30" customHeight="1">
      <c r="A82" s="23"/>
      <c r="B82" s="24"/>
      <c r="C82" s="24" t="s">
        <v>49</v>
      </c>
      <c r="D82" s="24"/>
      <c r="E82" s="24"/>
      <c r="F82" s="85"/>
      <c r="G82" s="85"/>
      <c r="H82" s="85"/>
      <c r="I82" s="85"/>
      <c r="J82" s="85"/>
      <c r="K82" s="24"/>
      <c r="L82" s="24"/>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row>
    <row r="83" spans="1:39" ht="52.5" customHeight="1">
      <c r="A83" s="17"/>
      <c r="B83" s="17" t="s">
        <v>44</v>
      </c>
      <c r="C83" s="33" t="s">
        <v>217</v>
      </c>
      <c r="D83" s="17"/>
      <c r="E83" s="17"/>
      <c r="F83" s="76"/>
      <c r="G83" s="76"/>
      <c r="H83" s="76"/>
      <c r="I83" s="76"/>
      <c r="J83" s="76"/>
      <c r="K83" s="17"/>
      <c r="L83" s="17"/>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row>
    <row r="84" spans="1:39" ht="27" customHeight="1">
      <c r="A84" s="17" t="s">
        <v>50</v>
      </c>
      <c r="B84" s="17"/>
      <c r="C84" s="50" t="s">
        <v>250</v>
      </c>
      <c r="D84" s="17">
        <v>1</v>
      </c>
      <c r="E84" s="17" t="s">
        <v>1</v>
      </c>
      <c r="F84" s="76">
        <v>6000</v>
      </c>
      <c r="G84" s="76"/>
      <c r="H84" s="76">
        <v>800</v>
      </c>
      <c r="I84" s="76"/>
      <c r="J84" s="76"/>
      <c r="K84" s="17"/>
      <c r="L84" s="17"/>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row>
    <row r="85" spans="1:39" ht="26.25" customHeight="1">
      <c r="A85" s="17" t="s">
        <v>42</v>
      </c>
      <c r="B85" s="17"/>
      <c r="C85" s="50" t="s">
        <v>204</v>
      </c>
      <c r="D85" s="17">
        <v>1</v>
      </c>
      <c r="E85" s="17" t="s">
        <v>1</v>
      </c>
      <c r="F85" s="76">
        <v>6000</v>
      </c>
      <c r="G85" s="76"/>
      <c r="H85" s="76">
        <v>800</v>
      </c>
      <c r="I85" s="76"/>
      <c r="J85" s="76"/>
      <c r="K85" s="17"/>
      <c r="L85" s="17"/>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row>
    <row r="86" spans="1:39" ht="30" customHeight="1">
      <c r="A86" s="17" t="s">
        <v>10</v>
      </c>
      <c r="B86" s="17"/>
      <c r="C86" s="50" t="s">
        <v>251</v>
      </c>
      <c r="D86" s="17">
        <v>2</v>
      </c>
      <c r="E86" s="17" t="s">
        <v>1</v>
      </c>
      <c r="F86" s="76">
        <v>7500</v>
      </c>
      <c r="G86" s="76"/>
      <c r="H86" s="76">
        <v>800</v>
      </c>
      <c r="I86" s="76"/>
      <c r="J86" s="76"/>
      <c r="K86" s="17"/>
      <c r="L86" s="17"/>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row>
    <row r="87" spans="1:39" ht="25.5" customHeight="1">
      <c r="A87" s="17" t="s">
        <v>15</v>
      </c>
      <c r="B87" s="17"/>
      <c r="C87" s="50" t="s">
        <v>205</v>
      </c>
      <c r="D87" s="17">
        <v>2</v>
      </c>
      <c r="E87" s="17" t="s">
        <v>1</v>
      </c>
      <c r="F87" s="76">
        <v>4000</v>
      </c>
      <c r="G87" s="76"/>
      <c r="H87" s="76">
        <v>800</v>
      </c>
      <c r="I87" s="76"/>
      <c r="J87" s="76"/>
      <c r="K87" s="17"/>
      <c r="L87" s="17"/>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row>
    <row r="88" spans="1:39" ht="21" customHeight="1">
      <c r="A88" s="17" t="s">
        <v>31</v>
      </c>
      <c r="B88" s="17"/>
      <c r="C88" s="50" t="s">
        <v>252</v>
      </c>
      <c r="D88" s="17">
        <v>1</v>
      </c>
      <c r="E88" s="17" t="s">
        <v>1</v>
      </c>
      <c r="F88" s="76">
        <v>6500</v>
      </c>
      <c r="G88" s="76"/>
      <c r="H88" s="76">
        <v>800</v>
      </c>
      <c r="I88" s="76"/>
      <c r="J88" s="76"/>
      <c r="K88" s="17"/>
      <c r="L88" s="17"/>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row>
    <row r="89" spans="1:39" ht="21.75" customHeight="1">
      <c r="A89" s="17" t="s">
        <v>34</v>
      </c>
      <c r="B89" s="17"/>
      <c r="C89" s="50" t="s">
        <v>253</v>
      </c>
      <c r="D89" s="17">
        <v>1</v>
      </c>
      <c r="E89" s="17" t="s">
        <v>1</v>
      </c>
      <c r="F89" s="76">
        <v>8000</v>
      </c>
      <c r="G89" s="76"/>
      <c r="H89" s="76">
        <v>800</v>
      </c>
      <c r="I89" s="76"/>
      <c r="J89" s="76"/>
      <c r="K89" s="17"/>
      <c r="L89" s="17"/>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row>
    <row r="90" spans="1:39" ht="24" customHeight="1">
      <c r="A90" s="17" t="s">
        <v>37</v>
      </c>
      <c r="B90" s="17"/>
      <c r="C90" s="50" t="s">
        <v>254</v>
      </c>
      <c r="D90" s="17">
        <v>2</v>
      </c>
      <c r="E90" s="17" t="s">
        <v>1</v>
      </c>
      <c r="F90" s="76">
        <v>6000</v>
      </c>
      <c r="G90" s="76"/>
      <c r="H90" s="76">
        <v>800</v>
      </c>
      <c r="I90" s="76"/>
      <c r="J90" s="76"/>
      <c r="K90" s="17"/>
      <c r="L90" s="17"/>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row>
    <row r="91" spans="1:39" ht="24" customHeight="1">
      <c r="A91" s="17" t="s">
        <v>38</v>
      </c>
      <c r="B91" s="17"/>
      <c r="C91" s="50" t="s">
        <v>255</v>
      </c>
      <c r="D91" s="17">
        <v>1</v>
      </c>
      <c r="E91" s="17" t="s">
        <v>1</v>
      </c>
      <c r="F91" s="76">
        <v>3500</v>
      </c>
      <c r="G91" s="76"/>
      <c r="H91" s="76">
        <v>800</v>
      </c>
      <c r="I91" s="76"/>
      <c r="J91" s="76"/>
      <c r="K91" s="17"/>
      <c r="L91" s="17"/>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row>
    <row r="92" spans="1:39" ht="27" customHeight="1">
      <c r="A92" s="17" t="s">
        <v>51</v>
      </c>
      <c r="B92" s="17"/>
      <c r="C92" s="50" t="s">
        <v>256</v>
      </c>
      <c r="D92" s="17">
        <v>1</v>
      </c>
      <c r="E92" s="17" t="s">
        <v>1</v>
      </c>
      <c r="F92" s="76">
        <v>7800</v>
      </c>
      <c r="G92" s="76"/>
      <c r="H92" s="76">
        <v>800</v>
      </c>
      <c r="I92" s="76"/>
      <c r="J92" s="76"/>
      <c r="K92" s="17"/>
      <c r="L92" s="17"/>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row>
    <row r="93" spans="1:39" ht="29.25" customHeight="1">
      <c r="A93" s="17" t="s">
        <v>52</v>
      </c>
      <c r="B93" s="17"/>
      <c r="C93" s="50" t="s">
        <v>257</v>
      </c>
      <c r="D93" s="17">
        <v>12</v>
      </c>
      <c r="E93" s="17" t="s">
        <v>1</v>
      </c>
      <c r="F93" s="76">
        <v>3200</v>
      </c>
      <c r="G93" s="76"/>
      <c r="H93" s="76">
        <v>800</v>
      </c>
      <c r="I93" s="76"/>
      <c r="J93" s="76"/>
      <c r="K93" s="17"/>
      <c r="L93" s="17"/>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row>
    <row r="94" spans="1:39" ht="29.25" customHeight="1">
      <c r="A94" s="17" t="s">
        <v>53</v>
      </c>
      <c r="B94" s="17"/>
      <c r="C94" s="50" t="s">
        <v>252</v>
      </c>
      <c r="D94" s="17">
        <v>1</v>
      </c>
      <c r="E94" s="17" t="s">
        <v>1</v>
      </c>
      <c r="F94" s="76">
        <v>6500</v>
      </c>
      <c r="G94" s="76"/>
      <c r="H94" s="76">
        <v>800</v>
      </c>
      <c r="I94" s="76"/>
      <c r="J94" s="76"/>
      <c r="K94" s="17"/>
      <c r="L94" s="17"/>
      <c r="M94" s="20" t="s">
        <v>267</v>
      </c>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row>
    <row r="95" spans="1:39" ht="34.5" customHeight="1">
      <c r="A95" s="17" t="s">
        <v>54</v>
      </c>
      <c r="B95" s="17"/>
      <c r="C95" s="18" t="s">
        <v>88</v>
      </c>
      <c r="D95" s="17">
        <v>17</v>
      </c>
      <c r="E95" s="17" t="s">
        <v>1</v>
      </c>
      <c r="F95" s="76">
        <v>9900</v>
      </c>
      <c r="G95" s="76"/>
      <c r="H95" s="76">
        <v>2500</v>
      </c>
      <c r="I95" s="76"/>
      <c r="J95" s="76"/>
      <c r="K95" s="17"/>
      <c r="L95" s="17"/>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row>
    <row r="96" spans="1:39" ht="37.9" customHeight="1">
      <c r="A96" s="17" t="s">
        <v>55</v>
      </c>
      <c r="B96" s="17"/>
      <c r="C96" s="18" t="s">
        <v>59</v>
      </c>
      <c r="D96" s="17">
        <v>1</v>
      </c>
      <c r="E96" s="17" t="s">
        <v>3</v>
      </c>
      <c r="F96" s="76"/>
      <c r="G96" s="76"/>
      <c r="H96" s="77">
        <v>200000</v>
      </c>
      <c r="I96" s="76"/>
      <c r="J96" s="76"/>
      <c r="K96" s="17"/>
      <c r="L96" s="17"/>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row>
    <row r="97" spans="1:39" s="10" customFormat="1" ht="30" customHeight="1">
      <c r="A97" s="23"/>
      <c r="B97" s="24"/>
      <c r="C97" s="24" t="s">
        <v>74</v>
      </c>
      <c r="D97" s="24"/>
      <c r="E97" s="24"/>
      <c r="F97" s="85"/>
      <c r="G97" s="85"/>
      <c r="H97" s="85"/>
      <c r="I97" s="85"/>
      <c r="J97" s="85"/>
      <c r="K97" s="24"/>
      <c r="L97" s="24"/>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row>
    <row r="98" spans="1:39" s="3" customFormat="1" ht="26.25" customHeight="1">
      <c r="A98" s="17"/>
      <c r="B98" s="17"/>
      <c r="C98" s="19" t="s">
        <v>28</v>
      </c>
      <c r="D98" s="17"/>
      <c r="E98" s="22"/>
      <c r="F98" s="76"/>
      <c r="G98" s="76"/>
      <c r="H98" s="76"/>
      <c r="I98" s="76"/>
      <c r="J98" s="76"/>
      <c r="K98" s="17"/>
      <c r="L98" s="17"/>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row>
    <row r="99" spans="1:39" s="3" customFormat="1" ht="38.25" customHeight="1">
      <c r="A99" s="17" t="s">
        <v>50</v>
      </c>
      <c r="B99" s="17" t="s">
        <v>29</v>
      </c>
      <c r="C99" s="18" t="s">
        <v>30</v>
      </c>
      <c r="D99" s="17">
        <v>1</v>
      </c>
      <c r="E99" s="17" t="s">
        <v>13</v>
      </c>
      <c r="F99" s="76">
        <v>25000</v>
      </c>
      <c r="G99" s="76"/>
      <c r="H99" s="76">
        <v>10000</v>
      </c>
      <c r="I99" s="76"/>
      <c r="J99" s="76"/>
      <c r="K99" s="17"/>
      <c r="L99" s="17"/>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row>
    <row r="100" spans="1:39" s="3" customFormat="1" ht="51" customHeight="1">
      <c r="A100" s="17" t="s">
        <v>42</v>
      </c>
      <c r="B100" s="17" t="s">
        <v>32</v>
      </c>
      <c r="C100" s="18" t="s">
        <v>33</v>
      </c>
      <c r="D100" s="17">
        <v>1</v>
      </c>
      <c r="E100" s="17" t="s">
        <v>13</v>
      </c>
      <c r="F100" s="76">
        <v>275000</v>
      </c>
      <c r="G100" s="76"/>
      <c r="H100" s="76">
        <v>50000</v>
      </c>
      <c r="I100" s="76"/>
      <c r="J100" s="76"/>
      <c r="K100" s="17"/>
      <c r="L100" s="17"/>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row>
    <row r="101" spans="1:39" s="3" customFormat="1" ht="33.75" customHeight="1">
      <c r="A101" s="17" t="s">
        <v>10</v>
      </c>
      <c r="B101" s="17" t="s">
        <v>35</v>
      </c>
      <c r="C101" s="18" t="s">
        <v>36</v>
      </c>
      <c r="D101" s="17">
        <v>1</v>
      </c>
      <c r="E101" s="17" t="s">
        <v>13</v>
      </c>
      <c r="F101" s="76">
        <v>25000</v>
      </c>
      <c r="G101" s="76"/>
      <c r="H101" s="76">
        <v>10000</v>
      </c>
      <c r="I101" s="76"/>
      <c r="J101" s="76"/>
      <c r="K101" s="17"/>
      <c r="L101" s="17"/>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row>
    <row r="102" spans="1:39" s="3" customFormat="1" ht="36" customHeight="1">
      <c r="A102" s="17" t="s">
        <v>15</v>
      </c>
      <c r="B102" s="17" t="s">
        <v>45</v>
      </c>
      <c r="C102" s="18" t="s">
        <v>62</v>
      </c>
      <c r="D102" s="17">
        <v>1</v>
      </c>
      <c r="E102" s="17" t="s">
        <v>13</v>
      </c>
      <c r="F102" s="76"/>
      <c r="G102" s="76"/>
      <c r="H102" s="76">
        <v>150000</v>
      </c>
      <c r="I102" s="76"/>
      <c r="J102" s="76"/>
      <c r="K102" s="17"/>
      <c r="L102" s="17"/>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row>
    <row r="103" spans="1:39" s="3" customFormat="1" ht="35.25" customHeight="1">
      <c r="A103" s="17" t="s">
        <v>31</v>
      </c>
      <c r="B103" s="17" t="s">
        <v>39</v>
      </c>
      <c r="C103" s="18" t="s">
        <v>60</v>
      </c>
      <c r="D103" s="17">
        <v>1</v>
      </c>
      <c r="E103" s="17" t="s">
        <v>13</v>
      </c>
      <c r="F103" s="76">
        <v>50000</v>
      </c>
      <c r="G103" s="76"/>
      <c r="H103" s="76">
        <v>25000</v>
      </c>
      <c r="I103" s="76"/>
      <c r="J103" s="76"/>
      <c r="K103" s="17"/>
      <c r="L103" s="17"/>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row>
    <row r="104" spans="1:39" s="3" customFormat="1" ht="26.25" customHeight="1">
      <c r="A104" s="17"/>
      <c r="B104" s="17"/>
      <c r="C104" s="19" t="s">
        <v>9</v>
      </c>
      <c r="D104" s="17"/>
      <c r="E104" s="16"/>
      <c r="F104" s="76"/>
      <c r="G104" s="76"/>
      <c r="H104" s="76"/>
      <c r="I104" s="76"/>
      <c r="J104" s="76"/>
      <c r="K104" s="17"/>
      <c r="L104" s="17"/>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row>
    <row r="105" spans="1:39" s="3" customFormat="1" ht="31.7" customHeight="1">
      <c r="A105" s="17" t="s">
        <v>34</v>
      </c>
      <c r="B105" s="17" t="s">
        <v>11</v>
      </c>
      <c r="C105" s="18" t="s">
        <v>12</v>
      </c>
      <c r="D105" s="17">
        <v>1</v>
      </c>
      <c r="E105" s="16" t="s">
        <v>13</v>
      </c>
      <c r="F105" s="76">
        <v>20000</v>
      </c>
      <c r="G105" s="76"/>
      <c r="H105" s="76">
        <v>20000</v>
      </c>
      <c r="I105" s="76"/>
      <c r="J105" s="76"/>
      <c r="K105" s="17"/>
      <c r="L105" s="22"/>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row>
    <row r="106" spans="1:39" s="3" customFormat="1" ht="26.25" customHeight="1">
      <c r="A106" s="17"/>
      <c r="B106" s="17"/>
      <c r="C106" s="19" t="s">
        <v>14</v>
      </c>
      <c r="D106" s="17"/>
      <c r="E106" s="16"/>
      <c r="F106" s="76"/>
      <c r="G106" s="76"/>
      <c r="H106" s="76"/>
      <c r="I106" s="76"/>
      <c r="J106" s="76"/>
      <c r="K106" s="17"/>
      <c r="L106" s="17"/>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row>
    <row r="107" spans="1:39" s="3" customFormat="1" ht="39.950000000000003" customHeight="1">
      <c r="A107" s="17" t="s">
        <v>37</v>
      </c>
      <c r="B107" s="17" t="s">
        <v>11</v>
      </c>
      <c r="C107" s="18" t="s">
        <v>16</v>
      </c>
      <c r="D107" s="17">
        <v>1</v>
      </c>
      <c r="E107" s="16" t="s">
        <v>13</v>
      </c>
      <c r="F107" s="76"/>
      <c r="G107" s="76"/>
      <c r="H107" s="76"/>
      <c r="I107" s="76"/>
      <c r="J107" s="76"/>
      <c r="K107" s="17"/>
      <c r="L107" s="17"/>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row>
    <row r="108" spans="1:39" ht="13.5">
      <c r="A108" s="17"/>
      <c r="B108" s="17"/>
      <c r="C108" s="18"/>
      <c r="D108" s="17"/>
      <c r="E108" s="17"/>
      <c r="F108" s="76"/>
      <c r="G108" s="76"/>
      <c r="H108" s="76"/>
      <c r="I108" s="76"/>
      <c r="J108" s="76"/>
      <c r="K108" s="17"/>
      <c r="L108" s="17"/>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row>
    <row r="109" spans="1:39" s="10" customFormat="1" ht="30" customHeight="1">
      <c r="A109" s="23"/>
      <c r="B109" s="24"/>
      <c r="C109" s="24" t="s">
        <v>75</v>
      </c>
      <c r="D109" s="23"/>
      <c r="E109" s="25"/>
      <c r="F109" s="85"/>
      <c r="G109" s="85"/>
      <c r="H109" s="85"/>
      <c r="I109" s="85"/>
      <c r="J109" s="85"/>
      <c r="K109" s="25"/>
      <c r="L109" s="25"/>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row>
    <row r="110" spans="1:39" s="10" customFormat="1" ht="11.25" customHeight="1">
      <c r="A110" s="17"/>
      <c r="B110" s="34"/>
      <c r="C110" s="34"/>
      <c r="D110" s="27"/>
      <c r="E110" s="28"/>
      <c r="F110" s="76"/>
      <c r="G110" s="76"/>
      <c r="H110" s="76"/>
      <c r="I110" s="76"/>
      <c r="J110" s="76"/>
      <c r="K110" s="17"/>
      <c r="L110" s="17"/>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row>
    <row r="111" spans="1:39" s="11" customFormat="1" ht="35.25" customHeight="1">
      <c r="A111" s="37"/>
      <c r="B111" s="46"/>
      <c r="C111" s="38" t="s">
        <v>259</v>
      </c>
      <c r="D111" s="37"/>
      <c r="E111" s="39"/>
      <c r="F111" s="86"/>
      <c r="G111" s="86"/>
      <c r="H111" s="86"/>
      <c r="I111" s="86"/>
      <c r="J111" s="86"/>
      <c r="K111" s="39"/>
      <c r="L111" s="39"/>
    </row>
    <row r="112" spans="1:39" ht="20.100000000000001" customHeight="1">
      <c r="K112" s="31"/>
      <c r="L112" s="31"/>
    </row>
    <row r="113" spans="11:12" ht="20.100000000000001" customHeight="1">
      <c r="K113" s="32"/>
      <c r="L113" s="32"/>
    </row>
    <row r="114" spans="11:12" ht="20.100000000000001" customHeight="1">
      <c r="K114" s="32"/>
      <c r="L114" s="32"/>
    </row>
    <row r="115" spans="11:12" ht="20.100000000000001" customHeight="1">
      <c r="K115" s="32"/>
      <c r="L115" s="32"/>
    </row>
    <row r="116" spans="11:12" ht="20.100000000000001" customHeight="1">
      <c r="K116" s="32"/>
      <c r="L116" s="32"/>
    </row>
  </sheetData>
  <mergeCells count="1">
    <mergeCell ref="A1:J1"/>
  </mergeCells>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(Level-03) - Page - &amp;P of &amp;N&amp;8
&amp;5&amp;Z
&amp;F</oddFooter>
  </headerFooter>
  <rowBreaks count="6" manualBreakCount="6">
    <brk id="20" max="9" man="1"/>
    <brk id="32" max="9" man="1"/>
    <brk id="47" max="9" man="1"/>
    <brk id="64" max="9" man="1"/>
    <brk id="82" max="9" man="1"/>
    <brk id="97" max="9"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139"/>
  <sheetViews>
    <sheetView view="pageBreakPreview" topLeftCell="A121" zoomScaleNormal="100" zoomScaleSheetLayoutView="100" workbookViewId="0">
      <selection activeCell="G118" sqref="G118"/>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87" customWidth="1"/>
    <col min="10" max="10" width="15.7109375" style="87" customWidth="1"/>
    <col min="11" max="11" width="15.42578125" style="63" hidden="1" customWidth="1"/>
    <col min="12" max="16384" width="9.140625" style="1"/>
  </cols>
  <sheetData>
    <row r="1" spans="1:38" s="12" customFormat="1" ht="39.950000000000003" customHeight="1">
      <c r="A1" s="36" t="s">
        <v>266</v>
      </c>
      <c r="B1" s="44"/>
      <c r="C1" s="13"/>
      <c r="D1" s="13"/>
      <c r="E1" s="13"/>
      <c r="F1" s="88"/>
      <c r="G1" s="88"/>
      <c r="H1" s="88"/>
      <c r="I1" s="88"/>
      <c r="J1" s="89"/>
      <c r="K1" s="52"/>
    </row>
    <row r="2" spans="1:38" s="5" customFormat="1" ht="12.6" customHeight="1">
      <c r="A2" s="4">
        <v>1</v>
      </c>
      <c r="B2" s="4">
        <v>2</v>
      </c>
      <c r="C2" s="4">
        <v>3</v>
      </c>
      <c r="D2" s="4">
        <v>4</v>
      </c>
      <c r="E2" s="4">
        <v>5</v>
      </c>
      <c r="F2" s="92">
        <v>6</v>
      </c>
      <c r="G2" s="78">
        <v>7</v>
      </c>
      <c r="H2" s="78">
        <v>8</v>
      </c>
      <c r="I2" s="78">
        <v>9</v>
      </c>
      <c r="J2" s="78">
        <v>10</v>
      </c>
      <c r="K2" s="53"/>
    </row>
    <row r="3" spans="1:38" s="7" customFormat="1" ht="30" customHeight="1">
      <c r="A3" s="6" t="s">
        <v>17</v>
      </c>
      <c r="B3" s="6" t="s">
        <v>18</v>
      </c>
      <c r="C3" s="6" t="s">
        <v>19</v>
      </c>
      <c r="D3" s="6" t="s">
        <v>20</v>
      </c>
      <c r="E3" s="6" t="s">
        <v>0</v>
      </c>
      <c r="F3" s="93" t="s">
        <v>21</v>
      </c>
      <c r="G3" s="79" t="s">
        <v>22</v>
      </c>
      <c r="H3" s="79" t="s">
        <v>23</v>
      </c>
      <c r="I3" s="79" t="s">
        <v>24</v>
      </c>
      <c r="J3" s="79" t="s">
        <v>25</v>
      </c>
      <c r="K3" s="53" t="s">
        <v>89</v>
      </c>
    </row>
    <row r="4" spans="1:38" s="8" customFormat="1" ht="12.6" customHeight="1">
      <c r="A4" s="4">
        <v>1</v>
      </c>
      <c r="B4" s="4">
        <v>2</v>
      </c>
      <c r="C4" s="4">
        <v>3</v>
      </c>
      <c r="D4" s="4">
        <v>4</v>
      </c>
      <c r="E4" s="4">
        <v>5</v>
      </c>
      <c r="F4" s="92">
        <v>6</v>
      </c>
      <c r="G4" s="80" t="s">
        <v>26</v>
      </c>
      <c r="H4" s="80">
        <v>8</v>
      </c>
      <c r="I4" s="80" t="s">
        <v>27</v>
      </c>
      <c r="J4" s="80" t="s">
        <v>40</v>
      </c>
      <c r="K4" s="53"/>
      <c r="AF4" s="9"/>
      <c r="AG4" s="9"/>
      <c r="AH4" s="9"/>
      <c r="AI4" s="9"/>
      <c r="AJ4" s="9"/>
      <c r="AK4" s="9"/>
      <c r="AL4" s="9"/>
    </row>
    <row r="5" spans="1:38" ht="20.100000000000001" customHeight="1">
      <c r="A5" s="17"/>
      <c r="B5" s="17"/>
      <c r="C5" s="19" t="s">
        <v>93</v>
      </c>
      <c r="D5" s="18"/>
      <c r="E5" s="18"/>
      <c r="F5" s="94"/>
      <c r="G5" s="76"/>
      <c r="H5" s="76"/>
      <c r="I5" s="76"/>
      <c r="J5" s="76"/>
      <c r="K5" s="18"/>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row>
    <row r="6" spans="1:38" ht="47.25" customHeight="1">
      <c r="A6" s="17"/>
      <c r="B6" s="17" t="s">
        <v>94</v>
      </c>
      <c r="C6" s="33" t="s">
        <v>95</v>
      </c>
      <c r="D6" s="18"/>
      <c r="E6" s="18"/>
      <c r="F6" s="94"/>
      <c r="G6" s="76"/>
      <c r="H6" s="76"/>
      <c r="I6" s="76"/>
      <c r="J6" s="76"/>
      <c r="K6" s="18"/>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row>
    <row r="7" spans="1:38" ht="23.45" customHeight="1">
      <c r="A7" s="17" t="s">
        <v>50</v>
      </c>
      <c r="B7" s="17"/>
      <c r="C7" s="18" t="s">
        <v>145</v>
      </c>
      <c r="D7" s="16">
        <v>1</v>
      </c>
      <c r="E7" s="17" t="str">
        <f t="shared" ref="E7:E19" si="0">IF(D7&gt;1,"Nos.","No.")</f>
        <v>No.</v>
      </c>
      <c r="F7" s="76">
        <v>985000</v>
      </c>
      <c r="G7" s="76"/>
      <c r="H7" s="76">
        <v>60000</v>
      </c>
      <c r="I7" s="76"/>
      <c r="J7" s="76"/>
      <c r="K7" s="54"/>
      <c r="L7" s="64"/>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ht="23.45" customHeight="1">
      <c r="A8" s="17" t="s">
        <v>42</v>
      </c>
      <c r="B8" s="17"/>
      <c r="C8" s="18" t="s">
        <v>96</v>
      </c>
      <c r="D8" s="16">
        <v>1</v>
      </c>
      <c r="E8" s="17" t="str">
        <f t="shared" si="0"/>
        <v>No.</v>
      </c>
      <c r="F8" s="76">
        <v>8000</v>
      </c>
      <c r="G8" s="76"/>
      <c r="H8" s="76">
        <v>2000</v>
      </c>
      <c r="I8" s="76"/>
      <c r="J8" s="76"/>
      <c r="K8" s="55" t="s">
        <v>90</v>
      </c>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row>
    <row r="9" spans="1:38" ht="23.45" customHeight="1">
      <c r="A9" s="17" t="s">
        <v>10</v>
      </c>
      <c r="B9" s="17"/>
      <c r="C9" s="18" t="s">
        <v>97</v>
      </c>
      <c r="D9" s="16">
        <v>2</v>
      </c>
      <c r="E9" s="17" t="str">
        <f t="shared" si="0"/>
        <v>Nos.</v>
      </c>
      <c r="F9" s="76">
        <v>25000</v>
      </c>
      <c r="G9" s="76"/>
      <c r="H9" s="76">
        <v>2000</v>
      </c>
      <c r="I9" s="76"/>
      <c r="J9" s="76"/>
      <c r="K9" s="55" t="s">
        <v>90</v>
      </c>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row>
    <row r="10" spans="1:38" ht="23.45" customHeight="1">
      <c r="A10" s="17"/>
      <c r="B10" s="17"/>
      <c r="C10" s="19" t="s">
        <v>98</v>
      </c>
      <c r="D10" s="16"/>
      <c r="E10" s="17"/>
      <c r="F10" s="76"/>
      <c r="G10" s="76"/>
      <c r="H10" s="76"/>
      <c r="I10" s="76"/>
      <c r="J10" s="76"/>
      <c r="K10" s="55"/>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row>
    <row r="11" spans="1:38" ht="23.45" customHeight="1">
      <c r="A11" s="17" t="s">
        <v>15</v>
      </c>
      <c r="B11" s="17"/>
      <c r="C11" s="18" t="s">
        <v>99</v>
      </c>
      <c r="D11" s="16">
        <v>2</v>
      </c>
      <c r="E11" s="17" t="str">
        <f t="shared" si="0"/>
        <v>Nos.</v>
      </c>
      <c r="F11" s="76">
        <v>12000</v>
      </c>
      <c r="G11" s="76"/>
      <c r="H11" s="76">
        <v>2000</v>
      </c>
      <c r="I11" s="76"/>
      <c r="J11" s="76"/>
      <c r="K11" s="55" t="s">
        <v>90</v>
      </c>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row>
    <row r="12" spans="1:38" ht="23.45" customHeight="1">
      <c r="A12" s="17" t="s">
        <v>31</v>
      </c>
      <c r="B12" s="17"/>
      <c r="C12" s="18" t="s">
        <v>100</v>
      </c>
      <c r="D12" s="16">
        <v>2</v>
      </c>
      <c r="E12" s="17" t="str">
        <f t="shared" si="0"/>
        <v>Nos.</v>
      </c>
      <c r="F12" s="76">
        <v>12000</v>
      </c>
      <c r="G12" s="76"/>
      <c r="H12" s="76">
        <v>1000</v>
      </c>
      <c r="I12" s="76"/>
      <c r="J12" s="76"/>
      <c r="K12" s="55" t="s">
        <v>90</v>
      </c>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row>
    <row r="13" spans="1:38" ht="23.45" customHeight="1">
      <c r="A13" s="17"/>
      <c r="B13" s="17"/>
      <c r="C13" s="19" t="s">
        <v>101</v>
      </c>
      <c r="D13" s="16"/>
      <c r="E13" s="17"/>
      <c r="F13" s="76"/>
      <c r="G13" s="76"/>
      <c r="H13" s="76"/>
      <c r="I13" s="76"/>
      <c r="J13" s="76"/>
      <c r="K13" s="55"/>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row>
    <row r="14" spans="1:38" ht="23.45" customHeight="1">
      <c r="A14" s="17" t="s">
        <v>34</v>
      </c>
      <c r="B14" s="17"/>
      <c r="C14" s="18" t="s">
        <v>99</v>
      </c>
      <c r="D14" s="16">
        <v>2</v>
      </c>
      <c r="E14" s="17" t="str">
        <f t="shared" si="0"/>
        <v>Nos.</v>
      </c>
      <c r="F14" s="76">
        <v>18000</v>
      </c>
      <c r="G14" s="76"/>
      <c r="H14" s="76">
        <v>1000</v>
      </c>
      <c r="I14" s="76"/>
      <c r="J14" s="76"/>
      <c r="K14" s="55" t="s">
        <v>90</v>
      </c>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row>
    <row r="15" spans="1:38" ht="23.45" customHeight="1">
      <c r="A15" s="17"/>
      <c r="B15" s="17"/>
      <c r="C15" s="19" t="s">
        <v>102</v>
      </c>
      <c r="D15" s="16"/>
      <c r="E15" s="17"/>
      <c r="F15" s="76"/>
      <c r="G15" s="76"/>
      <c r="H15" s="76"/>
      <c r="I15" s="76"/>
      <c r="J15" s="76"/>
      <c r="K15" s="55"/>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row>
    <row r="16" spans="1:38" ht="23.45" customHeight="1">
      <c r="A16" s="17" t="s">
        <v>37</v>
      </c>
      <c r="B16" s="17"/>
      <c r="C16" s="18" t="s">
        <v>99</v>
      </c>
      <c r="D16" s="16">
        <v>1</v>
      </c>
      <c r="E16" s="17" t="str">
        <f t="shared" si="0"/>
        <v>No.</v>
      </c>
      <c r="F16" s="76">
        <v>20000</v>
      </c>
      <c r="G16" s="76"/>
      <c r="H16" s="76">
        <v>1000</v>
      </c>
      <c r="I16" s="76"/>
      <c r="J16" s="76"/>
      <c r="K16" s="55" t="s">
        <v>90</v>
      </c>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row>
    <row r="17" spans="1:39" ht="23.45" customHeight="1">
      <c r="A17" s="17"/>
      <c r="B17" s="17"/>
      <c r="C17" s="19" t="s">
        <v>103</v>
      </c>
      <c r="D17" s="16"/>
      <c r="E17" s="17"/>
      <c r="F17" s="76"/>
      <c r="G17" s="76"/>
      <c r="H17" s="76"/>
      <c r="I17" s="76"/>
      <c r="J17" s="76"/>
      <c r="K17" s="55"/>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row>
    <row r="18" spans="1:39" ht="23.45" customHeight="1">
      <c r="A18" s="17" t="s">
        <v>38</v>
      </c>
      <c r="B18" s="17"/>
      <c r="C18" s="18" t="s">
        <v>99</v>
      </c>
      <c r="D18" s="16">
        <v>2</v>
      </c>
      <c r="E18" s="17" t="str">
        <f t="shared" si="0"/>
        <v>Nos.</v>
      </c>
      <c r="F18" s="76">
        <v>16500</v>
      </c>
      <c r="G18" s="76"/>
      <c r="H18" s="76">
        <v>1000</v>
      </c>
      <c r="I18" s="76"/>
      <c r="J18" s="76"/>
      <c r="K18" s="55" t="s">
        <v>90</v>
      </c>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row>
    <row r="19" spans="1:39" ht="23.45" customHeight="1">
      <c r="A19" s="17" t="s">
        <v>51</v>
      </c>
      <c r="B19" s="17"/>
      <c r="C19" s="18" t="s">
        <v>104</v>
      </c>
      <c r="D19" s="16">
        <v>1</v>
      </c>
      <c r="E19" s="17" t="str">
        <f t="shared" si="0"/>
        <v>No.</v>
      </c>
      <c r="F19" s="76">
        <v>7000</v>
      </c>
      <c r="G19" s="76"/>
      <c r="H19" s="76">
        <v>1000</v>
      </c>
      <c r="I19" s="76"/>
      <c r="J19" s="76"/>
      <c r="K19" s="55" t="s">
        <v>90</v>
      </c>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9" s="10" customFormat="1" ht="30" customHeight="1">
      <c r="A20" s="23"/>
      <c r="B20" s="24"/>
      <c r="C20" s="24" t="s">
        <v>47</v>
      </c>
      <c r="D20" s="23"/>
      <c r="E20" s="25"/>
      <c r="F20" s="95"/>
      <c r="G20" s="85"/>
      <c r="H20" s="85"/>
      <c r="I20" s="85"/>
      <c r="J20" s="85"/>
      <c r="K20" s="59"/>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row>
    <row r="21" spans="1:39" ht="67.900000000000006" customHeight="1">
      <c r="A21" s="17"/>
      <c r="B21" s="17" t="s">
        <v>8</v>
      </c>
      <c r="C21" s="33" t="s">
        <v>61</v>
      </c>
      <c r="D21" s="16"/>
      <c r="E21" s="17"/>
      <c r="F21" s="94"/>
      <c r="G21" s="76"/>
      <c r="H21" s="76"/>
      <c r="I21" s="76"/>
      <c r="J21" s="76"/>
      <c r="K21" s="54"/>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9" ht="26.25" customHeight="1">
      <c r="A22" s="17"/>
      <c r="B22" s="17"/>
      <c r="C22" s="19" t="s">
        <v>105</v>
      </c>
      <c r="D22" s="16"/>
      <c r="E22" s="17"/>
      <c r="F22" s="94"/>
      <c r="G22" s="76"/>
      <c r="H22" s="76"/>
      <c r="I22" s="76"/>
      <c r="J22" s="76"/>
      <c r="K22" s="55" t="s">
        <v>90</v>
      </c>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9" ht="26.25" customHeight="1">
      <c r="A23" s="17" t="s">
        <v>50</v>
      </c>
      <c r="B23" s="17"/>
      <c r="C23" s="18" t="s">
        <v>106</v>
      </c>
      <c r="D23" s="16">
        <v>60</v>
      </c>
      <c r="E23" s="17" t="s">
        <v>2</v>
      </c>
      <c r="F23" s="94">
        <v>380</v>
      </c>
      <c r="G23" s="76"/>
      <c r="H23" s="76">
        <v>70</v>
      </c>
      <c r="I23" s="76"/>
      <c r="J23" s="76"/>
      <c r="K23" s="56"/>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9" ht="26.25" customHeight="1">
      <c r="A24" s="17" t="s">
        <v>42</v>
      </c>
      <c r="B24" s="17"/>
      <c r="C24" s="18" t="s">
        <v>6</v>
      </c>
      <c r="D24" s="16">
        <v>4880</v>
      </c>
      <c r="E24" s="17" t="s">
        <v>2</v>
      </c>
      <c r="F24" s="76">
        <v>450</v>
      </c>
      <c r="G24" s="76"/>
      <c r="H24" s="76">
        <v>85</v>
      </c>
      <c r="I24" s="76"/>
      <c r="J24" s="76"/>
      <c r="K24" s="59"/>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9" ht="26.25" customHeight="1">
      <c r="A25" s="17" t="s">
        <v>10</v>
      </c>
      <c r="B25" s="17"/>
      <c r="C25" s="18" t="s">
        <v>5</v>
      </c>
      <c r="D25" s="16">
        <v>1870</v>
      </c>
      <c r="E25" s="17" t="s">
        <v>2</v>
      </c>
      <c r="F25" s="76">
        <v>470</v>
      </c>
      <c r="G25" s="76"/>
      <c r="H25" s="76">
        <v>85</v>
      </c>
      <c r="I25" s="76"/>
      <c r="J25" s="76"/>
      <c r="K25" s="59"/>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row>
    <row r="26" spans="1:39" ht="26.25" customHeight="1">
      <c r="A26" s="17" t="s">
        <v>15</v>
      </c>
      <c r="B26" s="17"/>
      <c r="C26" s="18" t="s">
        <v>69</v>
      </c>
      <c r="D26" s="16">
        <v>140</v>
      </c>
      <c r="E26" s="17" t="s">
        <v>2</v>
      </c>
      <c r="F26" s="76">
        <v>680</v>
      </c>
      <c r="G26" s="76"/>
      <c r="H26" s="76">
        <v>85</v>
      </c>
      <c r="I26" s="76"/>
      <c r="J26" s="76"/>
      <c r="K26" s="55"/>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row>
    <row r="27" spans="1:39" ht="46.5" customHeight="1">
      <c r="A27" s="17" t="s">
        <v>31</v>
      </c>
      <c r="B27" s="45" t="s">
        <v>43</v>
      </c>
      <c r="C27" s="68" t="s">
        <v>164</v>
      </c>
      <c r="D27" s="16">
        <v>7090</v>
      </c>
      <c r="E27" s="17" t="s">
        <v>2</v>
      </c>
      <c r="F27" s="76">
        <v>630</v>
      </c>
      <c r="G27" s="76"/>
      <c r="H27" s="76">
        <v>70</v>
      </c>
      <c r="I27" s="76"/>
      <c r="J27" s="76"/>
      <c r="K27" s="55" t="s">
        <v>90</v>
      </c>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row>
    <row r="28" spans="1:39" ht="34.5" customHeight="1">
      <c r="A28" s="15" t="s">
        <v>34</v>
      </c>
      <c r="B28" s="17"/>
      <c r="C28" s="18" t="s">
        <v>268</v>
      </c>
      <c r="D28" s="17">
        <v>7090</v>
      </c>
      <c r="E28" s="17" t="s">
        <v>2</v>
      </c>
      <c r="F28" s="76">
        <v>85</v>
      </c>
      <c r="G28" s="76"/>
      <c r="H28" s="76">
        <v>25</v>
      </c>
      <c r="I28" s="76"/>
      <c r="J28" s="76"/>
      <c r="K28" s="17"/>
      <c r="L28" s="17"/>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row>
    <row r="29" spans="1:39" s="8" customFormat="1" ht="42" customHeight="1">
      <c r="A29" s="15"/>
      <c r="B29" s="15" t="s">
        <v>65</v>
      </c>
      <c r="C29" s="47" t="s">
        <v>66</v>
      </c>
      <c r="D29" s="40"/>
      <c r="E29" s="48"/>
      <c r="F29" s="96"/>
      <c r="G29" s="81"/>
      <c r="H29" s="81"/>
      <c r="I29" s="81"/>
      <c r="J29" s="82"/>
      <c r="K29" s="55" t="s">
        <v>90</v>
      </c>
      <c r="L29" s="41"/>
      <c r="M29" s="41"/>
    </row>
    <row r="30" spans="1:39" s="43" customFormat="1" ht="26.25" customHeight="1">
      <c r="A30" s="15" t="s">
        <v>37</v>
      </c>
      <c r="B30" s="49"/>
      <c r="C30" s="50" t="s">
        <v>63</v>
      </c>
      <c r="D30" s="51">
        <v>61.32</v>
      </c>
      <c r="E30" s="17" t="s">
        <v>41</v>
      </c>
      <c r="F30" s="83">
        <v>750</v>
      </c>
      <c r="G30" s="83"/>
      <c r="H30" s="83">
        <v>80</v>
      </c>
      <c r="I30" s="83"/>
      <c r="J30" s="84"/>
      <c r="K30" s="56"/>
      <c r="L30" s="42"/>
      <c r="O30" s="42"/>
    </row>
    <row r="31" spans="1:39" s="43" customFormat="1" ht="26.25" customHeight="1">
      <c r="A31" s="15" t="s">
        <v>38</v>
      </c>
      <c r="B31" s="49"/>
      <c r="C31" s="50" t="s">
        <v>64</v>
      </c>
      <c r="D31" s="51">
        <v>27.44</v>
      </c>
      <c r="E31" s="17" t="s">
        <v>41</v>
      </c>
      <c r="F31" s="83">
        <v>700</v>
      </c>
      <c r="G31" s="83"/>
      <c r="H31" s="83">
        <v>80</v>
      </c>
      <c r="I31" s="83"/>
      <c r="J31" s="84"/>
      <c r="K31" s="56"/>
    </row>
    <row r="32" spans="1:39" s="43" customFormat="1" ht="35.450000000000003" customHeight="1">
      <c r="A32" s="15"/>
      <c r="B32" s="49"/>
      <c r="C32" s="47" t="s">
        <v>198</v>
      </c>
      <c r="D32" s="51"/>
      <c r="E32" s="17"/>
      <c r="F32" s="97"/>
      <c r="G32" s="83"/>
      <c r="H32" s="83"/>
      <c r="I32" s="83"/>
      <c r="J32" s="84"/>
      <c r="K32" s="56"/>
    </row>
    <row r="33" spans="1:38" s="43" customFormat="1" ht="26.25" customHeight="1">
      <c r="A33" s="15" t="s">
        <v>51</v>
      </c>
      <c r="B33" s="49"/>
      <c r="C33" s="50" t="s">
        <v>63</v>
      </c>
      <c r="D33" s="51">
        <v>43</v>
      </c>
      <c r="E33" s="17" t="str">
        <f t="shared" ref="E33:E34" si="1">IF(D33&gt;1,"Nos.","No.")</f>
        <v>Nos.</v>
      </c>
      <c r="F33" s="97">
        <v>4900</v>
      </c>
      <c r="G33" s="83"/>
      <c r="H33" s="83">
        <v>800</v>
      </c>
      <c r="I33" s="83"/>
      <c r="J33" s="84"/>
      <c r="K33" s="56"/>
    </row>
    <row r="34" spans="1:38" s="43" customFormat="1" ht="26.25" customHeight="1">
      <c r="A34" s="15" t="s">
        <v>52</v>
      </c>
      <c r="B34" s="49"/>
      <c r="C34" s="50" t="s">
        <v>64</v>
      </c>
      <c r="D34" s="51">
        <v>28</v>
      </c>
      <c r="E34" s="17" t="str">
        <f t="shared" si="1"/>
        <v>Nos.</v>
      </c>
      <c r="F34" s="97">
        <v>3500</v>
      </c>
      <c r="G34" s="83"/>
      <c r="H34" s="83">
        <v>800</v>
      </c>
      <c r="I34" s="83"/>
      <c r="J34" s="84"/>
      <c r="K34" s="56"/>
    </row>
    <row r="35" spans="1:38" s="10" customFormat="1" ht="30" customHeight="1">
      <c r="A35" s="23"/>
      <c r="B35" s="24"/>
      <c r="C35" s="24" t="s">
        <v>165</v>
      </c>
      <c r="D35" s="23"/>
      <c r="E35" s="25"/>
      <c r="F35" s="95"/>
      <c r="G35" s="85"/>
      <c r="H35" s="85"/>
      <c r="I35" s="85"/>
      <c r="J35" s="85"/>
      <c r="K35" s="59"/>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row>
    <row r="36" spans="1:38" ht="42" customHeight="1">
      <c r="A36" s="17"/>
      <c r="B36" s="17" t="s">
        <v>7</v>
      </c>
      <c r="C36" s="33" t="s">
        <v>46</v>
      </c>
      <c r="D36" s="17"/>
      <c r="E36" s="17"/>
      <c r="F36" s="94"/>
      <c r="G36" s="76"/>
      <c r="H36" s="76"/>
      <c r="I36" s="76"/>
      <c r="J36" s="76"/>
      <c r="K36" s="55"/>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ht="26.25" customHeight="1">
      <c r="A37" s="17"/>
      <c r="B37" s="17"/>
      <c r="C37" s="19" t="s">
        <v>107</v>
      </c>
      <c r="D37" s="17"/>
      <c r="E37" s="17"/>
      <c r="F37" s="94"/>
      <c r="G37" s="76"/>
      <c r="H37" s="76"/>
      <c r="I37" s="76"/>
      <c r="J37" s="76"/>
      <c r="K37" s="55" t="s">
        <v>90</v>
      </c>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s="43" customFormat="1" ht="26.25" customHeight="1">
      <c r="A38" s="15" t="s">
        <v>50</v>
      </c>
      <c r="B38" s="49"/>
      <c r="C38" s="50" t="s">
        <v>108</v>
      </c>
      <c r="D38" s="51">
        <v>2</v>
      </c>
      <c r="E38" s="17" t="str">
        <f t="shared" ref="E38:E49" si="2">IF(D38&gt;1,"Nos.","No.")</f>
        <v>Nos.</v>
      </c>
      <c r="F38" s="83">
        <v>9600</v>
      </c>
      <c r="G38" s="83"/>
      <c r="H38" s="83">
        <v>1000</v>
      </c>
      <c r="I38" s="83"/>
      <c r="J38" s="84"/>
      <c r="K38" s="55"/>
    </row>
    <row r="39" spans="1:38" s="43" customFormat="1" ht="26.25" customHeight="1">
      <c r="A39" s="15"/>
      <c r="B39" s="17"/>
      <c r="C39" s="19" t="s">
        <v>109</v>
      </c>
      <c r="D39" s="17"/>
      <c r="E39" s="17"/>
      <c r="F39" s="97"/>
      <c r="G39" s="83"/>
      <c r="H39" s="83"/>
      <c r="I39" s="83"/>
      <c r="J39" s="84"/>
      <c r="K39" s="56"/>
    </row>
    <row r="40" spans="1:38" s="43" customFormat="1" ht="26.25" customHeight="1">
      <c r="A40" s="15" t="s">
        <v>42</v>
      </c>
      <c r="B40" s="49"/>
      <c r="C40" s="50" t="s">
        <v>108</v>
      </c>
      <c r="D40" s="51">
        <v>2</v>
      </c>
      <c r="E40" s="17" t="str">
        <f t="shared" si="2"/>
        <v>Nos.</v>
      </c>
      <c r="F40" s="83">
        <v>9600</v>
      </c>
      <c r="G40" s="83"/>
      <c r="H40" s="83">
        <v>1000</v>
      </c>
      <c r="I40" s="83"/>
      <c r="J40" s="84"/>
      <c r="K40" s="57"/>
    </row>
    <row r="41" spans="1:38" ht="26.25" customHeight="1">
      <c r="A41" s="17" t="s">
        <v>10</v>
      </c>
      <c r="B41" s="49"/>
      <c r="C41" s="50" t="s">
        <v>172</v>
      </c>
      <c r="D41" s="51">
        <v>2</v>
      </c>
      <c r="E41" s="17" t="str">
        <f t="shared" si="2"/>
        <v>Nos.</v>
      </c>
      <c r="F41" s="94">
        <v>8900</v>
      </c>
      <c r="G41" s="76"/>
      <c r="H41" s="76">
        <v>1000</v>
      </c>
      <c r="I41" s="76"/>
      <c r="J41" s="76"/>
      <c r="K41" s="55"/>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row>
    <row r="42" spans="1:38" s="43" customFormat="1" ht="26.25" customHeight="1">
      <c r="A42" s="15"/>
      <c r="B42" s="17"/>
      <c r="C42" s="19" t="s">
        <v>173</v>
      </c>
      <c r="D42" s="17"/>
      <c r="E42" s="17"/>
      <c r="F42" s="97"/>
      <c r="G42" s="83"/>
      <c r="H42" s="83"/>
      <c r="I42" s="83"/>
      <c r="J42" s="84"/>
      <c r="K42" s="58"/>
    </row>
    <row r="43" spans="1:38" s="43" customFormat="1" ht="26.25" customHeight="1">
      <c r="A43" s="15" t="s">
        <v>15</v>
      </c>
      <c r="B43" s="49"/>
      <c r="C43" s="50" t="s">
        <v>174</v>
      </c>
      <c r="D43" s="51">
        <v>10</v>
      </c>
      <c r="E43" s="17" t="str">
        <f t="shared" si="2"/>
        <v>Nos.</v>
      </c>
      <c r="F43" s="97">
        <v>3500</v>
      </c>
      <c r="G43" s="83"/>
      <c r="H43" s="83">
        <v>800</v>
      </c>
      <c r="I43" s="83"/>
      <c r="J43" s="84"/>
      <c r="K43" s="59"/>
    </row>
    <row r="44" spans="1:38" s="43" customFormat="1" ht="26.25" customHeight="1">
      <c r="A44" s="15" t="s">
        <v>31</v>
      </c>
      <c r="B44" s="49"/>
      <c r="C44" s="50" t="s">
        <v>175</v>
      </c>
      <c r="D44" s="51">
        <v>2</v>
      </c>
      <c r="E44" s="17" t="str">
        <f t="shared" si="2"/>
        <v>Nos.</v>
      </c>
      <c r="F44" s="97">
        <v>4500</v>
      </c>
      <c r="G44" s="83"/>
      <c r="H44" s="83">
        <v>800</v>
      </c>
      <c r="I44" s="83"/>
      <c r="J44" s="84"/>
      <c r="K44" s="59"/>
    </row>
    <row r="45" spans="1:38" ht="26.25" customHeight="1">
      <c r="A45" s="17"/>
      <c r="B45" s="49"/>
      <c r="C45" s="19" t="s">
        <v>110</v>
      </c>
      <c r="D45" s="51"/>
      <c r="E45" s="17"/>
      <c r="F45" s="94"/>
      <c r="G45" s="76"/>
      <c r="H45" s="76"/>
      <c r="I45" s="76"/>
      <c r="J45" s="76"/>
      <c r="K45" s="55" t="s">
        <v>90</v>
      </c>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row>
    <row r="46" spans="1:38" s="43" customFormat="1" ht="26.25" customHeight="1">
      <c r="A46" s="15" t="s">
        <v>34</v>
      </c>
      <c r="B46" s="49"/>
      <c r="C46" s="50" t="s">
        <v>197</v>
      </c>
      <c r="D46" s="51">
        <v>8</v>
      </c>
      <c r="E46" s="17" t="str">
        <f t="shared" si="2"/>
        <v>Nos.</v>
      </c>
      <c r="F46" s="97">
        <v>7500</v>
      </c>
      <c r="G46" s="83"/>
      <c r="H46" s="83">
        <v>800</v>
      </c>
      <c r="I46" s="83"/>
      <c r="J46" s="84"/>
      <c r="K46" s="60"/>
    </row>
    <row r="47" spans="1:38" ht="26.25" customHeight="1">
      <c r="A47" s="17"/>
      <c r="B47" s="49"/>
      <c r="C47" s="19" t="s">
        <v>176</v>
      </c>
      <c r="D47" s="51"/>
      <c r="E47" s="17"/>
      <c r="F47" s="94"/>
      <c r="G47" s="76"/>
      <c r="H47" s="76"/>
      <c r="I47" s="76"/>
      <c r="J47" s="76"/>
      <c r="K47" s="59"/>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row>
    <row r="48" spans="1:38" s="43" customFormat="1" ht="26.25" customHeight="1">
      <c r="A48" s="15" t="s">
        <v>37</v>
      </c>
      <c r="B48" s="49"/>
      <c r="C48" s="50" t="s">
        <v>174</v>
      </c>
      <c r="D48" s="51">
        <v>10</v>
      </c>
      <c r="E48" s="17" t="str">
        <f t="shared" si="2"/>
        <v>Nos.</v>
      </c>
      <c r="F48" s="97">
        <v>3000</v>
      </c>
      <c r="G48" s="83"/>
      <c r="H48" s="83">
        <v>800</v>
      </c>
      <c r="I48" s="83"/>
      <c r="J48" s="84"/>
      <c r="K48" s="61"/>
    </row>
    <row r="49" spans="1:38" s="43" customFormat="1" ht="26.25" customHeight="1">
      <c r="A49" s="15" t="s">
        <v>38</v>
      </c>
      <c r="B49" s="49"/>
      <c r="C49" s="50" t="s">
        <v>195</v>
      </c>
      <c r="D49" s="51">
        <v>2</v>
      </c>
      <c r="E49" s="17" t="str">
        <f t="shared" si="2"/>
        <v>Nos.</v>
      </c>
      <c r="F49" s="97">
        <v>4500</v>
      </c>
      <c r="G49" s="83"/>
      <c r="H49" s="83">
        <v>800</v>
      </c>
      <c r="I49" s="83"/>
      <c r="J49" s="84"/>
      <c r="K49" s="70"/>
    </row>
    <row r="50" spans="1:38" s="10" customFormat="1" ht="30" customHeight="1">
      <c r="A50" s="49"/>
      <c r="B50" s="49"/>
      <c r="C50" s="19" t="s">
        <v>177</v>
      </c>
      <c r="D50" s="51"/>
      <c r="E50" s="50"/>
      <c r="F50" s="98"/>
      <c r="G50" s="99"/>
      <c r="H50" s="99"/>
      <c r="I50" s="99"/>
      <c r="J50" s="99"/>
      <c r="K50" s="60"/>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row>
    <row r="51" spans="1:38" s="10" customFormat="1" ht="30" customHeight="1">
      <c r="A51" s="49" t="s">
        <v>51</v>
      </c>
      <c r="B51" s="49"/>
      <c r="C51" s="50" t="s">
        <v>178</v>
      </c>
      <c r="D51" s="51">
        <v>16</v>
      </c>
      <c r="E51" s="17" t="str">
        <f t="shared" ref="E51:E58" si="3">IF(D51&gt;1,"Nos.","No.")</f>
        <v>Nos.</v>
      </c>
      <c r="F51" s="98">
        <v>4500</v>
      </c>
      <c r="G51" s="99"/>
      <c r="H51" s="99">
        <v>800</v>
      </c>
      <c r="I51" s="99"/>
      <c r="J51" s="99"/>
      <c r="K51" s="60"/>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row>
    <row r="52" spans="1:38" s="10" customFormat="1" ht="30" customHeight="1">
      <c r="A52" s="49" t="s">
        <v>52</v>
      </c>
      <c r="B52" s="49"/>
      <c r="C52" s="50" t="s">
        <v>179</v>
      </c>
      <c r="D52" s="51">
        <v>7</v>
      </c>
      <c r="E52" s="17" t="str">
        <f t="shared" si="3"/>
        <v>Nos.</v>
      </c>
      <c r="F52" s="98">
        <v>6000</v>
      </c>
      <c r="G52" s="99"/>
      <c r="H52" s="99">
        <v>800</v>
      </c>
      <c r="I52" s="99"/>
      <c r="J52" s="99"/>
      <c r="K52" s="60"/>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row>
    <row r="53" spans="1:38" s="10" customFormat="1" ht="30" customHeight="1">
      <c r="A53" s="23"/>
      <c r="B53" s="24"/>
      <c r="C53" s="24" t="s">
        <v>48</v>
      </c>
      <c r="D53" s="23"/>
      <c r="E53" s="25"/>
      <c r="F53" s="95"/>
      <c r="G53" s="85"/>
      <c r="H53" s="85"/>
      <c r="I53" s="85"/>
      <c r="J53" s="85"/>
      <c r="K53" s="60"/>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row>
    <row r="54" spans="1:38" s="10" customFormat="1" ht="30" customHeight="1">
      <c r="A54" s="49"/>
      <c r="B54" s="49"/>
      <c r="C54" s="19" t="s">
        <v>180</v>
      </c>
      <c r="D54" s="51"/>
      <c r="E54" s="50"/>
      <c r="F54" s="98"/>
      <c r="G54" s="99"/>
      <c r="H54" s="99"/>
      <c r="I54" s="99"/>
      <c r="J54" s="99"/>
      <c r="K54" s="60"/>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row>
    <row r="55" spans="1:38" s="10" customFormat="1" ht="30" customHeight="1">
      <c r="A55" s="49" t="s">
        <v>50</v>
      </c>
      <c r="B55" s="49"/>
      <c r="C55" s="50" t="s">
        <v>178</v>
      </c>
      <c r="D55" s="51">
        <v>13</v>
      </c>
      <c r="E55" s="17" t="str">
        <f t="shared" si="3"/>
        <v>Nos.</v>
      </c>
      <c r="F55" s="98">
        <v>4500</v>
      </c>
      <c r="G55" s="99"/>
      <c r="H55" s="99">
        <v>800</v>
      </c>
      <c r="I55" s="99"/>
      <c r="J55" s="99"/>
      <c r="K55" s="60"/>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row>
    <row r="56" spans="1:38" s="10" customFormat="1" ht="30" customHeight="1">
      <c r="A56" s="49" t="s">
        <v>42</v>
      </c>
      <c r="B56" s="49"/>
      <c r="C56" s="50" t="s">
        <v>179</v>
      </c>
      <c r="D56" s="51">
        <v>7</v>
      </c>
      <c r="E56" s="17" t="str">
        <f t="shared" si="3"/>
        <v>Nos.</v>
      </c>
      <c r="F56" s="98">
        <v>6000</v>
      </c>
      <c r="G56" s="99"/>
      <c r="H56" s="99">
        <v>800</v>
      </c>
      <c r="I56" s="99"/>
      <c r="J56" s="99"/>
      <c r="K56" s="60"/>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row>
    <row r="57" spans="1:38" s="10" customFormat="1" ht="30" customHeight="1">
      <c r="A57" s="49"/>
      <c r="B57" s="49"/>
      <c r="C57" s="19" t="s">
        <v>181</v>
      </c>
      <c r="D57" s="51"/>
      <c r="E57" s="50"/>
      <c r="F57" s="98"/>
      <c r="G57" s="99"/>
      <c r="H57" s="99"/>
      <c r="I57" s="99"/>
      <c r="J57" s="99"/>
      <c r="K57" s="60"/>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row>
    <row r="58" spans="1:38" s="10" customFormat="1" ht="30" customHeight="1">
      <c r="A58" s="49" t="s">
        <v>10</v>
      </c>
      <c r="B58" s="49"/>
      <c r="C58" s="50" t="s">
        <v>182</v>
      </c>
      <c r="D58" s="51">
        <v>2</v>
      </c>
      <c r="E58" s="17" t="str">
        <f t="shared" si="3"/>
        <v>Nos.</v>
      </c>
      <c r="F58" s="98">
        <v>18000</v>
      </c>
      <c r="G58" s="99"/>
      <c r="H58" s="99">
        <v>1000</v>
      </c>
      <c r="I58" s="99"/>
      <c r="J58" s="99"/>
      <c r="K58" s="60"/>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row>
    <row r="59" spans="1:38" ht="26.25" customHeight="1">
      <c r="A59" s="17"/>
      <c r="B59" s="17"/>
      <c r="C59" s="19" t="s">
        <v>168</v>
      </c>
      <c r="D59" s="17"/>
      <c r="E59" s="17"/>
      <c r="F59" s="94"/>
      <c r="G59" s="76"/>
      <c r="H59" s="76"/>
      <c r="I59" s="76"/>
      <c r="J59" s="76"/>
      <c r="K59" s="59"/>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row>
    <row r="60" spans="1:38" ht="26.25" customHeight="1">
      <c r="A60" s="17" t="s">
        <v>15</v>
      </c>
      <c r="B60" s="17"/>
      <c r="C60" s="18" t="s">
        <v>67</v>
      </c>
      <c r="D60" s="17">
        <v>2</v>
      </c>
      <c r="E60" s="17" t="str">
        <f t="shared" ref="E60:E84" si="4">IF(D60&gt;1,"Nos.","No.")</f>
        <v>Nos.</v>
      </c>
      <c r="F60" s="94">
        <v>16800</v>
      </c>
      <c r="G60" s="76"/>
      <c r="H60" s="76">
        <v>1000</v>
      </c>
      <c r="I60" s="76"/>
      <c r="J60" s="76"/>
      <c r="K60" s="61"/>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row>
    <row r="61" spans="1:38" ht="26.25" customHeight="1">
      <c r="A61" s="17" t="s">
        <v>31</v>
      </c>
      <c r="B61" s="17"/>
      <c r="C61" s="18" t="s">
        <v>111</v>
      </c>
      <c r="D61" s="17">
        <v>3</v>
      </c>
      <c r="E61" s="17" t="str">
        <f t="shared" si="4"/>
        <v>Nos.</v>
      </c>
      <c r="F61" s="94">
        <v>7000</v>
      </c>
      <c r="G61" s="76"/>
      <c r="H61" s="76">
        <v>1000</v>
      </c>
      <c r="I61" s="76"/>
      <c r="J61" s="76"/>
      <c r="K61" s="55" t="s">
        <v>90</v>
      </c>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row>
    <row r="62" spans="1:38" ht="26.25" customHeight="1">
      <c r="A62" s="17" t="s">
        <v>34</v>
      </c>
      <c r="B62" s="17"/>
      <c r="C62" s="18" t="s">
        <v>112</v>
      </c>
      <c r="D62" s="17">
        <v>1</v>
      </c>
      <c r="E62" s="17" t="str">
        <f t="shared" si="4"/>
        <v>No.</v>
      </c>
      <c r="F62" s="94">
        <v>19900</v>
      </c>
      <c r="G62" s="76"/>
      <c r="H62" s="76">
        <v>1000</v>
      </c>
      <c r="I62" s="76"/>
      <c r="J62" s="76"/>
      <c r="K62" s="59"/>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row>
    <row r="63" spans="1:38" ht="26.25" customHeight="1">
      <c r="A63" s="17" t="s">
        <v>37</v>
      </c>
      <c r="B63" s="17"/>
      <c r="C63" s="18" t="s">
        <v>113</v>
      </c>
      <c r="D63" s="17">
        <v>1</v>
      </c>
      <c r="E63" s="17" t="str">
        <f t="shared" si="4"/>
        <v>No.</v>
      </c>
      <c r="F63" s="94">
        <v>7800</v>
      </c>
      <c r="G63" s="76"/>
      <c r="H63" s="76">
        <v>1000</v>
      </c>
      <c r="I63" s="76"/>
      <c r="J63" s="76"/>
      <c r="K63" s="61"/>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row>
    <row r="64" spans="1:38" ht="26.25" customHeight="1">
      <c r="A64" s="17" t="s">
        <v>38</v>
      </c>
      <c r="B64" s="17"/>
      <c r="C64" s="18" t="s">
        <v>70</v>
      </c>
      <c r="D64" s="17">
        <v>2</v>
      </c>
      <c r="E64" s="17" t="str">
        <f t="shared" si="4"/>
        <v>Nos.</v>
      </c>
      <c r="F64" s="94">
        <v>7500</v>
      </c>
      <c r="G64" s="76"/>
      <c r="H64" s="76">
        <v>1000</v>
      </c>
      <c r="I64" s="76"/>
      <c r="J64" s="76"/>
      <c r="K64" s="6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row>
    <row r="65" spans="1:38" ht="26.25" customHeight="1">
      <c r="A65" s="17" t="s">
        <v>51</v>
      </c>
      <c r="B65" s="17"/>
      <c r="C65" s="18" t="s">
        <v>72</v>
      </c>
      <c r="D65" s="17">
        <v>1</v>
      </c>
      <c r="E65" s="17" t="str">
        <f t="shared" si="4"/>
        <v>No.</v>
      </c>
      <c r="F65" s="94">
        <v>19900</v>
      </c>
      <c r="G65" s="76"/>
      <c r="H65" s="76">
        <v>1000</v>
      </c>
      <c r="I65" s="76"/>
      <c r="J65" s="76"/>
      <c r="K65" s="59"/>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row>
    <row r="66" spans="1:38" ht="26.25" customHeight="1">
      <c r="A66" s="17" t="s">
        <v>52</v>
      </c>
      <c r="B66" s="17"/>
      <c r="C66" s="18" t="s">
        <v>68</v>
      </c>
      <c r="D66" s="17">
        <v>2</v>
      </c>
      <c r="E66" s="17" t="str">
        <f t="shared" si="4"/>
        <v>Nos.</v>
      </c>
      <c r="F66" s="94">
        <v>8500</v>
      </c>
      <c r="G66" s="76"/>
      <c r="H66" s="76">
        <v>1000</v>
      </c>
      <c r="I66" s="76"/>
      <c r="J66" s="76"/>
      <c r="K66" s="61"/>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row>
    <row r="67" spans="1:38" ht="26.25" customHeight="1">
      <c r="A67" s="17" t="s">
        <v>53</v>
      </c>
      <c r="B67" s="17"/>
      <c r="C67" s="18" t="s">
        <v>114</v>
      </c>
      <c r="D67" s="17">
        <v>3</v>
      </c>
      <c r="E67" s="17" t="str">
        <f t="shared" si="4"/>
        <v>Nos.</v>
      </c>
      <c r="F67" s="94">
        <v>13500</v>
      </c>
      <c r="G67" s="76"/>
      <c r="H67" s="76">
        <v>1000</v>
      </c>
      <c r="I67" s="76"/>
      <c r="J67" s="76"/>
      <c r="K67" s="62"/>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row>
    <row r="68" spans="1:38" ht="26.25" customHeight="1">
      <c r="A68" s="17" t="s">
        <v>54</v>
      </c>
      <c r="B68" s="17"/>
      <c r="C68" s="18" t="s">
        <v>77</v>
      </c>
      <c r="D68" s="17">
        <v>3</v>
      </c>
      <c r="E68" s="17" t="str">
        <f t="shared" si="4"/>
        <v>Nos.</v>
      </c>
      <c r="F68" s="94">
        <v>14500</v>
      </c>
      <c r="G68" s="76"/>
      <c r="H68" s="76">
        <v>1000</v>
      </c>
      <c r="I68" s="76"/>
      <c r="J68" s="76"/>
      <c r="K68" s="61"/>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row>
    <row r="69" spans="1:38" ht="26.25" customHeight="1">
      <c r="A69" s="17" t="s">
        <v>55</v>
      </c>
      <c r="B69" s="17"/>
      <c r="C69" s="18" t="s">
        <v>115</v>
      </c>
      <c r="D69" s="17">
        <v>2</v>
      </c>
      <c r="E69" s="17" t="str">
        <f t="shared" si="4"/>
        <v>Nos.</v>
      </c>
      <c r="F69" s="94">
        <v>8000</v>
      </c>
      <c r="G69" s="76"/>
      <c r="H69" s="76">
        <v>1000</v>
      </c>
      <c r="I69" s="76"/>
      <c r="J69" s="76"/>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row>
    <row r="70" spans="1:38" ht="26.25" customHeight="1">
      <c r="A70" s="17" t="s">
        <v>56</v>
      </c>
      <c r="B70" s="17"/>
      <c r="C70" s="18" t="s">
        <v>116</v>
      </c>
      <c r="D70" s="17">
        <v>1</v>
      </c>
      <c r="E70" s="17" t="str">
        <f t="shared" si="4"/>
        <v>No.</v>
      </c>
      <c r="F70" s="94">
        <v>13000</v>
      </c>
      <c r="G70" s="76"/>
      <c r="H70" s="76">
        <v>1000</v>
      </c>
      <c r="I70" s="76"/>
      <c r="J70" s="76"/>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row>
    <row r="71" spans="1:38" s="10" customFormat="1" ht="30" customHeight="1">
      <c r="A71" s="23"/>
      <c r="B71" s="24"/>
      <c r="C71" s="24" t="s">
        <v>73</v>
      </c>
      <c r="D71" s="23"/>
      <c r="E71" s="25"/>
      <c r="F71" s="95"/>
      <c r="G71" s="85"/>
      <c r="H71" s="85"/>
      <c r="I71" s="85"/>
      <c r="J71" s="85"/>
      <c r="K71" s="60"/>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row>
    <row r="72" spans="1:38" ht="26.25" customHeight="1">
      <c r="A72" s="17"/>
      <c r="B72" s="17"/>
      <c r="C72" s="19" t="s">
        <v>117</v>
      </c>
      <c r="D72" s="17"/>
      <c r="E72" s="17"/>
      <c r="F72" s="94"/>
      <c r="G72" s="76"/>
      <c r="H72" s="76"/>
      <c r="I72" s="76"/>
      <c r="J72" s="76"/>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row>
    <row r="73" spans="1:38" ht="26.25" customHeight="1">
      <c r="A73" s="17" t="s">
        <v>50</v>
      </c>
      <c r="B73" s="17"/>
      <c r="C73" s="18" t="s">
        <v>187</v>
      </c>
      <c r="D73" s="17">
        <v>1</v>
      </c>
      <c r="E73" s="17" t="str">
        <f t="shared" si="4"/>
        <v>No.</v>
      </c>
      <c r="F73" s="94">
        <v>21000</v>
      </c>
      <c r="G73" s="76"/>
      <c r="H73" s="76">
        <v>1000</v>
      </c>
      <c r="I73" s="76"/>
      <c r="J73" s="76"/>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row>
    <row r="74" spans="1:38" ht="26.25" customHeight="1">
      <c r="A74" s="17" t="s">
        <v>42</v>
      </c>
      <c r="B74" s="17"/>
      <c r="C74" s="18" t="s">
        <v>170</v>
      </c>
      <c r="D74" s="17">
        <v>1</v>
      </c>
      <c r="E74" s="17" t="str">
        <f t="shared" si="4"/>
        <v>No.</v>
      </c>
      <c r="F74" s="94">
        <v>8000</v>
      </c>
      <c r="G74" s="76"/>
      <c r="H74" s="76">
        <v>1000</v>
      </c>
      <c r="I74" s="76"/>
      <c r="J74" s="76"/>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row>
    <row r="75" spans="1:38" ht="26.25" customHeight="1">
      <c r="A75" s="17" t="s">
        <v>10</v>
      </c>
      <c r="B75" s="17"/>
      <c r="C75" s="18" t="s">
        <v>184</v>
      </c>
      <c r="D75" s="17">
        <v>3</v>
      </c>
      <c r="E75" s="17" t="str">
        <f t="shared" si="4"/>
        <v>Nos.</v>
      </c>
      <c r="F75" s="94">
        <v>14500</v>
      </c>
      <c r="G75" s="76"/>
      <c r="H75" s="76">
        <v>1000</v>
      </c>
      <c r="I75" s="76"/>
      <c r="J75" s="76"/>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row>
    <row r="76" spans="1:38" ht="26.25" customHeight="1">
      <c r="A76" s="17" t="s">
        <v>15</v>
      </c>
      <c r="B76" s="17"/>
      <c r="C76" s="18" t="s">
        <v>183</v>
      </c>
      <c r="D76" s="17">
        <v>3</v>
      </c>
      <c r="E76" s="17" t="str">
        <f t="shared" si="4"/>
        <v>Nos.</v>
      </c>
      <c r="F76" s="94">
        <v>14200</v>
      </c>
      <c r="G76" s="76"/>
      <c r="H76" s="76">
        <v>1000</v>
      </c>
      <c r="I76" s="76"/>
      <c r="J76" s="76"/>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row>
    <row r="77" spans="1:38" ht="26.25" customHeight="1">
      <c r="A77" s="17" t="s">
        <v>31</v>
      </c>
      <c r="B77" s="17"/>
      <c r="C77" s="18" t="s">
        <v>76</v>
      </c>
      <c r="D77" s="17">
        <v>2</v>
      </c>
      <c r="E77" s="17" t="str">
        <f t="shared" si="4"/>
        <v>Nos.</v>
      </c>
      <c r="F77" s="94">
        <v>34000</v>
      </c>
      <c r="G77" s="76"/>
      <c r="H77" s="76">
        <v>1000</v>
      </c>
      <c r="I77" s="76"/>
      <c r="J77" s="76"/>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row>
    <row r="78" spans="1:38" ht="26.25" customHeight="1">
      <c r="A78" s="17" t="s">
        <v>34</v>
      </c>
      <c r="B78" s="17"/>
      <c r="C78" s="18" t="s">
        <v>188</v>
      </c>
      <c r="D78" s="17">
        <v>1</v>
      </c>
      <c r="E78" s="17" t="str">
        <f t="shared" si="4"/>
        <v>No.</v>
      </c>
      <c r="F78" s="94">
        <v>12000</v>
      </c>
      <c r="G78" s="76"/>
      <c r="H78" s="76">
        <v>1000</v>
      </c>
      <c r="I78" s="76"/>
      <c r="J78" s="76"/>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row>
    <row r="79" spans="1:38" ht="26.25" customHeight="1">
      <c r="A79" s="17" t="s">
        <v>37</v>
      </c>
      <c r="B79" s="17"/>
      <c r="C79" s="18" t="s">
        <v>189</v>
      </c>
      <c r="D79" s="17">
        <v>1</v>
      </c>
      <c r="E79" s="17" t="str">
        <f t="shared" si="4"/>
        <v>No.</v>
      </c>
      <c r="F79" s="94">
        <v>7800</v>
      </c>
      <c r="G79" s="76"/>
      <c r="H79" s="76">
        <v>1000</v>
      </c>
      <c r="I79" s="76"/>
      <c r="J79" s="76"/>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row>
    <row r="80" spans="1:38" ht="26.25" customHeight="1">
      <c r="A80" s="17" t="s">
        <v>38</v>
      </c>
      <c r="B80" s="17"/>
      <c r="C80" s="18" t="s">
        <v>111</v>
      </c>
      <c r="D80" s="17">
        <v>2</v>
      </c>
      <c r="E80" s="17" t="str">
        <f t="shared" si="4"/>
        <v>Nos.</v>
      </c>
      <c r="F80" s="94">
        <v>6800</v>
      </c>
      <c r="G80" s="76"/>
      <c r="H80" s="76">
        <v>1000</v>
      </c>
      <c r="I80" s="76"/>
      <c r="J80" s="76"/>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row>
    <row r="81" spans="1:38" ht="26.25" customHeight="1">
      <c r="A81" s="17" t="s">
        <v>51</v>
      </c>
      <c r="B81" s="17"/>
      <c r="C81" s="18" t="s">
        <v>68</v>
      </c>
      <c r="D81" s="17">
        <v>1</v>
      </c>
      <c r="E81" s="17" t="str">
        <f t="shared" si="4"/>
        <v>No.</v>
      </c>
      <c r="F81" s="94">
        <v>8500</v>
      </c>
      <c r="G81" s="76"/>
      <c r="H81" s="76">
        <v>1000</v>
      </c>
      <c r="I81" s="76"/>
      <c r="J81" s="76"/>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row>
    <row r="82" spans="1:38" ht="26.25" customHeight="1">
      <c r="A82" s="17" t="s">
        <v>52</v>
      </c>
      <c r="B82" s="17"/>
      <c r="C82" s="18" t="s">
        <v>190</v>
      </c>
      <c r="D82" s="17">
        <v>2</v>
      </c>
      <c r="E82" s="17" t="str">
        <f t="shared" si="4"/>
        <v>Nos.</v>
      </c>
      <c r="F82" s="94">
        <v>7900</v>
      </c>
      <c r="G82" s="76"/>
      <c r="H82" s="76">
        <v>1000</v>
      </c>
      <c r="I82" s="76"/>
      <c r="J82" s="76"/>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row>
    <row r="83" spans="1:38" ht="26.25" customHeight="1">
      <c r="A83" s="17" t="s">
        <v>53</v>
      </c>
      <c r="B83" s="17"/>
      <c r="C83" s="18" t="s">
        <v>127</v>
      </c>
      <c r="D83" s="17">
        <v>1</v>
      </c>
      <c r="E83" s="17" t="str">
        <f t="shared" si="4"/>
        <v>No.</v>
      </c>
      <c r="F83" s="94">
        <v>15600</v>
      </c>
      <c r="G83" s="76"/>
      <c r="H83" s="76">
        <v>1000</v>
      </c>
      <c r="I83" s="76"/>
      <c r="J83" s="76"/>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row>
    <row r="84" spans="1:38" ht="26.25" customHeight="1">
      <c r="A84" s="17" t="s">
        <v>54</v>
      </c>
      <c r="B84" s="17"/>
      <c r="C84" s="18" t="s">
        <v>191</v>
      </c>
      <c r="D84" s="17">
        <v>1</v>
      </c>
      <c r="E84" s="17" t="str">
        <f t="shared" si="4"/>
        <v>No.</v>
      </c>
      <c r="F84" s="94">
        <v>13500</v>
      </c>
      <c r="G84" s="76"/>
      <c r="H84" s="76">
        <v>1000</v>
      </c>
      <c r="I84" s="76"/>
      <c r="J84" s="76"/>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row>
    <row r="85" spans="1:38" ht="26.25" customHeight="1">
      <c r="A85" s="17"/>
      <c r="B85" s="17"/>
      <c r="C85" s="19" t="s">
        <v>206</v>
      </c>
      <c r="D85" s="17"/>
      <c r="E85" s="17"/>
      <c r="F85" s="94"/>
      <c r="G85" s="76"/>
      <c r="H85" s="76"/>
      <c r="I85" s="76"/>
      <c r="J85" s="76"/>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row>
    <row r="86" spans="1:38" ht="26.25" customHeight="1">
      <c r="A86" s="17" t="s">
        <v>55</v>
      </c>
      <c r="B86" s="17"/>
      <c r="C86" s="18" t="s">
        <v>192</v>
      </c>
      <c r="D86" s="17">
        <v>1</v>
      </c>
      <c r="E86" s="17" t="str">
        <f t="shared" ref="E86:E88" si="5">IF(D86&gt;1,"Nos.","No.")</f>
        <v>No.</v>
      </c>
      <c r="F86" s="94">
        <v>3200</v>
      </c>
      <c r="G86" s="76"/>
      <c r="H86" s="76">
        <v>800</v>
      </c>
      <c r="I86" s="76"/>
      <c r="J86" s="76"/>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row>
    <row r="87" spans="1:38" ht="26.25" customHeight="1">
      <c r="A87" s="17" t="s">
        <v>56</v>
      </c>
      <c r="B87" s="17"/>
      <c r="C87" s="18" t="s">
        <v>193</v>
      </c>
      <c r="D87" s="17">
        <v>1</v>
      </c>
      <c r="E87" s="17" t="str">
        <f t="shared" si="5"/>
        <v>No.</v>
      </c>
      <c r="F87" s="94">
        <v>6800</v>
      </c>
      <c r="G87" s="76"/>
      <c r="H87" s="76">
        <v>800</v>
      </c>
      <c r="I87" s="76"/>
      <c r="J87" s="76"/>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row>
    <row r="88" spans="1:38" ht="26.25" customHeight="1">
      <c r="A88" s="17" t="s">
        <v>57</v>
      </c>
      <c r="B88" s="17"/>
      <c r="C88" s="18" t="s">
        <v>194</v>
      </c>
      <c r="D88" s="17">
        <v>1</v>
      </c>
      <c r="E88" s="17" t="str">
        <f t="shared" si="5"/>
        <v>No.</v>
      </c>
      <c r="F88" s="94">
        <v>7800</v>
      </c>
      <c r="G88" s="76"/>
      <c r="H88" s="76">
        <v>800</v>
      </c>
      <c r="I88" s="76"/>
      <c r="J88" s="76"/>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row>
    <row r="89" spans="1:38" s="10" customFormat="1" ht="30" customHeight="1">
      <c r="A89" s="23"/>
      <c r="B89" s="24"/>
      <c r="C89" s="24" t="s">
        <v>49</v>
      </c>
      <c r="D89" s="23"/>
      <c r="E89" s="25"/>
      <c r="F89" s="95"/>
      <c r="G89" s="85"/>
      <c r="H89" s="85"/>
      <c r="I89" s="85"/>
      <c r="J89" s="85"/>
      <c r="K89" s="63"/>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row>
    <row r="90" spans="1:38" ht="38.450000000000003" customHeight="1">
      <c r="A90" s="17"/>
      <c r="B90" s="17" t="s">
        <v>44</v>
      </c>
      <c r="C90" s="33" t="s">
        <v>58</v>
      </c>
      <c r="D90" s="17"/>
      <c r="E90" s="17"/>
      <c r="F90" s="94"/>
      <c r="G90" s="76"/>
      <c r="H90" s="76"/>
      <c r="I90" s="76"/>
      <c r="J90" s="76"/>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row>
    <row r="91" spans="1:38" ht="23.45" customHeight="1">
      <c r="A91" s="17"/>
      <c r="B91" s="17"/>
      <c r="C91" s="19" t="s">
        <v>4</v>
      </c>
      <c r="D91" s="17"/>
      <c r="E91" s="17"/>
      <c r="F91" s="94"/>
      <c r="G91" s="76"/>
      <c r="H91" s="76"/>
      <c r="I91" s="76"/>
      <c r="J91" s="76"/>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row>
    <row r="92" spans="1:38" ht="23.45" customHeight="1">
      <c r="A92" s="17" t="s">
        <v>50</v>
      </c>
      <c r="B92" s="17"/>
      <c r="C92" s="18" t="s">
        <v>146</v>
      </c>
      <c r="D92" s="17">
        <v>2</v>
      </c>
      <c r="E92" s="17" t="str">
        <f t="shared" ref="E92:E109" si="6">IF(D92&gt;1,"Nos.","No.")</f>
        <v>Nos.</v>
      </c>
      <c r="F92" s="76">
        <v>205000</v>
      </c>
      <c r="G92" s="76"/>
      <c r="H92" s="76">
        <v>7500</v>
      </c>
      <c r="I92" s="76"/>
      <c r="J92" s="76"/>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row>
    <row r="93" spans="1:38" ht="23.45" customHeight="1">
      <c r="A93" s="17" t="s">
        <v>42</v>
      </c>
      <c r="B93" s="17"/>
      <c r="C93" s="18" t="s">
        <v>147</v>
      </c>
      <c r="D93" s="17">
        <v>1</v>
      </c>
      <c r="E93" s="17" t="str">
        <f t="shared" si="6"/>
        <v>No.</v>
      </c>
      <c r="F93" s="76">
        <v>205000</v>
      </c>
      <c r="G93" s="76"/>
      <c r="H93" s="76">
        <v>7500</v>
      </c>
      <c r="I93" s="76"/>
      <c r="J93" s="76"/>
      <c r="K93" s="55" t="s">
        <v>90</v>
      </c>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row>
    <row r="94" spans="1:38" ht="23.45" customHeight="1">
      <c r="A94" s="17" t="s">
        <v>10</v>
      </c>
      <c r="B94" s="17"/>
      <c r="C94" s="18" t="s">
        <v>148</v>
      </c>
      <c r="D94" s="17">
        <v>2</v>
      </c>
      <c r="E94" s="17" t="str">
        <f t="shared" si="6"/>
        <v>Nos.</v>
      </c>
      <c r="F94" s="76">
        <v>205000</v>
      </c>
      <c r="G94" s="76"/>
      <c r="H94" s="76">
        <v>7500</v>
      </c>
      <c r="I94" s="76"/>
      <c r="J94" s="76"/>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row>
    <row r="95" spans="1:38" ht="23.45" customHeight="1">
      <c r="A95" s="17" t="s">
        <v>15</v>
      </c>
      <c r="B95" s="17"/>
      <c r="C95" s="18" t="s">
        <v>149</v>
      </c>
      <c r="D95" s="17">
        <v>2</v>
      </c>
      <c r="E95" s="17" t="str">
        <f t="shared" si="6"/>
        <v>Nos.</v>
      </c>
      <c r="F95" s="76">
        <v>205000</v>
      </c>
      <c r="G95" s="76"/>
      <c r="H95" s="76">
        <v>7500</v>
      </c>
      <c r="I95" s="76"/>
      <c r="J95" s="76"/>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row>
    <row r="96" spans="1:38" ht="23.45" customHeight="1">
      <c r="A96" s="17" t="s">
        <v>31</v>
      </c>
      <c r="B96" s="17"/>
      <c r="C96" s="18" t="s">
        <v>150</v>
      </c>
      <c r="D96" s="17">
        <v>1</v>
      </c>
      <c r="E96" s="17" t="str">
        <f t="shared" si="6"/>
        <v>No.</v>
      </c>
      <c r="F96" s="76">
        <v>205000</v>
      </c>
      <c r="G96" s="76"/>
      <c r="H96" s="76">
        <v>7500</v>
      </c>
      <c r="I96" s="76"/>
      <c r="J96" s="76"/>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row>
    <row r="97" spans="1:38" ht="23.45" customHeight="1">
      <c r="A97" s="17" t="s">
        <v>34</v>
      </c>
      <c r="B97" s="17"/>
      <c r="C97" s="18" t="s">
        <v>151</v>
      </c>
      <c r="D97" s="17">
        <v>1</v>
      </c>
      <c r="E97" s="17" t="str">
        <f t="shared" si="6"/>
        <v>No.</v>
      </c>
      <c r="F97" s="76">
        <v>205000</v>
      </c>
      <c r="G97" s="76"/>
      <c r="H97" s="76">
        <v>7500</v>
      </c>
      <c r="I97" s="76"/>
      <c r="J97" s="76"/>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row>
    <row r="98" spans="1:38" ht="23.45" customHeight="1">
      <c r="A98" s="17" t="s">
        <v>37</v>
      </c>
      <c r="B98" s="17"/>
      <c r="C98" s="18" t="s">
        <v>152</v>
      </c>
      <c r="D98" s="17">
        <v>1</v>
      </c>
      <c r="E98" s="17" t="str">
        <f t="shared" si="6"/>
        <v>No.</v>
      </c>
      <c r="F98" s="76">
        <v>205000</v>
      </c>
      <c r="G98" s="76"/>
      <c r="H98" s="76">
        <v>7500</v>
      </c>
      <c r="I98" s="76"/>
      <c r="J98" s="76"/>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row>
    <row r="99" spans="1:38" ht="23.45" customHeight="1">
      <c r="A99" s="17" t="s">
        <v>38</v>
      </c>
      <c r="B99" s="17"/>
      <c r="C99" s="18" t="s">
        <v>153</v>
      </c>
      <c r="D99" s="17">
        <v>3</v>
      </c>
      <c r="E99" s="17" t="str">
        <f t="shared" si="6"/>
        <v>Nos.</v>
      </c>
      <c r="F99" s="76">
        <v>205000</v>
      </c>
      <c r="G99" s="76"/>
      <c r="H99" s="76">
        <v>7500</v>
      </c>
      <c r="I99" s="76"/>
      <c r="J99" s="76"/>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row>
    <row r="100" spans="1:38" ht="23.45" customHeight="1">
      <c r="A100" s="17" t="s">
        <v>51</v>
      </c>
      <c r="B100" s="17"/>
      <c r="C100" s="18" t="s">
        <v>154</v>
      </c>
      <c r="D100" s="17">
        <v>2</v>
      </c>
      <c r="E100" s="17" t="str">
        <f t="shared" si="6"/>
        <v>Nos.</v>
      </c>
      <c r="F100" s="76">
        <v>205000</v>
      </c>
      <c r="G100" s="76"/>
      <c r="H100" s="76">
        <v>7500</v>
      </c>
      <c r="I100" s="76"/>
      <c r="J100" s="76"/>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row>
    <row r="101" spans="1:38" ht="23.45" customHeight="1">
      <c r="A101" s="17" t="s">
        <v>52</v>
      </c>
      <c r="B101" s="17"/>
      <c r="C101" s="18" t="s">
        <v>155</v>
      </c>
      <c r="D101" s="17">
        <v>1</v>
      </c>
      <c r="E101" s="17" t="str">
        <f t="shared" si="6"/>
        <v>No.</v>
      </c>
      <c r="F101" s="76">
        <v>205000</v>
      </c>
      <c r="G101" s="76"/>
      <c r="H101" s="76">
        <v>7500</v>
      </c>
      <c r="I101" s="76"/>
      <c r="J101" s="76"/>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row>
    <row r="102" spans="1:38" ht="23.45" customHeight="1">
      <c r="A102" s="17" t="s">
        <v>53</v>
      </c>
      <c r="B102" s="17"/>
      <c r="C102" s="18" t="s">
        <v>156</v>
      </c>
      <c r="D102" s="17">
        <v>1</v>
      </c>
      <c r="E102" s="17" t="str">
        <f t="shared" si="6"/>
        <v>No.</v>
      </c>
      <c r="F102" s="76">
        <v>205000</v>
      </c>
      <c r="G102" s="76"/>
      <c r="H102" s="76">
        <v>7500</v>
      </c>
      <c r="I102" s="76"/>
      <c r="J102" s="76"/>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row>
    <row r="103" spans="1:38" ht="23.45" customHeight="1">
      <c r="A103" s="17" t="s">
        <v>55</v>
      </c>
      <c r="B103" s="17"/>
      <c r="C103" s="18" t="s">
        <v>157</v>
      </c>
      <c r="D103" s="17">
        <v>1</v>
      </c>
      <c r="E103" s="17" t="str">
        <f t="shared" si="6"/>
        <v>No.</v>
      </c>
      <c r="F103" s="76">
        <v>205000</v>
      </c>
      <c r="G103" s="76"/>
      <c r="H103" s="76">
        <v>7500</v>
      </c>
      <c r="I103" s="76"/>
      <c r="J103" s="76"/>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row>
    <row r="104" spans="1:38" ht="23.45" customHeight="1">
      <c r="A104" s="17" t="s">
        <v>56</v>
      </c>
      <c r="B104" s="17"/>
      <c r="C104" s="18" t="s">
        <v>158</v>
      </c>
      <c r="D104" s="17">
        <v>1</v>
      </c>
      <c r="E104" s="17" t="str">
        <f t="shared" si="6"/>
        <v>No.</v>
      </c>
      <c r="F104" s="76">
        <v>205000</v>
      </c>
      <c r="G104" s="76"/>
      <c r="H104" s="76">
        <v>7500</v>
      </c>
      <c r="I104" s="76"/>
      <c r="J104" s="76"/>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row>
    <row r="105" spans="1:38" ht="23.45" customHeight="1">
      <c r="A105" s="17" t="s">
        <v>57</v>
      </c>
      <c r="B105" s="17"/>
      <c r="C105" s="18" t="s">
        <v>159</v>
      </c>
      <c r="D105" s="17">
        <v>3</v>
      </c>
      <c r="E105" s="17" t="str">
        <f t="shared" si="6"/>
        <v>Nos.</v>
      </c>
      <c r="F105" s="76">
        <v>205000</v>
      </c>
      <c r="G105" s="76"/>
      <c r="H105" s="76">
        <v>7500</v>
      </c>
      <c r="I105" s="76"/>
      <c r="J105" s="76"/>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row>
    <row r="106" spans="1:38" ht="23.45" customHeight="1">
      <c r="A106" s="17" t="s">
        <v>171</v>
      </c>
      <c r="B106" s="17"/>
      <c r="C106" s="18" t="s">
        <v>160</v>
      </c>
      <c r="D106" s="17">
        <v>2</v>
      </c>
      <c r="E106" s="17" t="str">
        <f t="shared" si="6"/>
        <v>Nos.</v>
      </c>
      <c r="F106" s="76">
        <v>205000</v>
      </c>
      <c r="G106" s="76"/>
      <c r="H106" s="76">
        <v>7500</v>
      </c>
      <c r="I106" s="76"/>
      <c r="J106" s="76"/>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row>
    <row r="107" spans="1:38" ht="23.45" customHeight="1">
      <c r="A107" s="17" t="s">
        <v>262</v>
      </c>
      <c r="B107" s="17"/>
      <c r="C107" s="18" t="s">
        <v>161</v>
      </c>
      <c r="D107" s="17">
        <v>1</v>
      </c>
      <c r="E107" s="17" t="str">
        <f t="shared" si="6"/>
        <v>No.</v>
      </c>
      <c r="F107" s="76">
        <v>205000</v>
      </c>
      <c r="G107" s="76"/>
      <c r="H107" s="76">
        <v>7500</v>
      </c>
      <c r="I107" s="76"/>
      <c r="J107" s="76"/>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row>
    <row r="108" spans="1:38" ht="23.45" customHeight="1">
      <c r="A108" s="17" t="s">
        <v>263</v>
      </c>
      <c r="B108" s="17"/>
      <c r="C108" s="18" t="s">
        <v>162</v>
      </c>
      <c r="D108" s="17">
        <v>1</v>
      </c>
      <c r="E108" s="17" t="str">
        <f t="shared" si="6"/>
        <v>No.</v>
      </c>
      <c r="F108" s="76">
        <v>205000</v>
      </c>
      <c r="G108" s="76"/>
      <c r="H108" s="76">
        <v>7500</v>
      </c>
      <c r="I108" s="76"/>
      <c r="J108" s="76"/>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row>
    <row r="109" spans="1:38" ht="23.45" customHeight="1">
      <c r="A109" s="17" t="s">
        <v>264</v>
      </c>
      <c r="B109" s="17"/>
      <c r="C109" s="18" t="s">
        <v>163</v>
      </c>
      <c r="D109" s="17">
        <v>1</v>
      </c>
      <c r="E109" s="17" t="str">
        <f t="shared" si="6"/>
        <v>No.</v>
      </c>
      <c r="F109" s="76">
        <v>205000</v>
      </c>
      <c r="G109" s="76"/>
      <c r="H109" s="76">
        <v>7500</v>
      </c>
      <c r="I109" s="76"/>
      <c r="J109" s="76"/>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row>
    <row r="110" spans="1:38" s="10" customFormat="1" ht="30" customHeight="1">
      <c r="A110" s="23"/>
      <c r="B110" s="24"/>
      <c r="C110" s="24" t="s">
        <v>74</v>
      </c>
      <c r="D110" s="23"/>
      <c r="E110" s="25"/>
      <c r="F110" s="95"/>
      <c r="G110" s="85"/>
      <c r="H110" s="85"/>
      <c r="I110" s="85"/>
      <c r="J110" s="85"/>
      <c r="K110" s="63"/>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row>
    <row r="111" spans="1:38" ht="52.5" customHeight="1">
      <c r="A111" s="17"/>
      <c r="B111" s="17" t="s">
        <v>44</v>
      </c>
      <c r="C111" s="33" t="s">
        <v>118</v>
      </c>
      <c r="D111" s="17"/>
      <c r="E111" s="17"/>
      <c r="F111" s="94"/>
      <c r="G111" s="76"/>
      <c r="H111" s="76"/>
      <c r="I111" s="76"/>
      <c r="J111" s="76"/>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row>
    <row r="112" spans="1:38" ht="26.25" customHeight="1">
      <c r="A112" s="17" t="s">
        <v>50</v>
      </c>
      <c r="B112" s="17"/>
      <c r="C112" s="18" t="s">
        <v>119</v>
      </c>
      <c r="D112" s="17">
        <v>2</v>
      </c>
      <c r="E112" s="17" t="str">
        <f t="shared" ref="E112:E113" si="7">IF(D112&gt;1,"Nos.","No.")</f>
        <v>Nos.</v>
      </c>
      <c r="F112" s="76">
        <v>105000</v>
      </c>
      <c r="G112" s="76"/>
      <c r="H112" s="76">
        <v>10000</v>
      </c>
      <c r="I112" s="76"/>
      <c r="J112" s="76"/>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row>
    <row r="113" spans="1:38" ht="26.25" customHeight="1">
      <c r="A113" s="17" t="s">
        <v>42</v>
      </c>
      <c r="B113" s="17"/>
      <c r="C113" s="18" t="s">
        <v>120</v>
      </c>
      <c r="D113" s="17">
        <v>2</v>
      </c>
      <c r="E113" s="17" t="str">
        <f t="shared" si="7"/>
        <v>Nos.</v>
      </c>
      <c r="F113" s="76">
        <v>125000</v>
      </c>
      <c r="G113" s="76"/>
      <c r="H113" s="76">
        <v>10000</v>
      </c>
      <c r="I113" s="76"/>
      <c r="J113" s="76"/>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row>
    <row r="114" spans="1:38" s="10" customFormat="1" ht="58.5" customHeight="1">
      <c r="A114" s="17"/>
      <c r="B114" s="17"/>
      <c r="C114" s="66" t="s">
        <v>121</v>
      </c>
      <c r="D114" s="17"/>
      <c r="E114" s="17"/>
      <c r="F114" s="100"/>
      <c r="G114" s="77"/>
      <c r="H114" s="77"/>
      <c r="I114" s="77"/>
      <c r="J114" s="77"/>
      <c r="K114" s="63"/>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row>
    <row r="115" spans="1:38" s="10" customFormat="1" ht="26.25" customHeight="1">
      <c r="A115" s="17" t="s">
        <v>10</v>
      </c>
      <c r="B115" s="17"/>
      <c r="C115" s="67" t="s">
        <v>122</v>
      </c>
      <c r="D115" s="16">
        <v>50</v>
      </c>
      <c r="E115" s="17" t="s">
        <v>41</v>
      </c>
      <c r="F115" s="77">
        <v>330</v>
      </c>
      <c r="G115" s="77"/>
      <c r="H115" s="77">
        <v>80</v>
      </c>
      <c r="I115" s="77"/>
      <c r="J115" s="77"/>
      <c r="K115" s="63"/>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row>
    <row r="116" spans="1:38" s="10" customFormat="1" ht="58.5" customHeight="1">
      <c r="A116" s="17"/>
      <c r="B116" s="17"/>
      <c r="C116" s="66" t="s">
        <v>125</v>
      </c>
      <c r="D116" s="17"/>
      <c r="E116" s="17"/>
      <c r="F116" s="77"/>
      <c r="G116" s="77"/>
      <c r="H116" s="77"/>
      <c r="I116" s="77"/>
      <c r="J116" s="77"/>
      <c r="K116" s="55" t="s">
        <v>90</v>
      </c>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row>
    <row r="117" spans="1:38" s="10" customFormat="1" ht="30" customHeight="1">
      <c r="A117" s="17" t="s">
        <v>15</v>
      </c>
      <c r="B117" s="17"/>
      <c r="C117" s="67" t="s">
        <v>124</v>
      </c>
      <c r="D117" s="16">
        <v>170</v>
      </c>
      <c r="E117" s="17" t="s">
        <v>41</v>
      </c>
      <c r="F117" s="77">
        <v>910</v>
      </c>
      <c r="G117" s="77"/>
      <c r="H117" s="77">
        <v>220</v>
      </c>
      <c r="I117" s="77"/>
      <c r="J117" s="77"/>
      <c r="K117" s="63"/>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row>
    <row r="118" spans="1:38" ht="34.5" customHeight="1">
      <c r="A118" s="17" t="s">
        <v>31</v>
      </c>
      <c r="B118" s="17"/>
      <c r="C118" s="18" t="s">
        <v>88</v>
      </c>
      <c r="D118" s="17">
        <v>1</v>
      </c>
      <c r="E118" s="17" t="s">
        <v>3</v>
      </c>
      <c r="F118" s="76">
        <v>225000</v>
      </c>
      <c r="G118" s="76"/>
      <c r="H118" s="76">
        <v>35000</v>
      </c>
      <c r="I118" s="76"/>
      <c r="J118" s="76"/>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row>
    <row r="119" spans="1:38" ht="34.5" customHeight="1">
      <c r="A119" s="17" t="s">
        <v>34</v>
      </c>
      <c r="B119" s="17"/>
      <c r="C119" s="18" t="s">
        <v>59</v>
      </c>
      <c r="D119" s="17">
        <v>1</v>
      </c>
      <c r="E119" s="17" t="s">
        <v>3</v>
      </c>
      <c r="F119" s="76"/>
      <c r="G119" s="76"/>
      <c r="H119" s="77">
        <v>200000</v>
      </c>
      <c r="I119" s="76"/>
      <c r="J119" s="76"/>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row>
    <row r="120" spans="1:38" s="10" customFormat="1" ht="30" customHeight="1">
      <c r="A120" s="23"/>
      <c r="B120" s="24"/>
      <c r="C120" s="24" t="s">
        <v>75</v>
      </c>
      <c r="D120" s="23"/>
      <c r="E120" s="25"/>
      <c r="F120" s="95"/>
      <c r="G120" s="85"/>
      <c r="H120" s="85"/>
      <c r="I120" s="85"/>
      <c r="J120" s="85"/>
      <c r="K120" s="63"/>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row>
    <row r="121" spans="1:38" s="3" customFormat="1" ht="26.25" customHeight="1">
      <c r="A121" s="17"/>
      <c r="B121" s="17"/>
      <c r="C121" s="19" t="s">
        <v>28</v>
      </c>
      <c r="D121" s="17"/>
      <c r="E121" s="22"/>
      <c r="F121" s="94"/>
      <c r="G121" s="76"/>
      <c r="H121" s="76"/>
      <c r="I121" s="76"/>
      <c r="J121" s="76"/>
      <c r="K121" s="63"/>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row>
    <row r="122" spans="1:38" s="3" customFormat="1" ht="38.25" customHeight="1">
      <c r="A122" s="17" t="s">
        <v>50</v>
      </c>
      <c r="B122" s="17" t="s">
        <v>29</v>
      </c>
      <c r="C122" s="18" t="s">
        <v>30</v>
      </c>
      <c r="D122" s="17">
        <v>1</v>
      </c>
      <c r="E122" s="17" t="s">
        <v>13</v>
      </c>
      <c r="F122" s="76">
        <v>25000</v>
      </c>
      <c r="G122" s="76"/>
      <c r="H122" s="76">
        <v>10000</v>
      </c>
      <c r="I122" s="76"/>
      <c r="J122" s="76"/>
      <c r="K122" s="63"/>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row>
    <row r="123" spans="1:38" s="3" customFormat="1" ht="51" customHeight="1">
      <c r="A123" s="17" t="s">
        <v>42</v>
      </c>
      <c r="B123" s="17" t="s">
        <v>32</v>
      </c>
      <c r="C123" s="18" t="s">
        <v>33</v>
      </c>
      <c r="D123" s="17">
        <v>1</v>
      </c>
      <c r="E123" s="17" t="s">
        <v>13</v>
      </c>
      <c r="F123" s="76">
        <v>275000</v>
      </c>
      <c r="G123" s="76"/>
      <c r="H123" s="76">
        <v>50000</v>
      </c>
      <c r="I123" s="76"/>
      <c r="J123" s="76"/>
      <c r="K123" s="63"/>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row>
    <row r="124" spans="1:38" s="3" customFormat="1" ht="33.75" customHeight="1">
      <c r="A124" s="17" t="s">
        <v>10</v>
      </c>
      <c r="B124" s="17" t="s">
        <v>35</v>
      </c>
      <c r="C124" s="18" t="s">
        <v>36</v>
      </c>
      <c r="D124" s="17">
        <v>1</v>
      </c>
      <c r="E124" s="17" t="s">
        <v>13</v>
      </c>
      <c r="F124" s="76">
        <v>25000</v>
      </c>
      <c r="G124" s="76"/>
      <c r="H124" s="76">
        <v>10000</v>
      </c>
      <c r="I124" s="76"/>
      <c r="J124" s="76"/>
      <c r="K124" s="63"/>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row>
    <row r="125" spans="1:38" s="3" customFormat="1" ht="36" customHeight="1">
      <c r="A125" s="17" t="s">
        <v>15</v>
      </c>
      <c r="B125" s="17" t="s">
        <v>45</v>
      </c>
      <c r="C125" s="18" t="s">
        <v>62</v>
      </c>
      <c r="D125" s="17">
        <v>1</v>
      </c>
      <c r="E125" s="17" t="s">
        <v>13</v>
      </c>
      <c r="F125" s="76"/>
      <c r="G125" s="76"/>
      <c r="H125" s="76">
        <v>150000</v>
      </c>
      <c r="I125" s="76"/>
      <c r="J125" s="76"/>
      <c r="K125" s="63"/>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row>
    <row r="126" spans="1:38" s="3" customFormat="1" ht="35.25" customHeight="1">
      <c r="A126" s="17" t="s">
        <v>31</v>
      </c>
      <c r="B126" s="17" t="s">
        <v>39</v>
      </c>
      <c r="C126" s="18" t="s">
        <v>60</v>
      </c>
      <c r="D126" s="17">
        <v>1</v>
      </c>
      <c r="E126" s="17" t="s">
        <v>13</v>
      </c>
      <c r="F126" s="76">
        <v>50000</v>
      </c>
      <c r="G126" s="76"/>
      <c r="H126" s="76">
        <v>25000</v>
      </c>
      <c r="I126" s="76"/>
      <c r="J126" s="76"/>
      <c r="K126" s="63"/>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row>
    <row r="127" spans="1:38" s="3" customFormat="1" ht="26.25" customHeight="1">
      <c r="A127" s="17"/>
      <c r="B127" s="17"/>
      <c r="C127" s="19" t="s">
        <v>9</v>
      </c>
      <c r="D127" s="17"/>
      <c r="E127" s="16"/>
      <c r="F127" s="76"/>
      <c r="G127" s="76"/>
      <c r="H127" s="76"/>
      <c r="I127" s="76"/>
      <c r="J127" s="76"/>
      <c r="K127" s="63"/>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row>
    <row r="128" spans="1:38" s="3" customFormat="1" ht="31.7" customHeight="1">
      <c r="A128" s="17" t="s">
        <v>34</v>
      </c>
      <c r="B128" s="17" t="s">
        <v>11</v>
      </c>
      <c r="C128" s="18" t="s">
        <v>12</v>
      </c>
      <c r="D128" s="17">
        <v>1</v>
      </c>
      <c r="E128" s="16" t="s">
        <v>13</v>
      </c>
      <c r="F128" s="76">
        <v>20000</v>
      </c>
      <c r="G128" s="76"/>
      <c r="H128" s="76">
        <v>20000</v>
      </c>
      <c r="I128" s="76"/>
      <c r="J128" s="76"/>
      <c r="K128" s="63"/>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row>
    <row r="129" spans="1:38" s="3" customFormat="1" ht="26.25" customHeight="1">
      <c r="A129" s="17"/>
      <c r="B129" s="17"/>
      <c r="C129" s="19" t="s">
        <v>14</v>
      </c>
      <c r="D129" s="17"/>
      <c r="E129" s="16"/>
      <c r="F129" s="76"/>
      <c r="G129" s="76"/>
      <c r="H129" s="76"/>
      <c r="I129" s="76"/>
      <c r="J129" s="76"/>
      <c r="K129" s="63"/>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row>
    <row r="130" spans="1:38" s="3" customFormat="1" ht="39.950000000000003" customHeight="1">
      <c r="A130" s="17" t="s">
        <v>37</v>
      </c>
      <c r="B130" s="17" t="s">
        <v>11</v>
      </c>
      <c r="C130" s="18" t="s">
        <v>16</v>
      </c>
      <c r="D130" s="17">
        <v>1</v>
      </c>
      <c r="E130" s="16" t="s">
        <v>13</v>
      </c>
      <c r="F130" s="76"/>
      <c r="G130" s="76"/>
      <c r="H130" s="76"/>
      <c r="I130" s="76"/>
      <c r="J130" s="76"/>
      <c r="K130" s="63"/>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row>
    <row r="131" spans="1:38" ht="13.5">
      <c r="A131" s="17"/>
      <c r="B131" s="17"/>
      <c r="C131" s="18"/>
      <c r="D131" s="17"/>
      <c r="E131" s="17"/>
      <c r="F131" s="94"/>
      <c r="G131" s="76"/>
      <c r="H131" s="76"/>
      <c r="I131" s="76"/>
      <c r="J131" s="76"/>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row>
    <row r="132" spans="1:38" s="10" customFormat="1" ht="30" customHeight="1">
      <c r="A132" s="23"/>
      <c r="B132" s="24"/>
      <c r="C132" s="24" t="s">
        <v>166</v>
      </c>
      <c r="D132" s="23"/>
      <c r="E132" s="25"/>
      <c r="F132" s="95"/>
      <c r="G132" s="85"/>
      <c r="H132" s="85"/>
      <c r="I132" s="85"/>
      <c r="J132" s="85"/>
      <c r="K132" s="63"/>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row>
    <row r="133" spans="1:38" s="10" customFormat="1" ht="11.25" customHeight="1">
      <c r="A133" s="17"/>
      <c r="B133" s="34"/>
      <c r="C133" s="34"/>
      <c r="D133" s="27"/>
      <c r="E133" s="28"/>
      <c r="F133" s="94"/>
      <c r="G133" s="76"/>
      <c r="H133" s="76"/>
      <c r="I133" s="76"/>
      <c r="J133" s="76"/>
      <c r="K133" s="63"/>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row>
    <row r="134" spans="1:38" s="11" customFormat="1" ht="35.25" customHeight="1" thickBot="1">
      <c r="A134" s="37"/>
      <c r="B134" s="46"/>
      <c r="C134" s="38" t="s">
        <v>167</v>
      </c>
      <c r="D134" s="37"/>
      <c r="E134" s="39"/>
      <c r="F134" s="101"/>
      <c r="G134" s="86"/>
      <c r="H134" s="86"/>
      <c r="I134" s="86"/>
      <c r="J134" s="86"/>
      <c r="K134" s="63"/>
    </row>
    <row r="135" spans="1:38" ht="18" customHeight="1">
      <c r="A135" s="32"/>
      <c r="B135" s="29"/>
      <c r="C135" s="30"/>
      <c r="D135" s="31"/>
      <c r="E135" s="31"/>
      <c r="F135" s="90"/>
      <c r="G135" s="90"/>
      <c r="H135" s="90"/>
      <c r="I135" s="90"/>
      <c r="J135" s="9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row>
    <row r="136" spans="1:38" ht="20.100000000000001" customHeight="1">
      <c r="A136" s="32"/>
      <c r="B136" s="32"/>
      <c r="C136" s="20"/>
      <c r="D136" s="32"/>
      <c r="E136" s="32"/>
      <c r="F136" s="91"/>
      <c r="G136" s="91"/>
      <c r="H136" s="91"/>
      <c r="I136" s="91"/>
      <c r="J136" s="91"/>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row>
    <row r="137" spans="1:38" ht="20.100000000000001" customHeight="1">
      <c r="A137" s="32"/>
      <c r="B137" s="32"/>
      <c r="C137" s="20"/>
      <c r="D137" s="32"/>
      <c r="E137" s="32"/>
      <c r="F137" s="91"/>
      <c r="G137" s="91"/>
      <c r="H137" s="91"/>
      <c r="I137" s="91"/>
      <c r="J137" s="91"/>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row>
    <row r="138" spans="1:38" ht="20.100000000000001" customHeight="1">
      <c r="A138" s="32"/>
      <c r="B138" s="32"/>
      <c r="C138" s="20"/>
      <c r="D138" s="32"/>
      <c r="E138" s="32"/>
      <c r="F138" s="91"/>
      <c r="G138" s="91"/>
      <c r="H138" s="91"/>
      <c r="I138" s="91"/>
      <c r="J138" s="91"/>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row>
    <row r="139" spans="1:38" ht="20.100000000000001" customHeight="1">
      <c r="A139" s="32"/>
      <c r="B139" s="32"/>
      <c r="C139" s="35"/>
      <c r="D139" s="32"/>
      <c r="E139" s="32"/>
      <c r="F139" s="91"/>
      <c r="G139" s="91"/>
      <c r="H139" s="91"/>
      <c r="I139" s="91"/>
      <c r="J139" s="91"/>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row>
  </sheetData>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(Level-08) - Page - &amp;P of &amp;N&amp;8
&amp;5&amp;Z
&amp;F</oddFooter>
  </headerFooter>
  <rowBreaks count="7" manualBreakCount="7">
    <brk id="20" max="9" man="1"/>
    <brk id="35" max="9" man="1"/>
    <brk id="53" max="9" man="1"/>
    <brk id="71" max="9" man="1"/>
    <brk id="89" max="9" man="1"/>
    <brk id="110" max="9" man="1"/>
    <brk id="120" max="9"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135"/>
  <sheetViews>
    <sheetView tabSelected="1" view="pageBreakPreview" zoomScaleNormal="85" zoomScaleSheetLayoutView="100" workbookViewId="0">
      <selection activeCell="C15" sqref="C15"/>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87" customWidth="1"/>
    <col min="10" max="10" width="15.7109375" style="87" customWidth="1"/>
    <col min="11" max="11" width="21.7109375" style="2" hidden="1" customWidth="1"/>
    <col min="12" max="12" width="23.140625" style="2" hidden="1" customWidth="1"/>
    <col min="13" max="14" width="9.140625" style="1"/>
    <col min="15" max="15" width="14.28515625" style="1" customWidth="1"/>
    <col min="16" max="16384" width="9.140625" style="1"/>
  </cols>
  <sheetData>
    <row r="1" spans="1:39" s="12" customFormat="1" ht="39.950000000000003" customHeight="1">
      <c r="A1" s="36" t="s">
        <v>260</v>
      </c>
      <c r="B1" s="44"/>
      <c r="C1" s="13"/>
      <c r="D1" s="13"/>
      <c r="E1" s="13"/>
      <c r="F1" s="88"/>
      <c r="G1" s="88"/>
      <c r="H1" s="88"/>
      <c r="I1" s="88"/>
      <c r="J1" s="89"/>
      <c r="K1" s="13"/>
      <c r="L1" s="14"/>
    </row>
    <row r="2" spans="1:39" s="5" customFormat="1" ht="12.6" customHeight="1">
      <c r="A2" s="4">
        <v>1</v>
      </c>
      <c r="B2" s="4">
        <v>2</v>
      </c>
      <c r="C2" s="4">
        <v>3</v>
      </c>
      <c r="D2" s="4">
        <v>4</v>
      </c>
      <c r="E2" s="4">
        <v>5</v>
      </c>
      <c r="F2" s="78">
        <v>6</v>
      </c>
      <c r="G2" s="78">
        <v>7</v>
      </c>
      <c r="H2" s="78">
        <v>8</v>
      </c>
      <c r="I2" s="78">
        <v>9</v>
      </c>
      <c r="J2" s="78">
        <v>10</v>
      </c>
      <c r="K2" s="4">
        <v>6</v>
      </c>
      <c r="L2" s="4">
        <v>7</v>
      </c>
    </row>
    <row r="3" spans="1:39" s="7" customFormat="1" ht="30" customHeight="1">
      <c r="A3" s="6" t="s">
        <v>17</v>
      </c>
      <c r="B3" s="6" t="s">
        <v>18</v>
      </c>
      <c r="C3" s="6" t="s">
        <v>19</v>
      </c>
      <c r="D3" s="6" t="s">
        <v>20</v>
      </c>
      <c r="E3" s="6" t="s">
        <v>0</v>
      </c>
      <c r="F3" s="79" t="s">
        <v>21</v>
      </c>
      <c r="G3" s="79" t="s">
        <v>22</v>
      </c>
      <c r="H3" s="79" t="s">
        <v>23</v>
      </c>
      <c r="I3" s="79" t="s">
        <v>24</v>
      </c>
      <c r="J3" s="79" t="s">
        <v>25</v>
      </c>
      <c r="K3" s="6" t="s">
        <v>91</v>
      </c>
      <c r="L3" s="6" t="s">
        <v>92</v>
      </c>
    </row>
    <row r="4" spans="1:39" s="8" customFormat="1" ht="12.6" customHeight="1">
      <c r="A4" s="4">
        <v>1</v>
      </c>
      <c r="B4" s="4">
        <v>2</v>
      </c>
      <c r="C4" s="4">
        <v>3</v>
      </c>
      <c r="D4" s="4">
        <v>4</v>
      </c>
      <c r="E4" s="4">
        <v>5</v>
      </c>
      <c r="F4" s="78">
        <v>6</v>
      </c>
      <c r="G4" s="80" t="s">
        <v>26</v>
      </c>
      <c r="H4" s="80">
        <v>8</v>
      </c>
      <c r="I4" s="80" t="s">
        <v>27</v>
      </c>
      <c r="J4" s="80" t="s">
        <v>40</v>
      </c>
      <c r="K4" s="4">
        <v>6</v>
      </c>
      <c r="L4" s="4" t="s">
        <v>26</v>
      </c>
      <c r="AG4" s="9"/>
      <c r="AH4" s="9"/>
      <c r="AI4" s="9"/>
      <c r="AJ4" s="9"/>
      <c r="AK4" s="9"/>
      <c r="AL4" s="9"/>
      <c r="AM4" s="9"/>
    </row>
    <row r="5" spans="1:39" ht="20.100000000000001" customHeight="1">
      <c r="A5" s="17"/>
      <c r="B5" s="17"/>
      <c r="C5" s="19" t="s">
        <v>93</v>
      </c>
      <c r="D5" s="18"/>
      <c r="E5" s="18"/>
      <c r="F5" s="76"/>
      <c r="G5" s="76"/>
      <c r="H5" s="76"/>
      <c r="I5" s="76"/>
      <c r="J5" s="76"/>
      <c r="K5" s="18"/>
      <c r="L5" s="18"/>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row>
    <row r="6" spans="1:39" ht="47.25" customHeight="1">
      <c r="A6" s="17"/>
      <c r="B6" s="17" t="s">
        <v>94</v>
      </c>
      <c r="C6" s="33" t="s">
        <v>95</v>
      </c>
      <c r="D6" s="18"/>
      <c r="E6" s="18"/>
      <c r="F6" s="76"/>
      <c r="G6" s="76"/>
      <c r="H6" s="76"/>
      <c r="I6" s="76"/>
      <c r="J6" s="76"/>
      <c r="K6" s="18"/>
      <c r="L6" s="18"/>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row>
    <row r="7" spans="1:39" ht="26.25" customHeight="1">
      <c r="A7" s="17" t="s">
        <v>50</v>
      </c>
      <c r="B7" s="17"/>
      <c r="C7" s="18" t="s">
        <v>126</v>
      </c>
      <c r="D7" s="16">
        <v>1</v>
      </c>
      <c r="E7" s="17" t="s">
        <v>186</v>
      </c>
      <c r="F7" s="76">
        <v>985000</v>
      </c>
      <c r="G7" s="76">
        <f>F7*D7</f>
        <v>985000</v>
      </c>
      <c r="H7" s="76">
        <v>50000</v>
      </c>
      <c r="I7" s="76">
        <f>H7*D7</f>
        <v>50000</v>
      </c>
      <c r="J7" s="76">
        <f>I7+G7</f>
        <v>1035000</v>
      </c>
      <c r="K7" s="16"/>
      <c r="L7" s="17"/>
      <c r="M7" s="64"/>
      <c r="N7" s="20"/>
      <c r="O7" s="20"/>
      <c r="P7" s="20"/>
      <c r="Q7" s="20"/>
      <c r="R7" s="20"/>
      <c r="S7" s="20"/>
      <c r="T7" s="20"/>
      <c r="U7" s="20"/>
      <c r="V7" s="20"/>
      <c r="W7" s="20"/>
      <c r="X7" s="20"/>
      <c r="Y7" s="20"/>
      <c r="Z7" s="20"/>
      <c r="AA7" s="20"/>
      <c r="AB7" s="20"/>
      <c r="AC7" s="20"/>
      <c r="AD7" s="20"/>
      <c r="AE7" s="20"/>
      <c r="AF7" s="20"/>
      <c r="AG7" s="20"/>
      <c r="AH7" s="20"/>
      <c r="AI7" s="20"/>
      <c r="AJ7" s="20"/>
      <c r="AK7" s="20"/>
      <c r="AL7" s="20"/>
      <c r="AM7" s="20"/>
    </row>
    <row r="8" spans="1:39" ht="26.25" customHeight="1">
      <c r="A8" s="17" t="s">
        <v>42</v>
      </c>
      <c r="B8" s="17"/>
      <c r="C8" s="18" t="s">
        <v>96</v>
      </c>
      <c r="D8" s="16">
        <v>1</v>
      </c>
      <c r="E8" s="17" t="s">
        <v>186</v>
      </c>
      <c r="F8" s="76">
        <v>9000</v>
      </c>
      <c r="G8" s="76">
        <f t="shared" ref="G8:G19" si="0">F8*D8</f>
        <v>9000</v>
      </c>
      <c r="H8" s="76">
        <v>2000</v>
      </c>
      <c r="I8" s="76">
        <f t="shared" ref="I8:I19" si="1">H8*D8</f>
        <v>2000</v>
      </c>
      <c r="J8" s="76">
        <f t="shared" ref="J8:J19" si="2">I8+G8</f>
        <v>11000</v>
      </c>
      <c r="K8" s="16"/>
      <c r="L8" s="17"/>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row>
    <row r="9" spans="1:39" ht="26.25" customHeight="1">
      <c r="A9" s="17" t="s">
        <v>10</v>
      </c>
      <c r="B9" s="17"/>
      <c r="C9" s="18" t="s">
        <v>97</v>
      </c>
      <c r="D9" s="16">
        <v>2</v>
      </c>
      <c r="E9" s="17" t="s">
        <v>1</v>
      </c>
      <c r="F9" s="76">
        <v>22000</v>
      </c>
      <c r="G9" s="76">
        <f t="shared" si="0"/>
        <v>44000</v>
      </c>
      <c r="H9" s="76">
        <v>2000</v>
      </c>
      <c r="I9" s="76">
        <f t="shared" si="1"/>
        <v>4000</v>
      </c>
      <c r="J9" s="76">
        <f t="shared" si="2"/>
        <v>48000</v>
      </c>
      <c r="K9" s="16"/>
      <c r="L9" s="17"/>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row>
    <row r="10" spans="1:39" ht="26.25" customHeight="1">
      <c r="A10" s="17"/>
      <c r="B10" s="17"/>
      <c r="C10" s="19" t="s">
        <v>98</v>
      </c>
      <c r="D10" s="16"/>
      <c r="E10" s="17"/>
      <c r="F10" s="76"/>
      <c r="G10" s="76">
        <f t="shared" si="0"/>
        <v>0</v>
      </c>
      <c r="H10" s="76"/>
      <c r="I10" s="76">
        <f t="shared" si="1"/>
        <v>0</v>
      </c>
      <c r="J10" s="76">
        <f t="shared" si="2"/>
        <v>0</v>
      </c>
      <c r="K10" s="16"/>
      <c r="L10" s="17"/>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row>
    <row r="11" spans="1:39" ht="26.25" customHeight="1">
      <c r="A11" s="17" t="s">
        <v>15</v>
      </c>
      <c r="B11" s="17"/>
      <c r="C11" s="18" t="s">
        <v>99</v>
      </c>
      <c r="D11" s="16">
        <v>2</v>
      </c>
      <c r="E11" s="17" t="s">
        <v>1</v>
      </c>
      <c r="F11" s="76">
        <v>10500</v>
      </c>
      <c r="G11" s="76">
        <f t="shared" si="0"/>
        <v>21000</v>
      </c>
      <c r="H11" s="76">
        <v>2000</v>
      </c>
      <c r="I11" s="76">
        <f t="shared" si="1"/>
        <v>4000</v>
      </c>
      <c r="J11" s="76">
        <f t="shared" si="2"/>
        <v>25000</v>
      </c>
      <c r="K11" s="16"/>
      <c r="L11" s="17"/>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row>
    <row r="12" spans="1:39" ht="26.25" customHeight="1">
      <c r="A12" s="17" t="s">
        <v>31</v>
      </c>
      <c r="B12" s="17"/>
      <c r="C12" s="18" t="s">
        <v>100</v>
      </c>
      <c r="D12" s="16">
        <v>2</v>
      </c>
      <c r="E12" s="17" t="s">
        <v>1</v>
      </c>
      <c r="F12" s="76">
        <v>11000</v>
      </c>
      <c r="G12" s="76">
        <f t="shared" si="0"/>
        <v>22000</v>
      </c>
      <c r="H12" s="76">
        <v>1000</v>
      </c>
      <c r="I12" s="76">
        <f t="shared" si="1"/>
        <v>2000</v>
      </c>
      <c r="J12" s="76">
        <f t="shared" si="2"/>
        <v>24000</v>
      </c>
      <c r="K12" s="16"/>
      <c r="L12" s="17"/>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row>
    <row r="13" spans="1:39" ht="26.25" customHeight="1">
      <c r="A13" s="17"/>
      <c r="B13" s="17"/>
      <c r="C13" s="19" t="s">
        <v>101</v>
      </c>
      <c r="D13" s="16"/>
      <c r="E13" s="17"/>
      <c r="F13" s="76"/>
      <c r="G13" s="76">
        <f t="shared" si="0"/>
        <v>0</v>
      </c>
      <c r="H13" s="76"/>
      <c r="I13" s="76">
        <f t="shared" si="1"/>
        <v>0</v>
      </c>
      <c r="J13" s="76">
        <f t="shared" si="2"/>
        <v>0</v>
      </c>
      <c r="K13" s="16"/>
      <c r="L13" s="17"/>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row>
    <row r="14" spans="1:39" ht="26.25" customHeight="1">
      <c r="A14" s="17" t="s">
        <v>34</v>
      </c>
      <c r="B14" s="17"/>
      <c r="C14" s="18" t="s">
        <v>99</v>
      </c>
      <c r="D14" s="16">
        <v>2</v>
      </c>
      <c r="E14" s="17" t="s">
        <v>1</v>
      </c>
      <c r="F14" s="76">
        <v>14000</v>
      </c>
      <c r="G14" s="76">
        <f t="shared" si="0"/>
        <v>28000</v>
      </c>
      <c r="H14" s="76">
        <v>1000</v>
      </c>
      <c r="I14" s="76">
        <f t="shared" si="1"/>
        <v>2000</v>
      </c>
      <c r="J14" s="76">
        <f t="shared" si="2"/>
        <v>30000</v>
      </c>
      <c r="K14" s="16"/>
      <c r="L14" s="17"/>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row>
    <row r="15" spans="1:39" ht="26.25" customHeight="1">
      <c r="A15" s="17"/>
      <c r="B15" s="17"/>
      <c r="C15" s="19" t="s">
        <v>102</v>
      </c>
      <c r="D15" s="16"/>
      <c r="E15" s="17"/>
      <c r="F15" s="76"/>
      <c r="G15" s="76">
        <f t="shared" si="0"/>
        <v>0</v>
      </c>
      <c r="H15" s="76"/>
      <c r="I15" s="76">
        <f t="shared" si="1"/>
        <v>0</v>
      </c>
      <c r="J15" s="76">
        <f t="shared" si="2"/>
        <v>0</v>
      </c>
      <c r="K15" s="16"/>
      <c r="L15" s="17"/>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row>
    <row r="16" spans="1:39" ht="26.25" customHeight="1">
      <c r="A16" s="17" t="s">
        <v>37</v>
      </c>
      <c r="B16" s="17"/>
      <c r="C16" s="18" t="s">
        <v>99</v>
      </c>
      <c r="D16" s="16">
        <v>1</v>
      </c>
      <c r="E16" s="17" t="s">
        <v>186</v>
      </c>
      <c r="F16" s="76">
        <v>22000</v>
      </c>
      <c r="G16" s="76">
        <f t="shared" si="0"/>
        <v>22000</v>
      </c>
      <c r="H16" s="76">
        <v>1000</v>
      </c>
      <c r="I16" s="76">
        <f t="shared" si="1"/>
        <v>1000</v>
      </c>
      <c r="J16" s="76">
        <f t="shared" si="2"/>
        <v>23000</v>
      </c>
      <c r="K16" s="16"/>
      <c r="L16" s="17"/>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row>
    <row r="17" spans="1:39" ht="26.25" customHeight="1">
      <c r="A17" s="17"/>
      <c r="B17" s="17"/>
      <c r="C17" s="19" t="s">
        <v>103</v>
      </c>
      <c r="D17" s="16"/>
      <c r="E17" s="17"/>
      <c r="F17" s="76"/>
      <c r="G17" s="76">
        <f t="shared" si="0"/>
        <v>0</v>
      </c>
      <c r="H17" s="76"/>
      <c r="I17" s="76">
        <f t="shared" si="1"/>
        <v>0</v>
      </c>
      <c r="J17" s="76">
        <f t="shared" si="2"/>
        <v>0</v>
      </c>
      <c r="K17" s="16"/>
      <c r="L17" s="16"/>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row>
    <row r="18" spans="1:39" ht="26.25" customHeight="1">
      <c r="A18" s="17" t="s">
        <v>38</v>
      </c>
      <c r="B18" s="17"/>
      <c r="C18" s="18" t="s">
        <v>99</v>
      </c>
      <c r="D18" s="16">
        <v>2</v>
      </c>
      <c r="E18" s="17" t="s">
        <v>1</v>
      </c>
      <c r="F18" s="76">
        <v>13500</v>
      </c>
      <c r="G18" s="76">
        <f t="shared" si="0"/>
        <v>27000</v>
      </c>
      <c r="H18" s="76">
        <v>1000</v>
      </c>
      <c r="I18" s="76">
        <f t="shared" si="1"/>
        <v>2000</v>
      </c>
      <c r="J18" s="76">
        <f t="shared" si="2"/>
        <v>29000</v>
      </c>
      <c r="K18" s="16"/>
      <c r="L18" s="17"/>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row>
    <row r="19" spans="1:39" ht="26.25" customHeight="1">
      <c r="A19" s="17" t="s">
        <v>51</v>
      </c>
      <c r="B19" s="17"/>
      <c r="C19" s="18" t="s">
        <v>104</v>
      </c>
      <c r="D19" s="16">
        <v>1</v>
      </c>
      <c r="E19" s="17" t="s">
        <v>186</v>
      </c>
      <c r="F19" s="76">
        <v>8500</v>
      </c>
      <c r="G19" s="76">
        <f t="shared" si="0"/>
        <v>8500</v>
      </c>
      <c r="H19" s="76">
        <v>1000</v>
      </c>
      <c r="I19" s="76">
        <f t="shared" si="1"/>
        <v>1000</v>
      </c>
      <c r="J19" s="76">
        <f t="shared" si="2"/>
        <v>9500</v>
      </c>
      <c r="K19" s="16"/>
      <c r="L19" s="17"/>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row>
    <row r="20" spans="1:39" s="10" customFormat="1" ht="30" customHeight="1">
      <c r="A20" s="23"/>
      <c r="B20" s="24"/>
      <c r="C20" s="24" t="s">
        <v>47</v>
      </c>
      <c r="D20" s="23"/>
      <c r="E20" s="25"/>
      <c r="F20" s="85"/>
      <c r="G20" s="85"/>
      <c r="H20" s="85"/>
      <c r="I20" s="85"/>
      <c r="J20" s="85"/>
      <c r="K20" s="23"/>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row>
    <row r="21" spans="1:39" ht="34.15" customHeight="1">
      <c r="A21" s="17"/>
      <c r="B21" s="17"/>
      <c r="C21" s="33" t="s">
        <v>203</v>
      </c>
      <c r="D21" s="16"/>
      <c r="E21" s="17"/>
      <c r="F21" s="76"/>
      <c r="G21" s="76"/>
      <c r="H21" s="76"/>
      <c r="I21" s="76"/>
      <c r="J21" s="76"/>
      <c r="K21" s="16"/>
      <c r="L21" s="17"/>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row>
    <row r="22" spans="1:39" ht="26.25" customHeight="1">
      <c r="A22" s="17" t="s">
        <v>50</v>
      </c>
      <c r="B22" s="17"/>
      <c r="C22" s="18" t="s">
        <v>207</v>
      </c>
      <c r="D22" s="16">
        <v>1</v>
      </c>
      <c r="E22" s="17" t="s">
        <v>186</v>
      </c>
      <c r="F22" s="76">
        <v>850000</v>
      </c>
      <c r="G22" s="76">
        <f t="shared" ref="G22:G34" si="3">F22*D22</f>
        <v>850000</v>
      </c>
      <c r="H22" s="76">
        <v>3000</v>
      </c>
      <c r="I22" s="76">
        <f t="shared" ref="I22" si="4">H22*D22</f>
        <v>3000</v>
      </c>
      <c r="J22" s="76">
        <f t="shared" ref="J22" si="5">I22+G22</f>
        <v>853000</v>
      </c>
      <c r="K22" s="16"/>
      <c r="L22" s="17"/>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row>
    <row r="23" spans="1:39" ht="56.25" customHeight="1">
      <c r="A23" s="17"/>
      <c r="B23" s="17"/>
      <c r="C23" s="33" t="s">
        <v>208</v>
      </c>
      <c r="D23" s="16"/>
      <c r="E23" s="17"/>
      <c r="F23" s="76"/>
      <c r="G23" s="76">
        <f t="shared" si="3"/>
        <v>0</v>
      </c>
      <c r="H23" s="76"/>
      <c r="I23" s="76"/>
      <c r="J23" s="76"/>
      <c r="K23" s="16"/>
      <c r="L23" s="17"/>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row>
    <row r="24" spans="1:39" ht="26.25" customHeight="1">
      <c r="A24" s="17" t="s">
        <v>42</v>
      </c>
      <c r="B24" s="17"/>
      <c r="C24" s="18" t="s">
        <v>209</v>
      </c>
      <c r="D24" s="16">
        <v>1</v>
      </c>
      <c r="E24" s="17" t="s">
        <v>186</v>
      </c>
      <c r="F24" s="76"/>
      <c r="G24" s="76">
        <f t="shared" si="3"/>
        <v>0</v>
      </c>
      <c r="H24" s="76">
        <v>15000</v>
      </c>
      <c r="I24" s="76">
        <f t="shared" ref="I24" si="6">H24*D24</f>
        <v>15000</v>
      </c>
      <c r="J24" s="76">
        <f t="shared" ref="J24" si="7">I24+G24</f>
        <v>15000</v>
      </c>
      <c r="K24" s="16"/>
      <c r="L24" s="17"/>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row>
    <row r="25" spans="1:39" ht="54.95" customHeight="1">
      <c r="A25" s="17"/>
      <c r="B25" s="17" t="s">
        <v>8</v>
      </c>
      <c r="C25" s="33" t="s">
        <v>61</v>
      </c>
      <c r="D25" s="16"/>
      <c r="E25" s="17"/>
      <c r="F25" s="76"/>
      <c r="G25" s="76">
        <f t="shared" si="3"/>
        <v>0</v>
      </c>
      <c r="H25" s="76"/>
      <c r="I25" s="76"/>
      <c r="J25" s="76"/>
      <c r="K25" s="16"/>
      <c r="L25" s="17"/>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row>
    <row r="26" spans="1:39" ht="26.25" customHeight="1">
      <c r="A26" s="17"/>
      <c r="B26" s="17"/>
      <c r="C26" s="19" t="s">
        <v>105</v>
      </c>
      <c r="D26" s="16"/>
      <c r="E26" s="17"/>
      <c r="F26" s="76"/>
      <c r="G26" s="76">
        <f t="shared" si="3"/>
        <v>0</v>
      </c>
      <c r="H26" s="76"/>
      <c r="I26" s="76"/>
      <c r="J26" s="76"/>
      <c r="K26" s="16"/>
      <c r="L26" s="17"/>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row>
    <row r="27" spans="1:39" ht="26.25" customHeight="1">
      <c r="A27" s="17" t="s">
        <v>10</v>
      </c>
      <c r="B27" s="17"/>
      <c r="C27" s="18" t="s">
        <v>6</v>
      </c>
      <c r="D27" s="16">
        <v>4855</v>
      </c>
      <c r="E27" s="17" t="s">
        <v>2</v>
      </c>
      <c r="F27" s="76">
        <v>450</v>
      </c>
      <c r="G27" s="76">
        <f t="shared" si="3"/>
        <v>2184750</v>
      </c>
      <c r="H27" s="76">
        <v>85</v>
      </c>
      <c r="I27" s="76">
        <f t="shared" ref="I27:I34" si="8">H27*D27</f>
        <v>412675</v>
      </c>
      <c r="J27" s="76">
        <f t="shared" ref="J27:J34" si="9">I27+G27</f>
        <v>2597425</v>
      </c>
      <c r="K27" s="16"/>
      <c r="L27" s="17"/>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row>
    <row r="28" spans="1:39" ht="26.25" customHeight="1">
      <c r="A28" s="17" t="s">
        <v>15</v>
      </c>
      <c r="B28" s="17"/>
      <c r="C28" s="18" t="s">
        <v>5</v>
      </c>
      <c r="D28" s="16">
        <v>1495</v>
      </c>
      <c r="E28" s="17" t="s">
        <v>2</v>
      </c>
      <c r="F28" s="76">
        <v>470</v>
      </c>
      <c r="G28" s="76">
        <f t="shared" si="3"/>
        <v>702650</v>
      </c>
      <c r="H28" s="76">
        <v>85</v>
      </c>
      <c r="I28" s="76">
        <f t="shared" si="8"/>
        <v>127075</v>
      </c>
      <c r="J28" s="76">
        <f t="shared" si="9"/>
        <v>829725</v>
      </c>
      <c r="K28" s="16"/>
      <c r="L28" s="17"/>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row>
    <row r="29" spans="1:39" ht="26.25" customHeight="1">
      <c r="A29" s="17" t="s">
        <v>31</v>
      </c>
      <c r="B29" s="17"/>
      <c r="C29" s="18" t="s">
        <v>69</v>
      </c>
      <c r="D29" s="16">
        <v>134</v>
      </c>
      <c r="E29" s="17" t="s">
        <v>2</v>
      </c>
      <c r="F29" s="76">
        <v>680</v>
      </c>
      <c r="G29" s="76">
        <f t="shared" si="3"/>
        <v>91120</v>
      </c>
      <c r="H29" s="76">
        <v>85</v>
      </c>
      <c r="I29" s="76">
        <f t="shared" si="8"/>
        <v>11390</v>
      </c>
      <c r="J29" s="76">
        <f t="shared" si="9"/>
        <v>102510</v>
      </c>
      <c r="K29" s="16"/>
      <c r="L29" s="16"/>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row>
    <row r="30" spans="1:39" ht="46.5" customHeight="1">
      <c r="A30" s="17" t="s">
        <v>34</v>
      </c>
      <c r="B30" s="45" t="s">
        <v>43</v>
      </c>
      <c r="C30" s="68" t="s">
        <v>169</v>
      </c>
      <c r="D30" s="16">
        <v>6610</v>
      </c>
      <c r="E30" s="17" t="s">
        <v>2</v>
      </c>
      <c r="F30" s="76">
        <v>610</v>
      </c>
      <c r="G30" s="76">
        <f t="shared" si="3"/>
        <v>4032100</v>
      </c>
      <c r="H30" s="76">
        <v>70</v>
      </c>
      <c r="I30" s="76">
        <f t="shared" si="8"/>
        <v>462700</v>
      </c>
      <c r="J30" s="76">
        <f t="shared" si="9"/>
        <v>4494800</v>
      </c>
      <c r="K30" s="40"/>
      <c r="L30" s="48"/>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row>
    <row r="31" spans="1:39" ht="34.5" customHeight="1">
      <c r="A31" s="15" t="s">
        <v>37</v>
      </c>
      <c r="B31" s="17"/>
      <c r="C31" s="18" t="s">
        <v>268</v>
      </c>
      <c r="D31" s="17">
        <v>6610</v>
      </c>
      <c r="E31" s="17" t="s">
        <v>2</v>
      </c>
      <c r="F31" s="76">
        <v>85</v>
      </c>
      <c r="G31" s="76">
        <f t="shared" si="3"/>
        <v>561850</v>
      </c>
      <c r="H31" s="76">
        <v>25</v>
      </c>
      <c r="I31" s="76">
        <f t="shared" si="8"/>
        <v>165250</v>
      </c>
      <c r="J31" s="76">
        <f t="shared" si="9"/>
        <v>727100</v>
      </c>
      <c r="K31" s="17"/>
      <c r="L31" s="17"/>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row>
    <row r="32" spans="1:39" s="8" customFormat="1" ht="42" customHeight="1">
      <c r="A32" s="15"/>
      <c r="B32" s="15" t="s">
        <v>65</v>
      </c>
      <c r="C32" s="47" t="s">
        <v>66</v>
      </c>
      <c r="D32" s="40"/>
      <c r="E32" s="48"/>
      <c r="F32" s="81"/>
      <c r="G32" s="76">
        <f t="shared" si="3"/>
        <v>0</v>
      </c>
      <c r="H32" s="81"/>
      <c r="I32" s="76">
        <f t="shared" si="8"/>
        <v>0</v>
      </c>
      <c r="J32" s="76">
        <f t="shared" si="9"/>
        <v>0</v>
      </c>
      <c r="K32" s="51"/>
      <c r="L32" s="17"/>
      <c r="M32" s="41"/>
      <c r="N32" s="41"/>
    </row>
    <row r="33" spans="1:39" s="43" customFormat="1" ht="26.25" customHeight="1">
      <c r="A33" s="15" t="s">
        <v>38</v>
      </c>
      <c r="B33" s="49"/>
      <c r="C33" s="50" t="s">
        <v>63</v>
      </c>
      <c r="D33" s="16">
        <f>13*1.1</f>
        <v>14.3</v>
      </c>
      <c r="E33" s="17" t="s">
        <v>41</v>
      </c>
      <c r="F33" s="83">
        <v>750</v>
      </c>
      <c r="G33" s="76">
        <f t="shared" si="3"/>
        <v>10725</v>
      </c>
      <c r="H33" s="83">
        <v>80</v>
      </c>
      <c r="I33" s="76">
        <f t="shared" si="8"/>
        <v>1144</v>
      </c>
      <c r="J33" s="76">
        <f t="shared" si="9"/>
        <v>11869</v>
      </c>
      <c r="K33" s="51"/>
      <c r="L33" s="17"/>
      <c r="M33" s="42"/>
      <c r="P33" s="42"/>
    </row>
    <row r="34" spans="1:39" s="43" customFormat="1" ht="26.25" customHeight="1">
      <c r="A34" s="15" t="s">
        <v>51</v>
      </c>
      <c r="B34" s="49"/>
      <c r="C34" s="50" t="s">
        <v>64</v>
      </c>
      <c r="D34" s="16">
        <f>2*1.1</f>
        <v>2.2000000000000002</v>
      </c>
      <c r="E34" s="17" t="s">
        <v>41</v>
      </c>
      <c r="F34" s="83">
        <v>700</v>
      </c>
      <c r="G34" s="76">
        <f t="shared" si="3"/>
        <v>1540.0000000000002</v>
      </c>
      <c r="H34" s="83">
        <v>80</v>
      </c>
      <c r="I34" s="76">
        <f t="shared" si="8"/>
        <v>176</v>
      </c>
      <c r="J34" s="76">
        <f t="shared" si="9"/>
        <v>1716.0000000000002</v>
      </c>
      <c r="K34" s="51"/>
      <c r="L34" s="17"/>
    </row>
    <row r="35" spans="1:39" s="10" customFormat="1" ht="30" customHeight="1">
      <c r="A35" s="23"/>
      <c r="B35" s="24"/>
      <c r="C35" s="24" t="s">
        <v>165</v>
      </c>
      <c r="D35" s="23"/>
      <c r="E35" s="25"/>
      <c r="F35" s="85"/>
      <c r="G35" s="85"/>
      <c r="H35" s="85"/>
      <c r="I35" s="85"/>
      <c r="J35" s="85"/>
      <c r="K35" s="23"/>
      <c r="L35" s="25"/>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row>
    <row r="36" spans="1:39" ht="42" customHeight="1">
      <c r="A36" s="17"/>
      <c r="B36" s="17" t="s">
        <v>7</v>
      </c>
      <c r="C36" s="33" t="s">
        <v>46</v>
      </c>
      <c r="D36" s="16"/>
      <c r="E36" s="17"/>
      <c r="F36" s="76"/>
      <c r="G36" s="76"/>
      <c r="H36" s="76"/>
      <c r="I36" s="76"/>
      <c r="J36" s="76"/>
      <c r="K36" s="51"/>
      <c r="L36" s="17"/>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row>
    <row r="37" spans="1:39" ht="26.25" customHeight="1">
      <c r="A37" s="17"/>
      <c r="B37" s="17"/>
      <c r="C37" s="19" t="s">
        <v>107</v>
      </c>
      <c r="D37" s="16"/>
      <c r="E37" s="17"/>
      <c r="F37" s="76"/>
      <c r="G37" s="76"/>
      <c r="H37" s="76"/>
      <c r="I37" s="76"/>
      <c r="J37" s="76"/>
      <c r="K37" s="17"/>
      <c r="L37" s="17"/>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row>
    <row r="38" spans="1:39" s="43" customFormat="1" ht="26.25" customHeight="1">
      <c r="A38" s="15" t="s">
        <v>50</v>
      </c>
      <c r="B38" s="49"/>
      <c r="C38" s="50" t="s">
        <v>108</v>
      </c>
      <c r="D38" s="16">
        <v>2</v>
      </c>
      <c r="E38" s="17" t="s">
        <v>1</v>
      </c>
      <c r="F38" s="83">
        <v>9600</v>
      </c>
      <c r="G38" s="76">
        <f t="shared" ref="G38:G50" si="10">F38*D38</f>
        <v>19200</v>
      </c>
      <c r="H38" s="83">
        <v>1000</v>
      </c>
      <c r="I38" s="76">
        <f t="shared" ref="I38:I50" si="11">H38*D38</f>
        <v>2000</v>
      </c>
      <c r="J38" s="76">
        <f t="shared" ref="J38:J50" si="12">I38+G38</f>
        <v>21200</v>
      </c>
      <c r="K38" s="17"/>
      <c r="L38" s="17"/>
    </row>
    <row r="39" spans="1:39" ht="26.25" customHeight="1">
      <c r="A39" s="17"/>
      <c r="B39" s="17"/>
      <c r="C39" s="19" t="s">
        <v>109</v>
      </c>
      <c r="D39" s="16"/>
      <c r="E39" s="17"/>
      <c r="F39" s="76"/>
      <c r="G39" s="76">
        <f t="shared" si="10"/>
        <v>0</v>
      </c>
      <c r="H39" s="76"/>
      <c r="I39" s="76">
        <f t="shared" si="11"/>
        <v>0</v>
      </c>
      <c r="J39" s="76">
        <f t="shared" si="12"/>
        <v>0</v>
      </c>
      <c r="K39" s="51"/>
      <c r="L39" s="17"/>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row>
    <row r="40" spans="1:39" s="43" customFormat="1" ht="26.25" customHeight="1">
      <c r="A40" s="15" t="s">
        <v>42</v>
      </c>
      <c r="B40" s="49"/>
      <c r="C40" s="50" t="s">
        <v>108</v>
      </c>
      <c r="D40" s="16">
        <v>2</v>
      </c>
      <c r="E40" s="17" t="s">
        <v>1</v>
      </c>
      <c r="F40" s="83">
        <v>9600</v>
      </c>
      <c r="G40" s="76">
        <f t="shared" si="10"/>
        <v>19200</v>
      </c>
      <c r="H40" s="83">
        <v>1000</v>
      </c>
      <c r="I40" s="76">
        <f t="shared" si="11"/>
        <v>2000</v>
      </c>
      <c r="J40" s="76">
        <f t="shared" si="12"/>
        <v>21200</v>
      </c>
      <c r="K40" s="17"/>
      <c r="L40" s="17"/>
    </row>
    <row r="41" spans="1:39" ht="42" customHeight="1">
      <c r="A41" s="17"/>
      <c r="B41" s="17"/>
      <c r="C41" s="19" t="s">
        <v>173</v>
      </c>
      <c r="D41" s="16"/>
      <c r="E41" s="17"/>
      <c r="F41" s="76"/>
      <c r="G41" s="76">
        <f t="shared" si="10"/>
        <v>0</v>
      </c>
      <c r="H41" s="76"/>
      <c r="I41" s="76">
        <f t="shared" si="11"/>
        <v>0</v>
      </c>
      <c r="J41" s="76">
        <f t="shared" si="12"/>
        <v>0</v>
      </c>
      <c r="K41" s="51"/>
      <c r="L41" s="17"/>
      <c r="M41" s="20"/>
      <c r="N41" s="20"/>
      <c r="O41"/>
      <c r="P41" s="20"/>
      <c r="Q41" s="20"/>
      <c r="R41" s="20"/>
      <c r="S41" s="20"/>
      <c r="T41" s="20"/>
      <c r="U41" s="20"/>
      <c r="V41" s="20"/>
      <c r="W41" s="20"/>
      <c r="X41" s="20"/>
      <c r="Y41" s="20"/>
      <c r="Z41" s="20"/>
      <c r="AA41" s="20"/>
      <c r="AB41" s="20"/>
      <c r="AC41" s="20"/>
      <c r="AD41" s="20"/>
      <c r="AE41" s="20"/>
      <c r="AF41" s="20"/>
      <c r="AG41" s="20"/>
      <c r="AH41" s="20"/>
      <c r="AI41" s="20"/>
      <c r="AJ41" s="20"/>
      <c r="AK41" s="20"/>
      <c r="AL41" s="20"/>
      <c r="AM41" s="20"/>
    </row>
    <row r="42" spans="1:39" s="43" customFormat="1" ht="26.25" customHeight="1">
      <c r="A42" s="15" t="s">
        <v>10</v>
      </c>
      <c r="B42" s="49"/>
      <c r="C42" s="50" t="s">
        <v>210</v>
      </c>
      <c r="D42" s="16">
        <v>6</v>
      </c>
      <c r="E42" s="17" t="s">
        <v>1</v>
      </c>
      <c r="F42" s="83">
        <v>8000</v>
      </c>
      <c r="G42" s="76">
        <f t="shared" si="10"/>
        <v>48000</v>
      </c>
      <c r="H42" s="83">
        <v>1000</v>
      </c>
      <c r="I42" s="76">
        <f t="shared" si="11"/>
        <v>6000</v>
      </c>
      <c r="J42" s="76">
        <f t="shared" si="12"/>
        <v>54000</v>
      </c>
      <c r="K42" s="51"/>
      <c r="L42" s="17"/>
      <c r="O42"/>
    </row>
    <row r="43" spans="1:39" s="43" customFormat="1" ht="26.25" customHeight="1">
      <c r="A43" s="15" t="s">
        <v>15</v>
      </c>
      <c r="B43" s="49"/>
      <c r="C43" s="50" t="s">
        <v>175</v>
      </c>
      <c r="D43" s="16">
        <v>6</v>
      </c>
      <c r="E43" s="17" t="s">
        <v>1</v>
      </c>
      <c r="F43" s="83">
        <v>6000</v>
      </c>
      <c r="G43" s="76">
        <f t="shared" si="10"/>
        <v>36000</v>
      </c>
      <c r="H43" s="83">
        <v>1000</v>
      </c>
      <c r="I43" s="76">
        <f t="shared" si="11"/>
        <v>6000</v>
      </c>
      <c r="J43" s="76">
        <f t="shared" si="12"/>
        <v>42000</v>
      </c>
      <c r="K43" s="51"/>
      <c r="L43" s="51"/>
      <c r="O43"/>
    </row>
    <row r="44" spans="1:39" s="43" customFormat="1" ht="26.25" customHeight="1">
      <c r="A44" s="15" t="s">
        <v>31</v>
      </c>
      <c r="B44" s="49"/>
      <c r="C44" s="50" t="s">
        <v>211</v>
      </c>
      <c r="D44" s="16">
        <v>4</v>
      </c>
      <c r="E44" s="17" t="s">
        <v>1</v>
      </c>
      <c r="F44" s="83">
        <v>10000</v>
      </c>
      <c r="G44" s="76">
        <f t="shared" si="10"/>
        <v>40000</v>
      </c>
      <c r="H44" s="83">
        <v>1000</v>
      </c>
      <c r="I44" s="76">
        <f t="shared" si="11"/>
        <v>4000</v>
      </c>
      <c r="J44" s="76">
        <f t="shared" si="12"/>
        <v>44000</v>
      </c>
      <c r="K44" s="49"/>
      <c r="L44" s="49"/>
      <c r="O44"/>
    </row>
    <row r="45" spans="1:39" s="43" customFormat="1" ht="26.25" customHeight="1">
      <c r="A45" s="15" t="s">
        <v>34</v>
      </c>
      <c r="B45" s="49"/>
      <c r="C45" s="50" t="s">
        <v>212</v>
      </c>
      <c r="D45" s="16">
        <v>4</v>
      </c>
      <c r="E45" s="17" t="s">
        <v>1</v>
      </c>
      <c r="F45" s="83">
        <v>13500</v>
      </c>
      <c r="G45" s="76">
        <f t="shared" si="10"/>
        <v>54000</v>
      </c>
      <c r="H45" s="83">
        <v>1000</v>
      </c>
      <c r="I45" s="76">
        <f t="shared" si="11"/>
        <v>4000</v>
      </c>
      <c r="J45" s="76">
        <f t="shared" si="12"/>
        <v>58000</v>
      </c>
      <c r="K45" s="49"/>
      <c r="L45" s="49"/>
      <c r="O45"/>
    </row>
    <row r="46" spans="1:39" s="43" customFormat="1" ht="26.25" customHeight="1">
      <c r="A46" s="15"/>
      <c r="B46" s="49"/>
      <c r="C46" s="19" t="s">
        <v>176</v>
      </c>
      <c r="D46" s="16"/>
      <c r="E46" s="17"/>
      <c r="F46" s="83"/>
      <c r="G46" s="76">
        <f t="shared" si="10"/>
        <v>0</v>
      </c>
      <c r="H46" s="83"/>
      <c r="I46" s="76">
        <f t="shared" si="11"/>
        <v>0</v>
      </c>
      <c r="J46" s="76">
        <f t="shared" si="12"/>
        <v>0</v>
      </c>
      <c r="K46" s="49"/>
      <c r="L46" s="49"/>
    </row>
    <row r="47" spans="1:39" s="43" customFormat="1" ht="26.25" customHeight="1">
      <c r="A47" s="15" t="s">
        <v>37</v>
      </c>
      <c r="B47" s="49"/>
      <c r="C47" s="50" t="s">
        <v>195</v>
      </c>
      <c r="D47" s="16">
        <v>4</v>
      </c>
      <c r="E47" s="17" t="s">
        <v>1</v>
      </c>
      <c r="F47" s="83">
        <v>6000</v>
      </c>
      <c r="G47" s="76">
        <f t="shared" si="10"/>
        <v>24000</v>
      </c>
      <c r="H47" s="83">
        <v>1000</v>
      </c>
      <c r="I47" s="76">
        <f t="shared" si="11"/>
        <v>4000</v>
      </c>
      <c r="J47" s="76">
        <f t="shared" si="12"/>
        <v>28000</v>
      </c>
      <c r="K47" s="49"/>
      <c r="L47" s="49"/>
    </row>
    <row r="48" spans="1:39" s="43" customFormat="1" ht="26.25" customHeight="1">
      <c r="A48" s="15"/>
      <c r="B48" s="49"/>
      <c r="C48" s="19" t="s">
        <v>177</v>
      </c>
      <c r="D48" s="16"/>
      <c r="E48" s="17"/>
      <c r="F48" s="83"/>
      <c r="G48" s="76">
        <f t="shared" si="10"/>
        <v>0</v>
      </c>
      <c r="H48" s="83"/>
      <c r="I48" s="76">
        <f t="shared" si="11"/>
        <v>0</v>
      </c>
      <c r="J48" s="76">
        <f t="shared" si="12"/>
        <v>0</v>
      </c>
      <c r="K48" s="49"/>
      <c r="L48" s="49"/>
    </row>
    <row r="49" spans="1:39" s="43" customFormat="1" ht="26.25" customHeight="1">
      <c r="A49" s="15" t="s">
        <v>38</v>
      </c>
      <c r="B49" s="49"/>
      <c r="C49" s="50" t="s">
        <v>175</v>
      </c>
      <c r="D49" s="16">
        <v>12</v>
      </c>
      <c r="E49" s="17" t="s">
        <v>1</v>
      </c>
      <c r="F49" s="83">
        <v>4200</v>
      </c>
      <c r="G49" s="76">
        <f t="shared" si="10"/>
        <v>50400</v>
      </c>
      <c r="H49" s="83">
        <v>1000</v>
      </c>
      <c r="I49" s="76">
        <f t="shared" si="11"/>
        <v>12000</v>
      </c>
      <c r="J49" s="76">
        <f t="shared" si="12"/>
        <v>62400</v>
      </c>
      <c r="K49" s="49"/>
      <c r="L49" s="49"/>
    </row>
    <row r="50" spans="1:39" s="43" customFormat="1" ht="26.25" customHeight="1">
      <c r="A50" s="15" t="s">
        <v>51</v>
      </c>
      <c r="B50" s="49"/>
      <c r="C50" s="50" t="s">
        <v>213</v>
      </c>
      <c r="D50" s="16">
        <v>2</v>
      </c>
      <c r="E50" s="17" t="s">
        <v>1</v>
      </c>
      <c r="F50" s="83">
        <v>18500</v>
      </c>
      <c r="G50" s="76">
        <f t="shared" si="10"/>
        <v>37000</v>
      </c>
      <c r="H50" s="83">
        <v>1000</v>
      </c>
      <c r="I50" s="76">
        <f t="shared" si="11"/>
        <v>2000</v>
      </c>
      <c r="J50" s="76">
        <f t="shared" si="12"/>
        <v>39000</v>
      </c>
      <c r="K50" s="17"/>
      <c r="L50" s="17"/>
    </row>
    <row r="51" spans="1:39" s="10" customFormat="1" ht="30" customHeight="1">
      <c r="A51" s="23"/>
      <c r="B51" s="24"/>
      <c r="C51" s="24" t="s">
        <v>48</v>
      </c>
      <c r="D51" s="23"/>
      <c r="E51" s="25"/>
      <c r="F51" s="85"/>
      <c r="G51" s="85"/>
      <c r="H51" s="85"/>
      <c r="I51" s="85"/>
      <c r="J51" s="85"/>
      <c r="K51" s="23"/>
      <c r="L51" s="25"/>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row>
    <row r="52" spans="1:39" s="43" customFormat="1" ht="26.25" customHeight="1">
      <c r="A52" s="15"/>
      <c r="B52" s="49"/>
      <c r="C52" s="19" t="s">
        <v>180</v>
      </c>
      <c r="D52" s="16"/>
      <c r="E52" s="17"/>
      <c r="F52" s="83"/>
      <c r="G52" s="83"/>
      <c r="H52" s="83"/>
      <c r="I52" s="83"/>
      <c r="J52" s="84"/>
      <c r="K52" s="51"/>
      <c r="L52" s="17"/>
    </row>
    <row r="53" spans="1:39" s="43" customFormat="1" ht="26.25" customHeight="1">
      <c r="A53" s="15" t="s">
        <v>50</v>
      </c>
      <c r="B53" s="49"/>
      <c r="C53" s="50" t="s">
        <v>175</v>
      </c>
      <c r="D53" s="16">
        <v>6</v>
      </c>
      <c r="E53" s="17" t="s">
        <v>1</v>
      </c>
      <c r="F53" s="83">
        <v>4200</v>
      </c>
      <c r="G53" s="76">
        <f t="shared" ref="G53:G67" si="13">F53*D53</f>
        <v>25200</v>
      </c>
      <c r="H53" s="83">
        <v>1000</v>
      </c>
      <c r="I53" s="76">
        <f t="shared" ref="I53:I67" si="14">H53*D53</f>
        <v>6000</v>
      </c>
      <c r="J53" s="76">
        <f t="shared" ref="J53:J67" si="15">I53+G53</f>
        <v>31200</v>
      </c>
      <c r="K53" s="17"/>
      <c r="L53" s="17"/>
    </row>
    <row r="54" spans="1:39" s="43" customFormat="1" ht="26.25" customHeight="1">
      <c r="A54" s="15" t="s">
        <v>42</v>
      </c>
      <c r="B54" s="49"/>
      <c r="C54" s="50" t="s">
        <v>179</v>
      </c>
      <c r="D54" s="16">
        <v>6</v>
      </c>
      <c r="E54" s="17" t="s">
        <v>1</v>
      </c>
      <c r="F54" s="83">
        <v>6900</v>
      </c>
      <c r="G54" s="76">
        <f t="shared" si="13"/>
        <v>41400</v>
      </c>
      <c r="H54" s="83">
        <v>1000</v>
      </c>
      <c r="I54" s="76">
        <f t="shared" si="14"/>
        <v>6000</v>
      </c>
      <c r="J54" s="76">
        <f t="shared" si="15"/>
        <v>47400</v>
      </c>
      <c r="K54" s="17"/>
      <c r="L54" s="17"/>
    </row>
    <row r="55" spans="1:39" s="43" customFormat="1" ht="26.25" customHeight="1">
      <c r="A55" s="15"/>
      <c r="B55" s="49"/>
      <c r="C55" s="19" t="s">
        <v>181</v>
      </c>
      <c r="D55" s="16"/>
      <c r="E55" s="17"/>
      <c r="F55" s="83"/>
      <c r="G55" s="76">
        <f t="shared" si="13"/>
        <v>0</v>
      </c>
      <c r="H55" s="83"/>
      <c r="I55" s="76">
        <f t="shared" si="14"/>
        <v>0</v>
      </c>
      <c r="J55" s="76">
        <f t="shared" si="15"/>
        <v>0</v>
      </c>
      <c r="K55" s="17"/>
      <c r="L55" s="17"/>
    </row>
    <row r="56" spans="1:39" s="43" customFormat="1" ht="26.25" customHeight="1">
      <c r="A56" s="15" t="s">
        <v>10</v>
      </c>
      <c r="B56" s="49"/>
      <c r="C56" s="50" t="s">
        <v>175</v>
      </c>
      <c r="D56" s="16">
        <v>8</v>
      </c>
      <c r="E56" s="17" t="s">
        <v>1</v>
      </c>
      <c r="F56" s="83">
        <v>6500</v>
      </c>
      <c r="G56" s="76">
        <f t="shared" si="13"/>
        <v>52000</v>
      </c>
      <c r="H56" s="83">
        <v>1000</v>
      </c>
      <c r="I56" s="76">
        <f t="shared" si="14"/>
        <v>8000</v>
      </c>
      <c r="J56" s="76">
        <f t="shared" si="15"/>
        <v>60000</v>
      </c>
      <c r="K56" s="17"/>
      <c r="L56" s="17"/>
    </row>
    <row r="57" spans="1:39" s="43" customFormat="1" ht="26.25" customHeight="1">
      <c r="A57" s="15"/>
      <c r="B57" s="49"/>
      <c r="C57" s="19" t="s">
        <v>214</v>
      </c>
      <c r="D57" s="16"/>
      <c r="E57" s="17"/>
      <c r="F57" s="83"/>
      <c r="G57" s="76">
        <f t="shared" si="13"/>
        <v>0</v>
      </c>
      <c r="H57" s="83"/>
      <c r="I57" s="76">
        <f t="shared" si="14"/>
        <v>0</v>
      </c>
      <c r="J57" s="76">
        <f t="shared" si="15"/>
        <v>0</v>
      </c>
      <c r="K57" s="17"/>
      <c r="L57" s="17"/>
    </row>
    <row r="58" spans="1:39" s="43" customFormat="1" ht="26.25" customHeight="1">
      <c r="A58" s="15" t="s">
        <v>15</v>
      </c>
      <c r="B58" s="49"/>
      <c r="C58" s="50" t="s">
        <v>175</v>
      </c>
      <c r="D58" s="16">
        <v>3</v>
      </c>
      <c r="E58" s="17" t="s">
        <v>1</v>
      </c>
      <c r="F58" s="83">
        <v>4800</v>
      </c>
      <c r="G58" s="76">
        <f t="shared" si="13"/>
        <v>14400</v>
      </c>
      <c r="H58" s="83">
        <v>1000</v>
      </c>
      <c r="I58" s="76">
        <f t="shared" si="14"/>
        <v>3000</v>
      </c>
      <c r="J58" s="76">
        <f t="shared" si="15"/>
        <v>17400</v>
      </c>
      <c r="K58" s="17"/>
      <c r="L58" s="17"/>
    </row>
    <row r="59" spans="1:39" ht="26.25" customHeight="1">
      <c r="A59" s="17"/>
      <c r="B59" s="17"/>
      <c r="C59" s="19" t="s">
        <v>215</v>
      </c>
      <c r="D59" s="17"/>
      <c r="E59" s="17"/>
      <c r="F59" s="76"/>
      <c r="G59" s="76">
        <f t="shared" si="13"/>
        <v>0</v>
      </c>
      <c r="H59" s="76"/>
      <c r="I59" s="76">
        <f t="shared" si="14"/>
        <v>0</v>
      </c>
      <c r="J59" s="76">
        <f t="shared" si="15"/>
        <v>0</v>
      </c>
      <c r="K59" s="17"/>
      <c r="L59" s="17"/>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row>
    <row r="60" spans="1:39" ht="26.25" customHeight="1">
      <c r="A60" s="17" t="s">
        <v>31</v>
      </c>
      <c r="B60" s="17"/>
      <c r="C60" s="50" t="s">
        <v>191</v>
      </c>
      <c r="D60" s="16">
        <v>1</v>
      </c>
      <c r="E60" s="17" t="s">
        <v>186</v>
      </c>
      <c r="F60" s="76">
        <v>15000</v>
      </c>
      <c r="G60" s="76">
        <f t="shared" si="13"/>
        <v>15000</v>
      </c>
      <c r="H60" s="76">
        <v>1000</v>
      </c>
      <c r="I60" s="76">
        <f t="shared" si="14"/>
        <v>1000</v>
      </c>
      <c r="J60" s="76">
        <f t="shared" si="15"/>
        <v>16000</v>
      </c>
      <c r="K60" s="17"/>
      <c r="L60" s="17"/>
      <c r="M60" s="71"/>
      <c r="N60" s="20"/>
      <c r="O60"/>
      <c r="P60" s="20"/>
      <c r="Q60" s="20"/>
      <c r="R60" s="20"/>
      <c r="S60" s="20"/>
      <c r="T60" s="20"/>
      <c r="U60" s="20"/>
      <c r="V60" s="20"/>
      <c r="W60" s="20"/>
      <c r="X60" s="20"/>
      <c r="Y60" s="20"/>
      <c r="Z60" s="20"/>
      <c r="AA60" s="20"/>
      <c r="AB60" s="20"/>
      <c r="AC60" s="20"/>
      <c r="AD60" s="20"/>
      <c r="AE60" s="20"/>
      <c r="AF60" s="20"/>
      <c r="AG60" s="20"/>
      <c r="AH60" s="20"/>
      <c r="AI60" s="20"/>
      <c r="AJ60" s="20"/>
      <c r="AK60" s="20"/>
      <c r="AL60" s="20"/>
      <c r="AM60" s="20"/>
    </row>
    <row r="61" spans="1:39" ht="26.25" customHeight="1">
      <c r="A61" s="17" t="s">
        <v>34</v>
      </c>
      <c r="B61" s="17"/>
      <c r="C61" s="50" t="s">
        <v>216</v>
      </c>
      <c r="D61" s="16">
        <v>2</v>
      </c>
      <c r="E61" s="17" t="s">
        <v>1</v>
      </c>
      <c r="F61" s="76">
        <v>16000</v>
      </c>
      <c r="G61" s="76">
        <f t="shared" si="13"/>
        <v>32000</v>
      </c>
      <c r="H61" s="76">
        <v>1000</v>
      </c>
      <c r="I61" s="76">
        <f t="shared" si="14"/>
        <v>2000</v>
      </c>
      <c r="J61" s="76">
        <f t="shared" si="15"/>
        <v>34000</v>
      </c>
      <c r="K61" s="17"/>
      <c r="L61" s="17"/>
      <c r="M61" s="20"/>
      <c r="N61" s="20"/>
      <c r="O61"/>
      <c r="P61" s="20"/>
      <c r="Q61" s="20"/>
      <c r="R61" s="20"/>
      <c r="S61" s="20"/>
      <c r="T61" s="20"/>
      <c r="U61" s="20"/>
      <c r="V61" s="20"/>
      <c r="W61" s="20"/>
      <c r="X61" s="20"/>
      <c r="Y61" s="20"/>
      <c r="Z61" s="20"/>
      <c r="AA61" s="20"/>
      <c r="AB61" s="20"/>
      <c r="AC61" s="20"/>
      <c r="AD61" s="20"/>
      <c r="AE61" s="20"/>
      <c r="AF61" s="20"/>
      <c r="AG61" s="20"/>
      <c r="AH61" s="20"/>
      <c r="AI61" s="20"/>
      <c r="AJ61" s="20"/>
      <c r="AK61" s="20"/>
      <c r="AL61" s="20"/>
      <c r="AM61" s="20"/>
    </row>
    <row r="62" spans="1:39" ht="26.25" customHeight="1">
      <c r="A62" s="17" t="s">
        <v>37</v>
      </c>
      <c r="B62" s="17"/>
      <c r="C62" s="50" t="s">
        <v>116</v>
      </c>
      <c r="D62" s="16">
        <v>2</v>
      </c>
      <c r="E62" s="17" t="s">
        <v>1</v>
      </c>
      <c r="F62" s="76">
        <v>13500</v>
      </c>
      <c r="G62" s="76">
        <f t="shared" si="13"/>
        <v>27000</v>
      </c>
      <c r="H62" s="76">
        <v>1000</v>
      </c>
      <c r="I62" s="76">
        <f t="shared" si="14"/>
        <v>2000</v>
      </c>
      <c r="J62" s="76">
        <f t="shared" si="15"/>
        <v>29000</v>
      </c>
      <c r="K62" s="17"/>
      <c r="L62" s="17"/>
      <c r="M62" s="20"/>
      <c r="N62" s="20"/>
      <c r="O62"/>
      <c r="P62" s="20"/>
      <c r="Q62" s="20"/>
      <c r="R62" s="20"/>
      <c r="S62" s="20"/>
      <c r="T62" s="20"/>
      <c r="U62" s="20"/>
      <c r="V62" s="20"/>
      <c r="W62" s="20"/>
      <c r="X62" s="20"/>
      <c r="Y62" s="20"/>
      <c r="Z62" s="20"/>
      <c r="AA62" s="20"/>
      <c r="AB62" s="20"/>
      <c r="AC62" s="20"/>
      <c r="AD62" s="20"/>
      <c r="AE62" s="20"/>
      <c r="AF62" s="20"/>
      <c r="AG62" s="20"/>
      <c r="AH62" s="20"/>
      <c r="AI62" s="20"/>
      <c r="AJ62" s="20"/>
      <c r="AK62" s="20"/>
      <c r="AL62" s="20"/>
      <c r="AM62" s="20"/>
    </row>
    <row r="63" spans="1:39" ht="26.25" customHeight="1">
      <c r="A63" s="17" t="s">
        <v>38</v>
      </c>
      <c r="B63" s="17"/>
      <c r="C63" s="50" t="s">
        <v>199</v>
      </c>
      <c r="D63" s="16">
        <v>1</v>
      </c>
      <c r="E63" s="17" t="s">
        <v>186</v>
      </c>
      <c r="F63" s="76">
        <v>18700</v>
      </c>
      <c r="G63" s="76">
        <f t="shared" si="13"/>
        <v>18700</v>
      </c>
      <c r="H63" s="76">
        <v>1000</v>
      </c>
      <c r="I63" s="76">
        <f t="shared" si="14"/>
        <v>1000</v>
      </c>
      <c r="J63" s="76">
        <f t="shared" si="15"/>
        <v>19700</v>
      </c>
      <c r="K63" s="17"/>
      <c r="L63" s="17"/>
      <c r="M63" s="20"/>
      <c r="N63" s="20"/>
      <c r="O63"/>
      <c r="P63" s="20"/>
      <c r="Q63" s="20"/>
      <c r="R63" s="20"/>
      <c r="S63" s="20"/>
      <c r="T63" s="20"/>
      <c r="U63" s="20"/>
      <c r="V63" s="20"/>
      <c r="W63" s="20"/>
      <c r="X63" s="20"/>
      <c r="Y63" s="20"/>
      <c r="Z63" s="20"/>
      <c r="AA63" s="20"/>
      <c r="AB63" s="20"/>
      <c r="AC63" s="20"/>
      <c r="AD63" s="20"/>
      <c r="AE63" s="20"/>
      <c r="AF63" s="20"/>
      <c r="AG63" s="20"/>
      <c r="AH63" s="20"/>
      <c r="AI63" s="20"/>
      <c r="AJ63" s="20"/>
      <c r="AK63" s="20"/>
      <c r="AL63" s="20"/>
      <c r="AM63" s="20"/>
    </row>
    <row r="64" spans="1:39" ht="26.25" customHeight="1">
      <c r="A64" s="17"/>
      <c r="B64" s="17"/>
      <c r="C64" s="19" t="s">
        <v>117</v>
      </c>
      <c r="D64" s="16"/>
      <c r="E64" s="17"/>
      <c r="F64" s="76"/>
      <c r="G64" s="76">
        <f t="shared" si="13"/>
        <v>0</v>
      </c>
      <c r="H64" s="76"/>
      <c r="I64" s="76">
        <f t="shared" si="14"/>
        <v>0</v>
      </c>
      <c r="J64" s="76">
        <f t="shared" si="15"/>
        <v>0</v>
      </c>
      <c r="K64" s="17"/>
      <c r="L64" s="17"/>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row>
    <row r="65" spans="1:39" ht="26.25" customHeight="1">
      <c r="A65" s="17" t="s">
        <v>51</v>
      </c>
      <c r="B65" s="17"/>
      <c r="C65" s="50" t="s">
        <v>128</v>
      </c>
      <c r="D65" s="16">
        <v>2</v>
      </c>
      <c r="E65" s="17" t="s">
        <v>1</v>
      </c>
      <c r="F65" s="76">
        <v>8600</v>
      </c>
      <c r="G65" s="76">
        <f t="shared" si="13"/>
        <v>17200</v>
      </c>
      <c r="H65" s="76">
        <v>1000</v>
      </c>
      <c r="I65" s="76">
        <f t="shared" si="14"/>
        <v>2000</v>
      </c>
      <c r="J65" s="76">
        <f t="shared" si="15"/>
        <v>19200</v>
      </c>
      <c r="K65" s="65"/>
      <c r="L65" s="17"/>
      <c r="M65" s="20"/>
      <c r="N65" s="20"/>
      <c r="O65"/>
      <c r="P65" s="20"/>
      <c r="Q65" s="20"/>
      <c r="R65" s="20"/>
      <c r="S65" s="20"/>
      <c r="T65" s="20"/>
      <c r="U65" s="20"/>
      <c r="V65" s="20"/>
      <c r="W65" s="20"/>
      <c r="X65" s="20"/>
      <c r="Y65" s="20"/>
      <c r="Z65" s="20"/>
      <c r="AA65" s="20"/>
      <c r="AB65" s="20"/>
      <c r="AC65" s="20"/>
      <c r="AD65" s="20"/>
      <c r="AE65" s="20"/>
      <c r="AF65" s="20"/>
      <c r="AG65" s="20"/>
      <c r="AH65" s="20"/>
      <c r="AI65" s="20"/>
      <c r="AJ65" s="20"/>
      <c r="AK65" s="20"/>
      <c r="AL65" s="20"/>
      <c r="AM65" s="20"/>
    </row>
    <row r="66" spans="1:39" ht="26.25" customHeight="1">
      <c r="A66" s="17" t="s">
        <v>52</v>
      </c>
      <c r="B66" s="17"/>
      <c r="C66" s="50" t="s">
        <v>216</v>
      </c>
      <c r="D66" s="16">
        <v>3</v>
      </c>
      <c r="E66" s="17" t="s">
        <v>1</v>
      </c>
      <c r="F66" s="76">
        <v>16000</v>
      </c>
      <c r="G66" s="76">
        <f t="shared" si="13"/>
        <v>48000</v>
      </c>
      <c r="H66" s="76">
        <v>1000</v>
      </c>
      <c r="I66" s="76">
        <f t="shared" si="14"/>
        <v>3000</v>
      </c>
      <c r="J66" s="76">
        <f t="shared" si="15"/>
        <v>51000</v>
      </c>
      <c r="K66" s="65"/>
      <c r="L66" s="17"/>
      <c r="M66" s="20"/>
      <c r="N66" s="20"/>
      <c r="O66"/>
      <c r="P66" s="20"/>
      <c r="Q66" s="20"/>
      <c r="R66" s="20"/>
      <c r="S66" s="20"/>
      <c r="T66" s="20"/>
      <c r="U66" s="20"/>
      <c r="V66" s="20"/>
      <c r="W66" s="20"/>
      <c r="X66" s="20"/>
      <c r="Y66" s="20"/>
      <c r="Z66" s="20"/>
      <c r="AA66" s="20"/>
      <c r="AB66" s="20"/>
      <c r="AC66" s="20"/>
      <c r="AD66" s="20"/>
      <c r="AE66" s="20"/>
      <c r="AF66" s="20"/>
      <c r="AG66" s="20"/>
      <c r="AH66" s="20"/>
      <c r="AI66" s="20"/>
      <c r="AJ66" s="20"/>
      <c r="AK66" s="20"/>
      <c r="AL66" s="20"/>
      <c r="AM66" s="20"/>
    </row>
    <row r="67" spans="1:39" ht="26.25" customHeight="1">
      <c r="A67" s="17" t="s">
        <v>53</v>
      </c>
      <c r="B67" s="17"/>
      <c r="C67" s="50" t="s">
        <v>116</v>
      </c>
      <c r="D67" s="16">
        <v>2</v>
      </c>
      <c r="E67" s="17" t="s">
        <v>1</v>
      </c>
      <c r="F67" s="76">
        <v>14600</v>
      </c>
      <c r="G67" s="76">
        <f t="shared" si="13"/>
        <v>29200</v>
      </c>
      <c r="H67" s="76">
        <v>1000</v>
      </c>
      <c r="I67" s="76">
        <f t="shared" si="14"/>
        <v>2000</v>
      </c>
      <c r="J67" s="76">
        <f t="shared" si="15"/>
        <v>31200</v>
      </c>
      <c r="K67" s="65"/>
      <c r="L67" s="17"/>
      <c r="M67" s="20"/>
      <c r="N67" s="20"/>
      <c r="O67"/>
      <c r="P67" s="20"/>
      <c r="Q67" s="20"/>
      <c r="R67" s="20"/>
      <c r="S67" s="20"/>
      <c r="T67" s="20"/>
      <c r="U67" s="20"/>
      <c r="V67" s="20"/>
      <c r="W67" s="20"/>
      <c r="X67" s="20"/>
      <c r="Y67" s="20"/>
      <c r="Z67" s="20"/>
      <c r="AA67" s="20"/>
      <c r="AB67" s="20"/>
      <c r="AC67" s="20"/>
      <c r="AD67" s="20"/>
      <c r="AE67" s="20"/>
      <c r="AF67" s="20"/>
      <c r="AG67" s="20"/>
      <c r="AH67" s="20"/>
      <c r="AI67" s="20"/>
      <c r="AJ67" s="20"/>
      <c r="AK67" s="20"/>
      <c r="AL67" s="20"/>
      <c r="AM67" s="20"/>
    </row>
    <row r="68" spans="1:39" s="10" customFormat="1" ht="30" customHeight="1">
      <c r="A68" s="23"/>
      <c r="B68" s="24"/>
      <c r="C68" s="24" t="s">
        <v>73</v>
      </c>
      <c r="D68" s="23"/>
      <c r="E68" s="25"/>
      <c r="F68" s="85"/>
      <c r="G68" s="85"/>
      <c r="H68" s="85"/>
      <c r="I68" s="85"/>
      <c r="J68" s="85"/>
      <c r="K68" s="23"/>
      <c r="L68" s="25"/>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row>
    <row r="69" spans="1:39" ht="35.450000000000003" customHeight="1">
      <c r="A69" s="17"/>
      <c r="B69" s="17" t="s">
        <v>44</v>
      </c>
      <c r="C69" s="33" t="s">
        <v>58</v>
      </c>
      <c r="D69" s="17"/>
      <c r="E69" s="17"/>
      <c r="F69" s="76"/>
      <c r="G69" s="76"/>
      <c r="H69" s="76"/>
      <c r="I69" s="76"/>
      <c r="J69" s="76"/>
      <c r="K69" s="65"/>
      <c r="L69" s="17"/>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row>
    <row r="70" spans="1:39" ht="26.25" customHeight="1">
      <c r="A70" s="17"/>
      <c r="B70" s="17"/>
      <c r="C70" s="19" t="s">
        <v>4</v>
      </c>
      <c r="D70" s="17"/>
      <c r="E70" s="17"/>
      <c r="F70" s="76"/>
      <c r="G70" s="76"/>
      <c r="H70" s="76"/>
      <c r="I70" s="76"/>
      <c r="J70" s="76"/>
      <c r="K70" s="65"/>
      <c r="L70" s="17"/>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row>
    <row r="71" spans="1:39" ht="26.25" customHeight="1">
      <c r="A71" s="17" t="s">
        <v>50</v>
      </c>
      <c r="B71" s="17"/>
      <c r="C71" s="50" t="s">
        <v>130</v>
      </c>
      <c r="D71" s="17">
        <v>1</v>
      </c>
      <c r="E71" s="17" t="s">
        <v>186</v>
      </c>
      <c r="F71" s="76">
        <v>205000</v>
      </c>
      <c r="G71" s="76">
        <f t="shared" ref="G71:G84" si="16">F71*D71</f>
        <v>205000</v>
      </c>
      <c r="H71" s="76">
        <v>7500</v>
      </c>
      <c r="I71" s="76">
        <f t="shared" ref="I71:I84" si="17">H71*D71</f>
        <v>7500</v>
      </c>
      <c r="J71" s="76">
        <f t="shared" ref="J71:J84" si="18">I71+G71</f>
        <v>212500</v>
      </c>
      <c r="K71" s="65"/>
      <c r="L71" s="17"/>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row>
    <row r="72" spans="1:39" ht="26.25" customHeight="1">
      <c r="A72" s="17" t="s">
        <v>42</v>
      </c>
      <c r="B72" s="17"/>
      <c r="C72" s="50" t="s">
        <v>131</v>
      </c>
      <c r="D72" s="17">
        <v>1</v>
      </c>
      <c r="E72" s="17" t="s">
        <v>186</v>
      </c>
      <c r="F72" s="76">
        <v>205000</v>
      </c>
      <c r="G72" s="76">
        <f t="shared" si="16"/>
        <v>205000</v>
      </c>
      <c r="H72" s="76">
        <v>7500</v>
      </c>
      <c r="I72" s="76">
        <f t="shared" si="17"/>
        <v>7500</v>
      </c>
      <c r="J72" s="76">
        <f t="shared" si="18"/>
        <v>212500</v>
      </c>
      <c r="K72" s="65"/>
      <c r="L72" s="17"/>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row>
    <row r="73" spans="1:39" ht="26.25" customHeight="1">
      <c r="A73" s="17" t="s">
        <v>10</v>
      </c>
      <c r="B73" s="17"/>
      <c r="C73" s="50" t="s">
        <v>132</v>
      </c>
      <c r="D73" s="17">
        <v>1</v>
      </c>
      <c r="E73" s="17" t="s">
        <v>186</v>
      </c>
      <c r="F73" s="76">
        <v>205000</v>
      </c>
      <c r="G73" s="76">
        <f t="shared" si="16"/>
        <v>205000</v>
      </c>
      <c r="H73" s="76">
        <v>7500</v>
      </c>
      <c r="I73" s="76">
        <f t="shared" si="17"/>
        <v>7500</v>
      </c>
      <c r="J73" s="76">
        <f t="shared" si="18"/>
        <v>212500</v>
      </c>
      <c r="K73" s="65"/>
      <c r="L73" s="17"/>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row>
    <row r="74" spans="1:39" ht="26.25" customHeight="1">
      <c r="A74" s="17" t="s">
        <v>15</v>
      </c>
      <c r="B74" s="17"/>
      <c r="C74" s="50" t="s">
        <v>133</v>
      </c>
      <c r="D74" s="17">
        <v>1</v>
      </c>
      <c r="E74" s="17" t="s">
        <v>186</v>
      </c>
      <c r="F74" s="76">
        <v>205000</v>
      </c>
      <c r="G74" s="76">
        <f t="shared" si="16"/>
        <v>205000</v>
      </c>
      <c r="H74" s="76">
        <v>7500</v>
      </c>
      <c r="I74" s="76">
        <f t="shared" si="17"/>
        <v>7500</v>
      </c>
      <c r="J74" s="76">
        <f t="shared" si="18"/>
        <v>212500</v>
      </c>
      <c r="K74" s="65"/>
      <c r="L74" s="17"/>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row>
    <row r="75" spans="1:39" ht="26.25" customHeight="1">
      <c r="A75" s="17" t="s">
        <v>31</v>
      </c>
      <c r="B75" s="17"/>
      <c r="C75" s="50" t="s">
        <v>134</v>
      </c>
      <c r="D75" s="17">
        <v>1</v>
      </c>
      <c r="E75" s="17" t="s">
        <v>186</v>
      </c>
      <c r="F75" s="76">
        <v>205000</v>
      </c>
      <c r="G75" s="76">
        <f t="shared" si="16"/>
        <v>205000</v>
      </c>
      <c r="H75" s="76">
        <v>7500</v>
      </c>
      <c r="I75" s="76">
        <f t="shared" si="17"/>
        <v>7500</v>
      </c>
      <c r="J75" s="76">
        <f t="shared" si="18"/>
        <v>212500</v>
      </c>
      <c r="K75" s="65"/>
      <c r="L75" s="17"/>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row>
    <row r="76" spans="1:39" ht="26.25" customHeight="1">
      <c r="A76" s="17" t="s">
        <v>34</v>
      </c>
      <c r="B76" s="17"/>
      <c r="C76" s="50" t="s">
        <v>135</v>
      </c>
      <c r="D76" s="17">
        <v>1</v>
      </c>
      <c r="E76" s="17" t="s">
        <v>186</v>
      </c>
      <c r="F76" s="76">
        <v>205000</v>
      </c>
      <c r="G76" s="76">
        <f t="shared" si="16"/>
        <v>205000</v>
      </c>
      <c r="H76" s="76">
        <v>7500</v>
      </c>
      <c r="I76" s="76">
        <f t="shared" si="17"/>
        <v>7500</v>
      </c>
      <c r="J76" s="76">
        <f t="shared" si="18"/>
        <v>212500</v>
      </c>
      <c r="K76" s="65"/>
      <c r="L76" s="17"/>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row>
    <row r="77" spans="1:39" ht="26.25" customHeight="1">
      <c r="A77" s="17" t="s">
        <v>37</v>
      </c>
      <c r="B77" s="17"/>
      <c r="C77" s="50" t="s">
        <v>136</v>
      </c>
      <c r="D77" s="17">
        <v>1</v>
      </c>
      <c r="E77" s="17" t="s">
        <v>186</v>
      </c>
      <c r="F77" s="76">
        <v>205000</v>
      </c>
      <c r="G77" s="76">
        <f t="shared" si="16"/>
        <v>205000</v>
      </c>
      <c r="H77" s="76">
        <v>7500</v>
      </c>
      <c r="I77" s="76">
        <f t="shared" si="17"/>
        <v>7500</v>
      </c>
      <c r="J77" s="76">
        <f t="shared" si="18"/>
        <v>212500</v>
      </c>
      <c r="K77" s="65"/>
      <c r="L77" s="65"/>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row>
    <row r="78" spans="1:39" ht="26.25" customHeight="1">
      <c r="A78" s="17" t="s">
        <v>38</v>
      </c>
      <c r="B78" s="17"/>
      <c r="C78" s="50" t="s">
        <v>137</v>
      </c>
      <c r="D78" s="17">
        <v>1</v>
      </c>
      <c r="E78" s="17" t="s">
        <v>186</v>
      </c>
      <c r="F78" s="76">
        <v>205000</v>
      </c>
      <c r="G78" s="76">
        <f t="shared" si="16"/>
        <v>205000</v>
      </c>
      <c r="H78" s="76">
        <v>7500</v>
      </c>
      <c r="I78" s="76">
        <f t="shared" si="17"/>
        <v>7500</v>
      </c>
      <c r="J78" s="76">
        <f t="shared" si="18"/>
        <v>212500</v>
      </c>
      <c r="K78" s="65"/>
      <c r="L78" s="17"/>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row>
    <row r="79" spans="1:39" ht="26.25" customHeight="1">
      <c r="A79" s="17" t="s">
        <v>51</v>
      </c>
      <c r="B79" s="17"/>
      <c r="C79" s="50" t="s">
        <v>138</v>
      </c>
      <c r="D79" s="17">
        <v>1</v>
      </c>
      <c r="E79" s="17" t="s">
        <v>186</v>
      </c>
      <c r="F79" s="76">
        <v>205000</v>
      </c>
      <c r="G79" s="76">
        <f t="shared" si="16"/>
        <v>205000</v>
      </c>
      <c r="H79" s="76">
        <v>7500</v>
      </c>
      <c r="I79" s="76">
        <f t="shared" si="17"/>
        <v>7500</v>
      </c>
      <c r="J79" s="76">
        <f t="shared" si="18"/>
        <v>212500</v>
      </c>
      <c r="K79" s="65"/>
      <c r="L79" s="17"/>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row>
    <row r="80" spans="1:39" ht="26.25" customHeight="1">
      <c r="A80" s="17" t="s">
        <v>52</v>
      </c>
      <c r="B80" s="17"/>
      <c r="C80" s="50" t="s">
        <v>139</v>
      </c>
      <c r="D80" s="17">
        <v>1</v>
      </c>
      <c r="E80" s="17" t="s">
        <v>186</v>
      </c>
      <c r="F80" s="76">
        <v>205000</v>
      </c>
      <c r="G80" s="76">
        <f t="shared" si="16"/>
        <v>205000</v>
      </c>
      <c r="H80" s="76">
        <v>7500</v>
      </c>
      <c r="I80" s="76">
        <f t="shared" si="17"/>
        <v>7500</v>
      </c>
      <c r="J80" s="76">
        <f t="shared" si="18"/>
        <v>212500</v>
      </c>
      <c r="K80" s="65"/>
      <c r="L80" s="17"/>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row>
    <row r="81" spans="1:39" ht="26.25" customHeight="1">
      <c r="A81" s="17" t="s">
        <v>53</v>
      </c>
      <c r="B81" s="17"/>
      <c r="C81" s="50" t="s">
        <v>140</v>
      </c>
      <c r="D81" s="17">
        <v>1</v>
      </c>
      <c r="E81" s="17" t="s">
        <v>186</v>
      </c>
      <c r="F81" s="76">
        <v>205000</v>
      </c>
      <c r="G81" s="76">
        <f t="shared" si="16"/>
        <v>205000</v>
      </c>
      <c r="H81" s="76">
        <v>7500</v>
      </c>
      <c r="I81" s="76">
        <f t="shared" si="17"/>
        <v>7500</v>
      </c>
      <c r="J81" s="76">
        <f t="shared" si="18"/>
        <v>212500</v>
      </c>
      <c r="K81" s="65"/>
      <c r="L81" s="17"/>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row>
    <row r="82" spans="1:39" ht="26.25" customHeight="1">
      <c r="A82" s="17" t="s">
        <v>54</v>
      </c>
      <c r="B82" s="17"/>
      <c r="C82" s="50" t="s">
        <v>141</v>
      </c>
      <c r="D82" s="17">
        <v>1</v>
      </c>
      <c r="E82" s="17" t="s">
        <v>186</v>
      </c>
      <c r="F82" s="76">
        <v>205000</v>
      </c>
      <c r="G82" s="76">
        <f t="shared" si="16"/>
        <v>205000</v>
      </c>
      <c r="H82" s="76">
        <v>7500</v>
      </c>
      <c r="I82" s="76">
        <f t="shared" si="17"/>
        <v>7500</v>
      </c>
      <c r="J82" s="76">
        <f t="shared" si="18"/>
        <v>212500</v>
      </c>
      <c r="K82" s="65"/>
      <c r="L82" s="17"/>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row>
    <row r="83" spans="1:39" ht="26.25" customHeight="1">
      <c r="A83" s="17" t="s">
        <v>55</v>
      </c>
      <c r="B83" s="17"/>
      <c r="C83" s="50" t="s">
        <v>142</v>
      </c>
      <c r="D83" s="17">
        <v>1</v>
      </c>
      <c r="E83" s="17" t="s">
        <v>186</v>
      </c>
      <c r="F83" s="76">
        <v>205000</v>
      </c>
      <c r="G83" s="76">
        <f t="shared" si="16"/>
        <v>205000</v>
      </c>
      <c r="H83" s="76">
        <v>7500</v>
      </c>
      <c r="I83" s="76">
        <f t="shared" si="17"/>
        <v>7500</v>
      </c>
      <c r="J83" s="76">
        <f t="shared" si="18"/>
        <v>212500</v>
      </c>
      <c r="K83" s="65"/>
      <c r="L83" s="17"/>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row>
    <row r="84" spans="1:39" ht="26.25" customHeight="1">
      <c r="A84" s="17" t="s">
        <v>56</v>
      </c>
      <c r="B84" s="17"/>
      <c r="C84" s="50" t="s">
        <v>143</v>
      </c>
      <c r="D84" s="17">
        <v>1</v>
      </c>
      <c r="E84" s="17" t="s">
        <v>186</v>
      </c>
      <c r="F84" s="76">
        <v>205000</v>
      </c>
      <c r="G84" s="76">
        <f t="shared" si="16"/>
        <v>205000</v>
      </c>
      <c r="H84" s="76">
        <v>7500</v>
      </c>
      <c r="I84" s="76">
        <f t="shared" si="17"/>
        <v>7500</v>
      </c>
      <c r="J84" s="76">
        <f t="shared" si="18"/>
        <v>212500</v>
      </c>
      <c r="K84" s="65"/>
      <c r="L84" s="17"/>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row>
    <row r="85" spans="1:39" s="10" customFormat="1" ht="30" customHeight="1">
      <c r="A85" s="23"/>
      <c r="B85" s="24"/>
      <c r="C85" s="24" t="s">
        <v>49</v>
      </c>
      <c r="D85" s="23"/>
      <c r="E85" s="25"/>
      <c r="F85" s="85"/>
      <c r="G85" s="85"/>
      <c r="H85" s="85"/>
      <c r="I85" s="85"/>
      <c r="J85" s="85"/>
      <c r="K85" s="23"/>
      <c r="L85" s="25"/>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row>
    <row r="86" spans="1:39" ht="45.6" customHeight="1">
      <c r="A86" s="17"/>
      <c r="B86" s="17" t="s">
        <v>44</v>
      </c>
      <c r="C86" s="33" t="s">
        <v>118</v>
      </c>
      <c r="D86" s="17"/>
      <c r="E86" s="17"/>
      <c r="F86" s="76"/>
      <c r="G86" s="76"/>
      <c r="H86" s="76"/>
      <c r="I86" s="76"/>
      <c r="J86" s="76"/>
      <c r="K86" s="65"/>
      <c r="L86" s="17"/>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row>
    <row r="87" spans="1:39" ht="29.25" customHeight="1">
      <c r="A87" s="17" t="s">
        <v>50</v>
      </c>
      <c r="B87" s="17"/>
      <c r="C87" s="18" t="s">
        <v>119</v>
      </c>
      <c r="D87" s="17">
        <v>2</v>
      </c>
      <c r="E87" s="17" t="s">
        <v>1</v>
      </c>
      <c r="F87" s="76">
        <v>115000</v>
      </c>
      <c r="G87" s="76">
        <f t="shared" ref="G87:G99" si="19">F87*D87</f>
        <v>230000</v>
      </c>
      <c r="H87" s="76">
        <v>10000</v>
      </c>
      <c r="I87" s="76">
        <f t="shared" ref="I87:I99" si="20">H87*D87</f>
        <v>20000</v>
      </c>
      <c r="J87" s="76">
        <f t="shared" ref="J87:J99" si="21">I87+G87</f>
        <v>250000</v>
      </c>
      <c r="K87" s="65"/>
      <c r="L87" s="17"/>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row>
    <row r="88" spans="1:39" ht="33" customHeight="1">
      <c r="A88" s="17" t="s">
        <v>42</v>
      </c>
      <c r="B88" s="17"/>
      <c r="C88" s="18" t="s">
        <v>120</v>
      </c>
      <c r="D88" s="17">
        <v>2</v>
      </c>
      <c r="E88" s="17" t="s">
        <v>1</v>
      </c>
      <c r="F88" s="76">
        <v>125000</v>
      </c>
      <c r="G88" s="76">
        <f t="shared" si="19"/>
        <v>250000</v>
      </c>
      <c r="H88" s="76">
        <v>10000</v>
      </c>
      <c r="I88" s="76">
        <f t="shared" si="20"/>
        <v>20000</v>
      </c>
      <c r="J88" s="76">
        <f t="shared" si="21"/>
        <v>270000</v>
      </c>
      <c r="K88" s="65"/>
      <c r="L88" s="17"/>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row>
    <row r="89" spans="1:39" ht="40.5" customHeight="1">
      <c r="A89" s="17"/>
      <c r="B89" s="17"/>
      <c r="C89" s="33" t="s">
        <v>217</v>
      </c>
      <c r="D89" s="17"/>
      <c r="E89" s="17"/>
      <c r="F89" s="76"/>
      <c r="G89" s="76">
        <f t="shared" si="19"/>
        <v>0</v>
      </c>
      <c r="H89" s="76"/>
      <c r="I89" s="76">
        <f t="shared" si="20"/>
        <v>0</v>
      </c>
      <c r="J89" s="76">
        <f t="shared" si="21"/>
        <v>0</v>
      </c>
      <c r="K89" s="65"/>
      <c r="L89" s="17"/>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row>
    <row r="90" spans="1:39" ht="29.25" customHeight="1">
      <c r="A90" s="17" t="s">
        <v>10</v>
      </c>
      <c r="B90" s="17"/>
      <c r="C90" s="18" t="s">
        <v>218</v>
      </c>
      <c r="D90" s="17">
        <v>1</v>
      </c>
      <c r="E90" s="17" t="s">
        <v>186</v>
      </c>
      <c r="F90" s="76">
        <v>4000</v>
      </c>
      <c r="G90" s="76">
        <f t="shared" si="19"/>
        <v>4000</v>
      </c>
      <c r="H90" s="76">
        <v>1000</v>
      </c>
      <c r="I90" s="76">
        <f t="shared" si="20"/>
        <v>1000</v>
      </c>
      <c r="J90" s="76">
        <f t="shared" si="21"/>
        <v>5000</v>
      </c>
      <c r="K90" s="65"/>
      <c r="L90" s="65"/>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row>
    <row r="91" spans="1:39" ht="29.25" customHeight="1">
      <c r="A91" s="17" t="s">
        <v>15</v>
      </c>
      <c r="B91" s="17"/>
      <c r="C91" s="18" t="s">
        <v>219</v>
      </c>
      <c r="D91" s="17">
        <v>1</v>
      </c>
      <c r="E91" s="17" t="s">
        <v>186</v>
      </c>
      <c r="F91" s="76">
        <v>3500</v>
      </c>
      <c r="G91" s="76">
        <f t="shared" si="19"/>
        <v>3500</v>
      </c>
      <c r="H91" s="76">
        <v>1000</v>
      </c>
      <c r="I91" s="76">
        <f t="shared" si="20"/>
        <v>1000</v>
      </c>
      <c r="J91" s="76">
        <f t="shared" si="21"/>
        <v>4500</v>
      </c>
      <c r="K91" s="17"/>
      <c r="L91" s="17"/>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row>
    <row r="92" spans="1:39" ht="29.25" customHeight="1">
      <c r="A92" s="17" t="s">
        <v>31</v>
      </c>
      <c r="B92" s="17"/>
      <c r="C92" s="18" t="s">
        <v>220</v>
      </c>
      <c r="D92" s="17">
        <v>1</v>
      </c>
      <c r="E92" s="17" t="s">
        <v>186</v>
      </c>
      <c r="F92" s="76">
        <v>2800</v>
      </c>
      <c r="G92" s="76">
        <f t="shared" si="19"/>
        <v>2800</v>
      </c>
      <c r="H92" s="76">
        <v>1000</v>
      </c>
      <c r="I92" s="76">
        <f t="shared" si="20"/>
        <v>1000</v>
      </c>
      <c r="J92" s="76">
        <f t="shared" si="21"/>
        <v>3800</v>
      </c>
      <c r="K92" s="17"/>
      <c r="L92" s="17"/>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row>
    <row r="93" spans="1:39" ht="29.25" customHeight="1">
      <c r="A93" s="17" t="s">
        <v>34</v>
      </c>
      <c r="B93" s="17"/>
      <c r="C93" s="18" t="s">
        <v>221</v>
      </c>
      <c r="D93" s="17">
        <v>3</v>
      </c>
      <c r="E93" s="17" t="s">
        <v>1</v>
      </c>
      <c r="F93" s="76">
        <v>4200</v>
      </c>
      <c r="G93" s="76">
        <f t="shared" si="19"/>
        <v>12600</v>
      </c>
      <c r="H93" s="76">
        <v>1000</v>
      </c>
      <c r="I93" s="76">
        <f t="shared" si="20"/>
        <v>3000</v>
      </c>
      <c r="J93" s="76">
        <f t="shared" si="21"/>
        <v>15600</v>
      </c>
      <c r="K93" s="17"/>
      <c r="L93" s="17"/>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row>
    <row r="94" spans="1:39" ht="29.25" customHeight="1">
      <c r="A94" s="17" t="s">
        <v>37</v>
      </c>
      <c r="B94" s="17"/>
      <c r="C94" s="18" t="s">
        <v>222</v>
      </c>
      <c r="D94" s="17">
        <v>3</v>
      </c>
      <c r="E94" s="17" t="s">
        <v>1</v>
      </c>
      <c r="F94" s="76">
        <v>4000</v>
      </c>
      <c r="G94" s="76">
        <f t="shared" si="19"/>
        <v>12000</v>
      </c>
      <c r="H94" s="76">
        <v>1000</v>
      </c>
      <c r="I94" s="76">
        <f t="shared" si="20"/>
        <v>3000</v>
      </c>
      <c r="J94" s="76">
        <f t="shared" si="21"/>
        <v>15000</v>
      </c>
      <c r="K94" s="17"/>
      <c r="L94" s="17"/>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row>
    <row r="95" spans="1:39" ht="29.25" customHeight="1">
      <c r="A95" s="17" t="s">
        <v>38</v>
      </c>
      <c r="B95" s="17"/>
      <c r="C95" s="18" t="s">
        <v>144</v>
      </c>
      <c r="D95" s="17">
        <v>4</v>
      </c>
      <c r="E95" s="17" t="s">
        <v>1</v>
      </c>
      <c r="F95" s="76">
        <v>4500</v>
      </c>
      <c r="G95" s="76">
        <f t="shared" si="19"/>
        <v>18000</v>
      </c>
      <c r="H95" s="76">
        <v>1000</v>
      </c>
      <c r="I95" s="76">
        <f t="shared" si="20"/>
        <v>4000</v>
      </c>
      <c r="J95" s="76">
        <f t="shared" si="21"/>
        <v>22000</v>
      </c>
      <c r="K95" s="17"/>
      <c r="L95" s="17"/>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row>
    <row r="96" spans="1:39" ht="29.25" customHeight="1">
      <c r="A96" s="17" t="s">
        <v>51</v>
      </c>
      <c r="B96" s="17"/>
      <c r="C96" s="18" t="s">
        <v>223</v>
      </c>
      <c r="D96" s="17">
        <v>1</v>
      </c>
      <c r="E96" s="17" t="s">
        <v>186</v>
      </c>
      <c r="F96" s="76">
        <v>17000</v>
      </c>
      <c r="G96" s="76">
        <f t="shared" si="19"/>
        <v>17000</v>
      </c>
      <c r="H96" s="76">
        <v>1000</v>
      </c>
      <c r="I96" s="76">
        <f t="shared" si="20"/>
        <v>1000</v>
      </c>
      <c r="J96" s="76">
        <f t="shared" si="21"/>
        <v>18000</v>
      </c>
      <c r="K96" s="17"/>
      <c r="L96" s="17"/>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row>
    <row r="97" spans="1:39" ht="29.25" customHeight="1">
      <c r="A97" s="17" t="s">
        <v>52</v>
      </c>
      <c r="B97" s="17"/>
      <c r="C97" s="18" t="s">
        <v>224</v>
      </c>
      <c r="D97" s="17">
        <v>1</v>
      </c>
      <c r="E97" s="17" t="s">
        <v>186</v>
      </c>
      <c r="F97" s="76">
        <v>9000</v>
      </c>
      <c r="G97" s="76">
        <f t="shared" si="19"/>
        <v>9000</v>
      </c>
      <c r="H97" s="76">
        <v>1000</v>
      </c>
      <c r="I97" s="76">
        <f t="shared" si="20"/>
        <v>1000</v>
      </c>
      <c r="J97" s="76">
        <f t="shared" si="21"/>
        <v>10000</v>
      </c>
      <c r="K97" s="17"/>
      <c r="L97" s="17"/>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row>
    <row r="98" spans="1:39" ht="29.25" customHeight="1">
      <c r="A98" s="17" t="s">
        <v>53</v>
      </c>
      <c r="B98" s="17"/>
      <c r="C98" s="18" t="s">
        <v>120</v>
      </c>
      <c r="D98" s="17">
        <v>1</v>
      </c>
      <c r="E98" s="17" t="s">
        <v>186</v>
      </c>
      <c r="F98" s="76">
        <v>6500</v>
      </c>
      <c r="G98" s="76">
        <f t="shared" si="19"/>
        <v>6500</v>
      </c>
      <c r="H98" s="76">
        <v>1000</v>
      </c>
      <c r="I98" s="76">
        <f t="shared" si="20"/>
        <v>1000</v>
      </c>
      <c r="J98" s="76">
        <f t="shared" si="21"/>
        <v>7500</v>
      </c>
      <c r="K98" s="17"/>
      <c r="L98" s="17"/>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row>
    <row r="99" spans="1:39" ht="29.25" customHeight="1">
      <c r="A99" s="17" t="s">
        <v>54</v>
      </c>
      <c r="B99" s="17"/>
      <c r="C99" s="18" t="s">
        <v>196</v>
      </c>
      <c r="D99" s="17">
        <v>1</v>
      </c>
      <c r="E99" s="17" t="s">
        <v>186</v>
      </c>
      <c r="F99" s="76">
        <v>8700</v>
      </c>
      <c r="G99" s="76">
        <f t="shared" si="19"/>
        <v>8700</v>
      </c>
      <c r="H99" s="76">
        <v>1000</v>
      </c>
      <c r="I99" s="76">
        <f t="shared" si="20"/>
        <v>1000</v>
      </c>
      <c r="J99" s="76">
        <f t="shared" si="21"/>
        <v>9700</v>
      </c>
      <c r="K99" s="17"/>
      <c r="L99" s="17"/>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row>
    <row r="100" spans="1:39" s="10" customFormat="1" ht="30" customHeight="1">
      <c r="A100" s="23"/>
      <c r="B100" s="24"/>
      <c r="C100" s="24" t="s">
        <v>74</v>
      </c>
      <c r="D100" s="23"/>
      <c r="E100" s="25"/>
      <c r="F100" s="85"/>
      <c r="G100" s="85"/>
      <c r="H100" s="85"/>
      <c r="I100" s="85"/>
      <c r="J100" s="85"/>
      <c r="K100" s="25"/>
      <c r="L100" s="25"/>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row>
    <row r="101" spans="1:39" ht="40.5" customHeight="1">
      <c r="A101" s="17"/>
      <c r="B101" s="17"/>
      <c r="C101" s="33" t="s">
        <v>261</v>
      </c>
      <c r="D101" s="17"/>
      <c r="E101" s="17"/>
      <c r="F101" s="76"/>
      <c r="G101" s="76"/>
      <c r="H101" s="76"/>
      <c r="I101" s="76"/>
      <c r="J101" s="76"/>
      <c r="K101" s="65"/>
      <c r="L101" s="17"/>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row>
    <row r="102" spans="1:39" ht="29.25" customHeight="1">
      <c r="A102" s="17" t="s">
        <v>50</v>
      </c>
      <c r="B102" s="17"/>
      <c r="C102" s="18" t="s">
        <v>225</v>
      </c>
      <c r="D102" s="17">
        <v>1</v>
      </c>
      <c r="E102" s="17" t="s">
        <v>186</v>
      </c>
      <c r="F102" s="76">
        <v>6000</v>
      </c>
      <c r="G102" s="76">
        <f t="shared" ref="G102:G115" si="22">F102*D102</f>
        <v>6000</v>
      </c>
      <c r="H102" s="76">
        <v>1000</v>
      </c>
      <c r="I102" s="76">
        <f t="shared" ref="I102:I115" si="23">H102*D102</f>
        <v>1000</v>
      </c>
      <c r="J102" s="76">
        <f t="shared" ref="J102:J115" si="24">I102+G102</f>
        <v>7000</v>
      </c>
      <c r="K102" s="17"/>
      <c r="L102" s="17"/>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row>
    <row r="103" spans="1:39" ht="29.25" customHeight="1">
      <c r="A103" s="17" t="s">
        <v>42</v>
      </c>
      <c r="B103" s="17"/>
      <c r="C103" s="18" t="s">
        <v>226</v>
      </c>
      <c r="D103" s="17">
        <v>1</v>
      </c>
      <c r="E103" s="17" t="s">
        <v>186</v>
      </c>
      <c r="F103" s="76">
        <v>5500</v>
      </c>
      <c r="G103" s="76">
        <f t="shared" si="22"/>
        <v>5500</v>
      </c>
      <c r="H103" s="76">
        <v>1000</v>
      </c>
      <c r="I103" s="76">
        <f t="shared" si="23"/>
        <v>1000</v>
      </c>
      <c r="J103" s="76">
        <f t="shared" si="24"/>
        <v>6500</v>
      </c>
      <c r="K103" s="17"/>
      <c r="L103" s="17"/>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row>
    <row r="104" spans="1:39" ht="29.25" customHeight="1">
      <c r="A104" s="17" t="s">
        <v>10</v>
      </c>
      <c r="B104" s="17"/>
      <c r="C104" s="18" t="s">
        <v>227</v>
      </c>
      <c r="D104" s="17">
        <v>1</v>
      </c>
      <c r="E104" s="17" t="s">
        <v>186</v>
      </c>
      <c r="F104" s="76">
        <v>9800</v>
      </c>
      <c r="G104" s="76">
        <f t="shared" si="22"/>
        <v>9800</v>
      </c>
      <c r="H104" s="76">
        <v>1000</v>
      </c>
      <c r="I104" s="76">
        <f t="shared" si="23"/>
        <v>1000</v>
      </c>
      <c r="J104" s="76">
        <f t="shared" si="24"/>
        <v>10800</v>
      </c>
      <c r="K104" s="17"/>
      <c r="L104" s="17"/>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row>
    <row r="105" spans="1:39" ht="29.25" customHeight="1">
      <c r="A105" s="17" t="s">
        <v>15</v>
      </c>
      <c r="B105" s="17"/>
      <c r="C105" s="18" t="s">
        <v>228</v>
      </c>
      <c r="D105" s="17">
        <v>1</v>
      </c>
      <c r="E105" s="17" t="s">
        <v>186</v>
      </c>
      <c r="F105" s="76">
        <v>9000</v>
      </c>
      <c r="G105" s="76">
        <f t="shared" si="22"/>
        <v>9000</v>
      </c>
      <c r="H105" s="76">
        <v>1000</v>
      </c>
      <c r="I105" s="76">
        <f t="shared" si="23"/>
        <v>1000</v>
      </c>
      <c r="J105" s="76">
        <f t="shared" si="24"/>
        <v>10000</v>
      </c>
      <c r="K105" s="17"/>
      <c r="L105" s="17"/>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row>
    <row r="106" spans="1:39" ht="29.25" customHeight="1">
      <c r="A106" s="17" t="s">
        <v>31</v>
      </c>
      <c r="B106" s="17"/>
      <c r="C106" s="18" t="s">
        <v>202</v>
      </c>
      <c r="D106" s="17">
        <v>3</v>
      </c>
      <c r="E106" s="17" t="s">
        <v>186</v>
      </c>
      <c r="F106" s="76">
        <v>6000</v>
      </c>
      <c r="G106" s="76">
        <f t="shared" si="22"/>
        <v>18000</v>
      </c>
      <c r="H106" s="76">
        <v>1000</v>
      </c>
      <c r="I106" s="76">
        <f t="shared" si="23"/>
        <v>3000</v>
      </c>
      <c r="J106" s="76">
        <f t="shared" si="24"/>
        <v>21000</v>
      </c>
      <c r="K106" s="17"/>
      <c r="L106" s="17"/>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row>
    <row r="107" spans="1:39" ht="29.25" customHeight="1">
      <c r="A107" s="17" t="s">
        <v>34</v>
      </c>
      <c r="B107" s="17"/>
      <c r="C107" s="18" t="s">
        <v>229</v>
      </c>
      <c r="D107" s="17">
        <v>1</v>
      </c>
      <c r="E107" s="17" t="s">
        <v>186</v>
      </c>
      <c r="F107" s="76">
        <v>9300</v>
      </c>
      <c r="G107" s="76">
        <f t="shared" si="22"/>
        <v>9300</v>
      </c>
      <c r="H107" s="76">
        <v>1000</v>
      </c>
      <c r="I107" s="76">
        <f t="shared" si="23"/>
        <v>1000</v>
      </c>
      <c r="J107" s="76">
        <f t="shared" si="24"/>
        <v>10300</v>
      </c>
      <c r="K107" s="17"/>
      <c r="L107" s="17"/>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row>
    <row r="108" spans="1:39" ht="29.25" customHeight="1">
      <c r="A108" s="17" t="s">
        <v>37</v>
      </c>
      <c r="B108" s="17"/>
      <c r="C108" s="18" t="s">
        <v>230</v>
      </c>
      <c r="D108" s="17">
        <v>1</v>
      </c>
      <c r="E108" s="17" t="s">
        <v>186</v>
      </c>
      <c r="F108" s="76">
        <v>9800</v>
      </c>
      <c r="G108" s="76">
        <f t="shared" si="22"/>
        <v>9800</v>
      </c>
      <c r="H108" s="76">
        <v>1000</v>
      </c>
      <c r="I108" s="76">
        <f t="shared" si="23"/>
        <v>1000</v>
      </c>
      <c r="J108" s="76">
        <f t="shared" si="24"/>
        <v>10800</v>
      </c>
      <c r="K108" s="17"/>
      <c r="L108" s="17"/>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row>
    <row r="109" spans="1:39" ht="29.25" customHeight="1">
      <c r="A109" s="17" t="s">
        <v>38</v>
      </c>
      <c r="B109" s="17"/>
      <c r="C109" s="18" t="s">
        <v>231</v>
      </c>
      <c r="D109" s="17">
        <v>1</v>
      </c>
      <c r="E109" s="17" t="s">
        <v>186</v>
      </c>
      <c r="F109" s="76">
        <v>3800</v>
      </c>
      <c r="G109" s="76">
        <f t="shared" si="22"/>
        <v>3800</v>
      </c>
      <c r="H109" s="76">
        <v>1000</v>
      </c>
      <c r="I109" s="76">
        <f t="shared" si="23"/>
        <v>1000</v>
      </c>
      <c r="J109" s="76">
        <f t="shared" si="24"/>
        <v>4800</v>
      </c>
      <c r="K109" s="17"/>
      <c r="L109" s="17"/>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row>
    <row r="110" spans="1:39" s="10" customFormat="1" ht="58.5" customHeight="1">
      <c r="A110" s="17"/>
      <c r="B110" s="17"/>
      <c r="C110" s="66" t="s">
        <v>121</v>
      </c>
      <c r="D110" s="17"/>
      <c r="E110" s="17"/>
      <c r="F110" s="77"/>
      <c r="G110" s="76">
        <f t="shared" si="22"/>
        <v>0</v>
      </c>
      <c r="H110" s="77"/>
      <c r="I110" s="76">
        <f t="shared" si="23"/>
        <v>0</v>
      </c>
      <c r="J110" s="76">
        <f t="shared" si="24"/>
        <v>0</v>
      </c>
      <c r="K110" s="17"/>
      <c r="L110" s="17"/>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row>
    <row r="111" spans="1:39" s="10" customFormat="1" ht="29.25" customHeight="1">
      <c r="A111" s="17" t="s">
        <v>51</v>
      </c>
      <c r="B111" s="17"/>
      <c r="C111" s="67" t="s">
        <v>122</v>
      </c>
      <c r="D111" s="75">
        <f>9*1.1</f>
        <v>9.9</v>
      </c>
      <c r="E111" s="17" t="s">
        <v>41</v>
      </c>
      <c r="F111" s="77">
        <v>340</v>
      </c>
      <c r="G111" s="76">
        <f t="shared" si="22"/>
        <v>3366</v>
      </c>
      <c r="H111" s="77">
        <v>80</v>
      </c>
      <c r="I111" s="76">
        <f t="shared" si="23"/>
        <v>792</v>
      </c>
      <c r="J111" s="76">
        <f t="shared" si="24"/>
        <v>4158</v>
      </c>
      <c r="K111" s="17"/>
      <c r="L111" s="17"/>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row>
    <row r="112" spans="1:39" s="10" customFormat="1" ht="58.5" customHeight="1">
      <c r="A112" s="17"/>
      <c r="B112" s="17"/>
      <c r="C112" s="66" t="s">
        <v>123</v>
      </c>
      <c r="D112" s="17"/>
      <c r="E112" s="17"/>
      <c r="F112" s="77"/>
      <c r="G112" s="76">
        <f t="shared" si="22"/>
        <v>0</v>
      </c>
      <c r="H112" s="77"/>
      <c r="I112" s="76">
        <f t="shared" si="23"/>
        <v>0</v>
      </c>
      <c r="J112" s="76">
        <f t="shared" si="24"/>
        <v>0</v>
      </c>
      <c r="K112" s="17"/>
      <c r="L112" s="17"/>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row>
    <row r="113" spans="1:39" s="10" customFormat="1" ht="29.25" customHeight="1">
      <c r="A113" s="17" t="s">
        <v>52</v>
      </c>
      <c r="B113" s="17"/>
      <c r="C113" s="67" t="s">
        <v>124</v>
      </c>
      <c r="D113" s="17">
        <f>50*1.1</f>
        <v>55.000000000000007</v>
      </c>
      <c r="E113" s="17" t="s">
        <v>41</v>
      </c>
      <c r="F113" s="77">
        <v>1000</v>
      </c>
      <c r="G113" s="76">
        <f t="shared" si="22"/>
        <v>55000.000000000007</v>
      </c>
      <c r="H113" s="77">
        <v>220</v>
      </c>
      <c r="I113" s="76">
        <f t="shared" si="23"/>
        <v>12100.000000000002</v>
      </c>
      <c r="J113" s="76">
        <f t="shared" si="24"/>
        <v>67100.000000000015</v>
      </c>
      <c r="K113" s="17"/>
      <c r="L113" s="17"/>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row>
    <row r="114" spans="1:39" ht="34.5" customHeight="1">
      <c r="A114" s="17" t="s">
        <v>53</v>
      </c>
      <c r="B114" s="17"/>
      <c r="C114" s="18" t="s">
        <v>88</v>
      </c>
      <c r="D114" s="17">
        <v>17</v>
      </c>
      <c r="E114" s="17" t="s">
        <v>1</v>
      </c>
      <c r="F114" s="76">
        <v>8500</v>
      </c>
      <c r="G114" s="76">
        <f t="shared" si="22"/>
        <v>144500</v>
      </c>
      <c r="H114" s="76">
        <v>3000</v>
      </c>
      <c r="I114" s="76">
        <f t="shared" si="23"/>
        <v>51000</v>
      </c>
      <c r="J114" s="76">
        <f t="shared" si="24"/>
        <v>195500</v>
      </c>
      <c r="K114" s="17"/>
      <c r="L114" s="17"/>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row>
    <row r="115" spans="1:39" ht="34.5" customHeight="1">
      <c r="A115" s="17" t="s">
        <v>54</v>
      </c>
      <c r="B115" s="17"/>
      <c r="C115" s="18" t="s">
        <v>59</v>
      </c>
      <c r="D115" s="17">
        <v>1</v>
      </c>
      <c r="E115" s="17" t="s">
        <v>3</v>
      </c>
      <c r="F115" s="76"/>
      <c r="G115" s="76">
        <f t="shared" si="22"/>
        <v>0</v>
      </c>
      <c r="H115" s="77">
        <v>200000</v>
      </c>
      <c r="I115" s="76">
        <f t="shared" si="23"/>
        <v>200000</v>
      </c>
      <c r="J115" s="76">
        <f t="shared" si="24"/>
        <v>200000</v>
      </c>
      <c r="K115" s="17"/>
      <c r="L115" s="17"/>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row>
    <row r="116" spans="1:39" s="10" customFormat="1" ht="30" customHeight="1">
      <c r="A116" s="23"/>
      <c r="B116" s="24"/>
      <c r="C116" s="24" t="s">
        <v>75</v>
      </c>
      <c r="D116" s="23"/>
      <c r="E116" s="25"/>
      <c r="F116" s="85"/>
      <c r="G116" s="85"/>
      <c r="H116" s="85"/>
      <c r="I116" s="85"/>
      <c r="J116" s="85"/>
      <c r="K116" s="25"/>
      <c r="L116" s="25"/>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row>
    <row r="117" spans="1:39" s="3" customFormat="1" ht="26.25" customHeight="1">
      <c r="A117" s="17"/>
      <c r="B117" s="17"/>
      <c r="C117" s="19" t="s">
        <v>28</v>
      </c>
      <c r="D117" s="17"/>
      <c r="E117" s="22"/>
      <c r="F117" s="76"/>
      <c r="G117" s="76"/>
      <c r="H117" s="76"/>
      <c r="I117" s="76"/>
      <c r="J117" s="76"/>
      <c r="K117" s="17"/>
      <c r="L117" s="17"/>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row>
    <row r="118" spans="1:39" s="3" customFormat="1" ht="38.25" customHeight="1">
      <c r="A118" s="17" t="s">
        <v>50</v>
      </c>
      <c r="B118" s="17" t="s">
        <v>29</v>
      </c>
      <c r="C118" s="18" t="s">
        <v>30</v>
      </c>
      <c r="D118" s="17">
        <v>1</v>
      </c>
      <c r="E118" s="17" t="s">
        <v>13</v>
      </c>
      <c r="F118" s="76">
        <v>25000</v>
      </c>
      <c r="G118" s="76">
        <f t="shared" ref="G118:G126" si="25">F118*D118</f>
        <v>25000</v>
      </c>
      <c r="H118" s="76">
        <v>10000</v>
      </c>
      <c r="I118" s="76">
        <f t="shared" ref="I118:I126" si="26">H118*D118</f>
        <v>10000</v>
      </c>
      <c r="J118" s="76">
        <f t="shared" ref="J118:J126" si="27">I118+G118</f>
        <v>35000</v>
      </c>
      <c r="K118" s="17"/>
      <c r="L118" s="17"/>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row>
    <row r="119" spans="1:39" s="3" customFormat="1" ht="51" customHeight="1">
      <c r="A119" s="17" t="s">
        <v>42</v>
      </c>
      <c r="B119" s="17" t="s">
        <v>32</v>
      </c>
      <c r="C119" s="18" t="s">
        <v>33</v>
      </c>
      <c r="D119" s="17">
        <v>1</v>
      </c>
      <c r="E119" s="17" t="s">
        <v>13</v>
      </c>
      <c r="F119" s="76">
        <v>275000</v>
      </c>
      <c r="G119" s="76">
        <f t="shared" si="25"/>
        <v>275000</v>
      </c>
      <c r="H119" s="76">
        <v>50000</v>
      </c>
      <c r="I119" s="76">
        <f t="shared" si="26"/>
        <v>50000</v>
      </c>
      <c r="J119" s="76">
        <f t="shared" si="27"/>
        <v>325000</v>
      </c>
      <c r="K119" s="17"/>
      <c r="L119" s="17"/>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row>
    <row r="120" spans="1:39" s="3" customFormat="1" ht="29.25" customHeight="1">
      <c r="A120" s="17" t="s">
        <v>10</v>
      </c>
      <c r="B120" s="17" t="s">
        <v>35</v>
      </c>
      <c r="C120" s="18" t="s">
        <v>36</v>
      </c>
      <c r="D120" s="17">
        <v>1</v>
      </c>
      <c r="E120" s="17" t="s">
        <v>13</v>
      </c>
      <c r="F120" s="76">
        <v>25000</v>
      </c>
      <c r="G120" s="76">
        <f t="shared" si="25"/>
        <v>25000</v>
      </c>
      <c r="H120" s="76">
        <v>10000</v>
      </c>
      <c r="I120" s="76">
        <f t="shared" si="26"/>
        <v>10000</v>
      </c>
      <c r="J120" s="76">
        <f t="shared" si="27"/>
        <v>35000</v>
      </c>
      <c r="K120" s="17"/>
      <c r="L120" s="17"/>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row>
    <row r="121" spans="1:39" s="3" customFormat="1" ht="36" customHeight="1">
      <c r="A121" s="17" t="s">
        <v>15</v>
      </c>
      <c r="B121" s="17" t="s">
        <v>45</v>
      </c>
      <c r="C121" s="18" t="s">
        <v>62</v>
      </c>
      <c r="D121" s="17">
        <v>1</v>
      </c>
      <c r="E121" s="17" t="s">
        <v>13</v>
      </c>
      <c r="F121" s="76"/>
      <c r="G121" s="76">
        <f t="shared" si="25"/>
        <v>0</v>
      </c>
      <c r="H121" s="76">
        <v>150000</v>
      </c>
      <c r="I121" s="76">
        <f t="shared" si="26"/>
        <v>150000</v>
      </c>
      <c r="J121" s="76">
        <f t="shared" si="27"/>
        <v>150000</v>
      </c>
      <c r="K121" s="17"/>
      <c r="L121" s="17"/>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row>
    <row r="122" spans="1:39" s="3" customFormat="1" ht="35.25" customHeight="1">
      <c r="A122" s="17" t="s">
        <v>31</v>
      </c>
      <c r="B122" s="17" t="s">
        <v>39</v>
      </c>
      <c r="C122" s="18" t="s">
        <v>60</v>
      </c>
      <c r="D122" s="17">
        <v>1</v>
      </c>
      <c r="E122" s="17" t="s">
        <v>13</v>
      </c>
      <c r="F122" s="76">
        <v>50000</v>
      </c>
      <c r="G122" s="76">
        <f t="shared" si="25"/>
        <v>50000</v>
      </c>
      <c r="H122" s="76">
        <v>25000</v>
      </c>
      <c r="I122" s="76">
        <f t="shared" si="26"/>
        <v>25000</v>
      </c>
      <c r="J122" s="76">
        <f t="shared" si="27"/>
        <v>75000</v>
      </c>
      <c r="K122" s="17"/>
      <c r="L122" s="17"/>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row>
    <row r="123" spans="1:39" s="3" customFormat="1" ht="26.25" customHeight="1">
      <c r="A123" s="17"/>
      <c r="B123" s="17"/>
      <c r="C123" s="19" t="s">
        <v>9</v>
      </c>
      <c r="D123" s="17"/>
      <c r="E123" s="16"/>
      <c r="F123" s="76"/>
      <c r="G123" s="76">
        <f t="shared" si="25"/>
        <v>0</v>
      </c>
      <c r="H123" s="76"/>
      <c r="I123" s="76">
        <f t="shared" si="26"/>
        <v>0</v>
      </c>
      <c r="J123" s="76">
        <f t="shared" si="27"/>
        <v>0</v>
      </c>
      <c r="K123" s="17"/>
      <c r="L123" s="17"/>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row>
    <row r="124" spans="1:39" s="3" customFormat="1" ht="31.7" customHeight="1">
      <c r="A124" s="17" t="s">
        <v>34</v>
      </c>
      <c r="B124" s="17" t="s">
        <v>11</v>
      </c>
      <c r="C124" s="18" t="s">
        <v>12</v>
      </c>
      <c r="D124" s="17">
        <v>1</v>
      </c>
      <c r="E124" s="16" t="s">
        <v>13</v>
      </c>
      <c r="F124" s="76">
        <v>20000</v>
      </c>
      <c r="G124" s="76">
        <f t="shared" si="25"/>
        <v>20000</v>
      </c>
      <c r="H124" s="76">
        <v>20000</v>
      </c>
      <c r="I124" s="76">
        <f t="shared" si="26"/>
        <v>20000</v>
      </c>
      <c r="J124" s="76">
        <f t="shared" si="27"/>
        <v>40000</v>
      </c>
      <c r="K124" s="17"/>
      <c r="L124" s="17"/>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row>
    <row r="125" spans="1:39" s="3" customFormat="1" ht="26.25" customHeight="1">
      <c r="A125" s="17"/>
      <c r="B125" s="17"/>
      <c r="C125" s="19" t="s">
        <v>14</v>
      </c>
      <c r="D125" s="17"/>
      <c r="E125" s="16"/>
      <c r="F125" s="76"/>
      <c r="G125" s="76">
        <f t="shared" si="25"/>
        <v>0</v>
      </c>
      <c r="H125" s="76"/>
      <c r="I125" s="76">
        <f t="shared" si="26"/>
        <v>0</v>
      </c>
      <c r="J125" s="76">
        <f t="shared" si="27"/>
        <v>0</v>
      </c>
      <c r="K125" s="17"/>
      <c r="L125" s="17"/>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row>
    <row r="126" spans="1:39" s="3" customFormat="1" ht="39.950000000000003" customHeight="1">
      <c r="A126" s="17" t="s">
        <v>37</v>
      </c>
      <c r="B126" s="17" t="s">
        <v>11</v>
      </c>
      <c r="C126" s="18" t="s">
        <v>16</v>
      </c>
      <c r="D126" s="17">
        <v>1</v>
      </c>
      <c r="E126" s="16" t="s">
        <v>13</v>
      </c>
      <c r="F126" s="76"/>
      <c r="G126" s="76">
        <f t="shared" si="25"/>
        <v>0</v>
      </c>
      <c r="H126" s="76"/>
      <c r="I126" s="76">
        <f t="shared" si="26"/>
        <v>0</v>
      </c>
      <c r="J126" s="76">
        <f t="shared" si="27"/>
        <v>0</v>
      </c>
      <c r="K126" s="17"/>
      <c r="L126" s="17"/>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row>
    <row r="127" spans="1:39" ht="13.5">
      <c r="A127" s="17"/>
      <c r="B127" s="17"/>
      <c r="C127" s="18"/>
      <c r="D127" s="17"/>
      <c r="E127" s="17"/>
      <c r="F127" s="76"/>
      <c r="G127" s="76"/>
      <c r="H127" s="76"/>
      <c r="I127" s="76"/>
      <c r="J127" s="76"/>
      <c r="K127" s="17"/>
      <c r="L127" s="17"/>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row>
    <row r="128" spans="1:39" s="10" customFormat="1" ht="30" customHeight="1">
      <c r="A128" s="23"/>
      <c r="B128" s="24"/>
      <c r="C128" s="24" t="s">
        <v>166</v>
      </c>
      <c r="D128" s="23"/>
      <c r="E128" s="25"/>
      <c r="F128" s="85"/>
      <c r="G128" s="85"/>
      <c r="H128" s="85"/>
      <c r="I128" s="85"/>
      <c r="J128" s="85"/>
      <c r="K128" s="25"/>
      <c r="L128" s="25"/>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row>
    <row r="129" spans="1:39" s="10" customFormat="1" ht="11.25" customHeight="1">
      <c r="A129" s="17"/>
      <c r="B129" s="34"/>
      <c r="C129" s="34"/>
      <c r="D129" s="27"/>
      <c r="E129" s="28"/>
      <c r="F129" s="76"/>
      <c r="G129" s="76"/>
      <c r="H129" s="76"/>
      <c r="I129" s="76"/>
      <c r="J129" s="76"/>
      <c r="K129" s="31"/>
      <c r="L129" s="31"/>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row>
    <row r="130" spans="1:39" s="11" customFormat="1" ht="35.25" customHeight="1" thickBot="1">
      <c r="A130" s="37"/>
      <c r="B130" s="46"/>
      <c r="C130" s="38" t="s">
        <v>265</v>
      </c>
      <c r="D130" s="37"/>
      <c r="E130" s="39"/>
      <c r="F130" s="86"/>
      <c r="G130" s="86"/>
      <c r="H130" s="86"/>
      <c r="I130" s="86"/>
      <c r="J130" s="86">
        <f>SUM(J6:J129)</f>
        <v>16407603</v>
      </c>
      <c r="K130" s="39"/>
      <c r="L130" s="39"/>
    </row>
    <row r="131" spans="1:39" ht="18" customHeight="1">
      <c r="A131" s="32"/>
      <c r="B131" s="29"/>
      <c r="C131" s="30"/>
      <c r="D131" s="31"/>
      <c r="E131" s="31"/>
      <c r="F131" s="90"/>
      <c r="G131" s="90"/>
      <c r="H131" s="90"/>
      <c r="I131" s="90"/>
      <c r="J131" s="90"/>
      <c r="K131" s="32"/>
      <c r="L131" s="32"/>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row>
    <row r="132" spans="1:39" ht="20.100000000000001" customHeight="1">
      <c r="A132" s="32"/>
      <c r="B132" s="32"/>
      <c r="C132" s="20"/>
      <c r="D132" s="32"/>
      <c r="E132" s="32"/>
      <c r="F132" s="91"/>
      <c r="G132" s="91"/>
      <c r="H132" s="91"/>
      <c r="I132" s="91"/>
      <c r="J132" s="91"/>
      <c r="K132" s="32"/>
      <c r="L132" s="32"/>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row>
    <row r="133" spans="1:39" ht="20.100000000000001" customHeight="1">
      <c r="A133" s="32"/>
      <c r="B133" s="32"/>
      <c r="C133" s="20"/>
      <c r="D133" s="32"/>
      <c r="E133" s="32"/>
      <c r="F133" s="91"/>
      <c r="G133" s="91"/>
      <c r="H133" s="91"/>
      <c r="I133" s="91"/>
      <c r="J133" s="91"/>
      <c r="K133" s="32"/>
      <c r="L133" s="32"/>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row>
    <row r="134" spans="1:39" ht="20.100000000000001" customHeight="1">
      <c r="A134" s="32"/>
      <c r="B134" s="32"/>
      <c r="C134" s="20"/>
      <c r="D134" s="32"/>
      <c r="E134" s="32"/>
      <c r="F134" s="91"/>
      <c r="G134" s="91"/>
      <c r="H134" s="91"/>
      <c r="I134" s="91"/>
      <c r="J134" s="91"/>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row>
    <row r="135" spans="1:39" ht="20.100000000000001" customHeight="1">
      <c r="A135" s="32"/>
      <c r="B135" s="32"/>
      <c r="C135" s="35"/>
      <c r="D135" s="32"/>
      <c r="E135" s="32"/>
      <c r="F135" s="91"/>
      <c r="G135" s="91"/>
      <c r="H135" s="91"/>
      <c r="I135" s="91"/>
      <c r="J135" s="91"/>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row>
  </sheetData>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(Level-07) - Page - &amp;P of &amp;N&amp;8
&amp;5&amp;Z
&amp;F</oddFooter>
  </headerFooter>
  <rowBreaks count="7" manualBreakCount="7">
    <brk id="20" max="9" man="1"/>
    <brk id="35" max="9" man="1"/>
    <brk id="51" max="9" man="1"/>
    <brk id="68" max="9" man="1"/>
    <brk id="85" max="9" man="1"/>
    <brk id="100" max="9" man="1"/>
    <brk id="116"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3F</vt:lpstr>
      <vt:lpstr>8F</vt:lpstr>
      <vt:lpstr>7F</vt:lpstr>
      <vt:lpstr>'3F'!Print_Area</vt:lpstr>
      <vt:lpstr>'7F'!Print_Area</vt:lpstr>
      <vt:lpstr>'8F'!Print_Area</vt:lpstr>
      <vt:lpstr>'3F'!Print_Titles</vt:lpstr>
      <vt:lpstr>'7F'!Print_Titles</vt:lpstr>
      <vt:lpstr>'8F'!Print_Titles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2024-05-29T09:16:18Z</dcterms:modified>
</cp:coreProperties>
</file>