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updateLinks="never" defaultThemeVersion="124226"/>
  <xr:revisionPtr revIDLastSave="0" documentId="13_ncr:1_{E48D08AF-8537-41FD-97C6-00C3B077F1BE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487" i="12" l="1"/>
  <c r="O486" i="12"/>
  <c r="O477" i="12" l="1"/>
  <c r="O478" i="12" s="1"/>
  <c r="O479" i="12" s="1"/>
  <c r="O480" i="12" s="1"/>
  <c r="O481" i="12" s="1"/>
  <c r="O482" i="12" s="1"/>
  <c r="O483" i="12" s="1"/>
  <c r="O484" i="12" s="1"/>
  <c r="O485" i="12" s="1"/>
  <c r="N9" i="6" l="1"/>
  <c r="N8" i="6" l="1"/>
  <c r="O476" i="12" l="1"/>
  <c r="O475" i="12"/>
  <c r="O474" i="12"/>
  <c r="O473" i="12"/>
  <c r="O472" i="12" l="1"/>
  <c r="O470" i="12"/>
  <c r="O471" i="12" s="1"/>
  <c r="M470" i="12" l="1"/>
  <c r="O464" i="12"/>
  <c r="O465" i="12" s="1"/>
  <c r="O466" i="12" s="1"/>
  <c r="O467" i="12" s="1"/>
  <c r="O468" i="12" s="1"/>
  <c r="O469" i="12" s="1"/>
  <c r="O458" i="12" l="1"/>
  <c r="O459" i="12"/>
  <c r="O460" i="12"/>
  <c r="O461" i="12"/>
  <c r="O462" i="12" s="1"/>
  <c r="O463" i="12" s="1"/>
  <c r="J25" i="13" l="1"/>
  <c r="J15" i="13"/>
  <c r="H478" i="3"/>
  <c r="H477" i="3"/>
  <c r="H475" i="3"/>
  <c r="H474" i="3"/>
  <c r="F476" i="3"/>
  <c r="O456" i="12" l="1"/>
  <c r="O457" i="12" s="1"/>
  <c r="O455" i="12" l="1"/>
  <c r="O454" i="12"/>
  <c r="G22" i="13" l="1"/>
  <c r="G13" i="13"/>
  <c r="E469" i="3" l="1"/>
  <c r="F469" i="3" s="1"/>
  <c r="E468" i="3"/>
  <c r="F468" i="3" s="1"/>
  <c r="C473" i="3"/>
  <c r="G357" i="12" l="1"/>
  <c r="G356" i="12"/>
  <c r="G355" i="12"/>
  <c r="G354" i="12"/>
  <c r="F475" i="3"/>
  <c r="E467" i="3" l="1"/>
  <c r="F467" i="3" s="1"/>
  <c r="O452" i="12" l="1"/>
  <c r="O453" i="12" s="1"/>
  <c r="G353" i="12" l="1"/>
  <c r="O451" i="12" l="1"/>
  <c r="O450" i="12"/>
  <c r="O449" i="12"/>
  <c r="O448" i="12"/>
  <c r="O447" i="12"/>
  <c r="O446" i="12"/>
  <c r="O445" i="12"/>
  <c r="N7" i="6" l="1"/>
  <c r="G352" i="12" l="1"/>
  <c r="G351" i="12"/>
  <c r="O444" i="12" l="1"/>
  <c r="M444" i="12"/>
  <c r="O443" i="12"/>
  <c r="O442" i="12"/>
  <c r="O441" i="12"/>
  <c r="O438" i="12"/>
  <c r="O439" i="12" s="1"/>
  <c r="O440" i="12" s="1"/>
  <c r="G350" i="12" l="1"/>
  <c r="O435" i="12" l="1"/>
  <c r="O436" i="12" s="1"/>
  <c r="O437" i="12" s="1"/>
  <c r="O430" i="12"/>
  <c r="O431" i="12" s="1"/>
  <c r="O432" i="12" s="1"/>
  <c r="O433" i="12" s="1"/>
  <c r="O434" i="12" s="1"/>
  <c r="N6" i="6" l="1"/>
  <c r="E489" i="3" l="1"/>
  <c r="F489" i="3" s="1"/>
  <c r="E485" i="3" l="1"/>
  <c r="F485" i="3" s="1"/>
  <c r="E486" i="3"/>
  <c r="F486" i="3" s="1"/>
  <c r="G349" i="12" l="1"/>
  <c r="G348" i="12" l="1"/>
  <c r="P5" i="12" l="1"/>
  <c r="G342" i="12"/>
  <c r="G343" i="12"/>
  <c r="G344" i="12" s="1"/>
  <c r="G345" i="12" s="1"/>
  <c r="G346" i="12" s="1"/>
  <c r="G347" i="12" s="1"/>
  <c r="O429" i="12" l="1"/>
  <c r="O428" i="12"/>
  <c r="O427" i="12"/>
  <c r="N5" i="6" l="1"/>
  <c r="O426" i="12" l="1"/>
  <c r="M426" i="12"/>
  <c r="O425" i="12" l="1"/>
  <c r="G341" i="12" l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F488" i="3" s="1"/>
  <c r="E487" i="3"/>
  <c r="F487" i="3" s="1"/>
  <c r="E444" i="3"/>
  <c r="J460" i="3" s="1"/>
  <c r="F444" i="3" l="1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E484" i="3"/>
  <c r="F466" i="3" l="1"/>
  <c r="J482" i="3"/>
  <c r="F484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<sst xmlns="http://schemas.openxmlformats.org/spreadsheetml/2006/main" count="10393" uniqueCount="8232">
  <si>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</si>
  <si>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</si>
  <si>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</si>
  <si>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</si>
  <si>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</si>
  <si>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</si>
  <si>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</si>
  <si>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</si>
  <si>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</si>
  <si>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</si>
  <si>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</si>
  <si>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</si>
  <si>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</si>
  <si>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</si>
  <si>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</si>
  <si>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</si>
  <si>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</si>
  <si>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</si>
  <si>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</si>
  <si>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</si>
  <si>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</si>
  <si>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</si>
  <si>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</si>
  <si>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</si>
  <si>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</si>
  <si>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</si>
  <si>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</si>
  <si>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</si>
  <si>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</si>
  <si>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</si>
  <si>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</si>
  <si>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</si>
  <si>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</si>
  <si>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</si>
  <si>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</si>
  <si>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</si>
  <si>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</si>
  <si>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</si>
  <si>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</si>
  <si>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</si>
  <si>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</si>
  <si>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</si>
  <si>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</si>
  <si>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</si>
  <si>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</si>
  <si>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</si>
  <si>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</si>
  <si>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</si>
  <si>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</si>
  <si>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</si>
  <si>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</si>
  <si>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</si>
  <si>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</si>
  <si>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</si>
  <si>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</si>
  <si>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</si>
  <si>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</si>
  <si>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</si>
  <si>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</si>
  <si>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</si>
  <si>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</si>
  <si>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</si>
  <si>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</si>
  <si>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</si>
  <si>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</si>
  <si>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</si>
  <si>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</si>
  <si>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</si>
  <si>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</si>
  <si>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</si>
  <si>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</si>
  <si>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</si>
  <si>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</si>
  <si>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</si>
  <si>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</si>
  <si>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</si>
  <si>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</si>
  <si>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</si>
  <si>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</si>
  <si>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</si>
  <si>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</si>
  <si>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</si>
  <si>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</si>
  <si>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</si>
  <si>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</si>
  <si>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</si>
  <si>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</si>
  <si>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</si>
  <si>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</si>
  <si>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</si>
  <si>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</si>
  <si>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</si>
  <si>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</si>
  <si>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</si>
  <si>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</si>
  <si>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</si>
  <si>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</si>
  <si>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</si>
  <si>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</si>
  <si>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</si>
  <si>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</si>
  <si>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</si>
  <si>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</si>
  <si>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</si>
  <si>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</si>
  <si>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</si>
  <si>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</si>
  <si>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</si>
  <si>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</si>
  <si>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</si>
  <si>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</si>
  <si>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</si>
  <si>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</si>
  <si>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</si>
  <si>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</si>
  <si>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</si>
  <si>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</si>
  <si>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</si>
  <si>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</si>
  <si>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</si>
  <si>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</si>
  <si>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</si>
  <si>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</si>
  <si>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</si>
  <si>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</si>
  <si>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</si>
  <si>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</si>
  <si>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</si>
  <si>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</si>
  <si>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</si>
  <si>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</si>
  <si>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</si>
  <si>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</si>
  <si>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</si>
  <si>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</si>
  <si>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</si>
  <si>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</si>
  <si>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</si>
  <si>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</si>
  <si>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</si>
  <si>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</si>
  <si>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</si>
  <si>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</si>
  <si>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</si>
  <si>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</si>
  <si>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</si>
  <si>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</si>
  <si>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</si>
  <si>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</si>
  <si>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</si>
  <si>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</si>
  <si>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</si>
  <si>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</si>
  <si>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</si>
  <si>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</si>
  <si>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</si>
  <si>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</si>
  <si>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</si>
  <si>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</si>
  <si>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</si>
  <si>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</si>
  <si>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</si>
  <si>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</si>
  <si>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</si>
  <si>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</si>
  <si>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</si>
  <si>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</si>
  <si>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</si>
  <si>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</si>
  <si>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</si>
  <si>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</si>
  <si>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</si>
  <si>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</si>
  <si>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</si>
  <si>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</si>
  <si>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</si>
  <si>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</si>
  <si>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</si>
  <si>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</si>
  <si>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</si>
  <si>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</si>
  <si>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</si>
  <si>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</si>
  <si>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</si>
  <si>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</si>
  <si>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</si>
  <si>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</si>
  <si>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</si>
  <si>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</si>
  <si>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</si>
  <si>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</si>
  <si>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</si>
  <si>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</si>
  <si>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</si>
  <si>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</si>
  <si>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</si>
  <si>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</si>
  <si>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</si>
  <si>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</si>
  <si>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</si>
  <si>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</si>
  <si>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</si>
  <si>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</si>
  <si>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</si>
  <si>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</si>
  <si>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</si>
  <si>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</si>
  <si>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</si>
  <si>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</si>
  <si>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</si>
  <si>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</si>
  <si>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</si>
  <si>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</si>
  <si>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</si>
  <si>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</si>
  <si>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</si>
  <si>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</si>
  <si>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</si>
  <si>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</si>
  <si>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</si>
  <si>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</si>
  <si>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</si>
  <si>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</si>
  <si>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</si>
  <si>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</si>
  <si>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</si>
  <si>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</si>
  <si>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</si>
  <si>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</si>
  <si>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</si>
  <si>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</si>
  <si>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</si>
  <si>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</si>
  <si>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</si>
  <si>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</si>
  <si>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</si>
  <si>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</si>
  <si>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</si>
  <si>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</si>
  <si>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</si>
  <si>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</si>
  <si>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</si>
  <si>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</si>
  <si>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</si>
  <si>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</si>
  <si>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</si>
  <si>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</si>
  <si>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</si>
  <si>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</si>
  <si>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</si>
  <si>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</si>
  <si>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</si>
  <si>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</si>
  <si>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</si>
  <si>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</si>
  <si>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</si>
  <si>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</si>
  <si>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</si>
  <si>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</si>
  <si>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</si>
  <si>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</si>
  <si>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</si>
  <si>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</si>
  <si>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</si>
  <si>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</si>
  <si>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</si>
  <si>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</si>
  <si>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</si>
  <si>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</si>
  <si>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</si>
  <si>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</si>
  <si>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</si>
  <si>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</si>
  <si>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</si>
  <si>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</si>
  <si>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</si>
  <si>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</si>
  <si>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</si>
  <si>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</si>
  <si>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</si>
  <si>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</si>
  <si>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</si>
  <si>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</si>
  <si>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</si>
  <si>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</si>
  <si>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</si>
  <si>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</si>
  <si>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</si>
  <si>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</si>
  <si>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</si>
  <si>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</si>
  <si>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</si>
  <si>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</si>
  <si>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</si>
  <si>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</si>
  <si>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</si>
  <si>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</si>
  <si>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</si>
  <si>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</si>
  <si>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</si>
  <si>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</si>
  <si>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</si>
  <si>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</si>
  <si>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</si>
  <si>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</si>
  <si>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</si>
  <si>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</si>
  <si>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</si>
  <si>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</si>
  <si>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</si>
  <si>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</si>
  <si>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</si>
  <si>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</si>
  <si>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</si>
  <si>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</si>
  <si>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</si>
  <si>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</si>
  <si>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</si>
  <si>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</si>
  <si>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</si>
  <si>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</si>
  <si>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</si>
  <si>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</si>
  <si>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</si>
  <si>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</si>
  <si>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</si>
  <si>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</si>
  <si>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</si>
  <si>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</si>
  <si>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</si>
  <si>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</si>
  <si>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</si>
  <si>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</si>
  <si>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</si>
  <si>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</si>
  <si>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</si>
  <si>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</si>
  <si>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</si>
  <si>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</si>
  <si>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</si>
  <si>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</si>
  <si>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</si>
  <si>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</si>
  <si>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</si>
  <si>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</si>
  <si>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</si>
  <si>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</si>
  <si>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</si>
  <si>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</si>
  <si>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</si>
  <si>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</si>
  <si>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</si>
  <si>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</si>
  <si>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</si>
  <si>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</si>
  <si>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</si>
  <si>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</si>
  <si>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</si>
  <si>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</si>
  <si>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</si>
  <si>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</si>
  <si>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</si>
  <si>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</si>
  <si>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</si>
  <si>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</si>
  <si>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</si>
  <si>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</si>
  <si>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</si>
  <si>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</si>
  <si>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</si>
  <si>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</si>
  <si>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</si>
  <si>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</si>
  <si>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</si>
  <si>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</si>
  <si>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</si>
  <si>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</si>
  <si>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</si>
  <si>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</si>
  <si>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</si>
  <si>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</si>
  <si>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</si>
  <si>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</si>
  <si>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</si>
  <si>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</si>
  <si>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</si>
  <si>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</si>
  <si>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</si>
  <si>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</si>
  <si>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</si>
  <si>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</si>
  <si>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</si>
  <si>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</si>
  <si>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</si>
  <si>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</si>
  <si>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</si>
  <si>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</si>
  <si>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</si>
  <si>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</si>
  <si>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</si>
  <si>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</si>
  <si>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</si>
  <si>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</si>
  <si>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</si>
  <si>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</si>
  <si>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</si>
  <si>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</si>
  <si>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</si>
  <si>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</si>
  <si>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</si>
  <si>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</si>
  <si>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</si>
  <si>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</si>
  <si>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</si>
  <si>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</si>
  <si>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</si>
  <si>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</si>
  <si>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</si>
  <si>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</si>
  <si>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</si>
  <si>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</si>
  <si>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</si>
  <si>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</si>
  <si>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</si>
  <si>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</si>
  <si>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</si>
  <si>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</si>
  <si>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</si>
  <si>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</si>
  <si>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</si>
  <si>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</si>
  <si>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</si>
  <si>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</si>
  <si>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</si>
  <si>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</si>
  <si>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</si>
  <si>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</si>
  <si>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</si>
  <si>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</si>
  <si>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</si>
  <si>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</si>
  <si>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</si>
  <si>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</si>
  <si>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</si>
  <si>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</si>
  <si>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</si>
  <si>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</si>
  <si>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</si>
  <si>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</si>
  <si>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</si>
  <si>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</si>
  <si>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</si>
  <si>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</si>
  <si>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</si>
  <si>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</si>
  <si>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</si>
  <si>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</si>
  <si>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</si>
  <si>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</si>
  <si>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</si>
  <si>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</si>
  <si>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</si>
  <si>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</si>
  <si>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</si>
  <si>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</si>
  <si>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</si>
  <si>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</si>
  <si>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</si>
  <si>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</si>
  <si>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</si>
  <si>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</si>
  <si>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</si>
  <si>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</si>
  <si>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</si>
  <si>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</si>
  <si>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</si>
  <si>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</si>
  <si>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</si>
  <si>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</si>
  <si>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</si>
  <si>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</si>
  <si>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</si>
  <si>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</si>
  <si>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</si>
  <si>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</si>
  <si>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</si>
  <si>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</si>
  <si>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</si>
  <si>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</si>
  <si>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</si>
  <si>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</si>
  <si>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</si>
  <si>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</si>
  <si>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</si>
  <si>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</si>
  <si>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</si>
  <si>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</si>
  <si>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</si>
  <si>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</si>
  <si>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</si>
  <si>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</si>
  <si>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</si>
  <si>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</si>
  <si>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</si>
  <si>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</si>
  <si>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</si>
  <si>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</si>
  <si>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</si>
  <si>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</si>
  <si>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</si>
  <si>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</si>
  <si>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</si>
  <si>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</si>
  <si>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</si>
  <si>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</si>
  <si>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</si>
  <si>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</si>
  <si>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</si>
  <si>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</si>
  <si>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</si>
  <si>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</si>
  <si>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</si>
  <si>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</si>
  <si>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</si>
  <si>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</si>
  <si>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</si>
  <si>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</si>
  <si>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</si>
  <si>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</si>
  <si>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</si>
  <si>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</si>
  <si>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</si>
  <si>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</si>
  <si>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</si>
  <si>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</si>
  <si>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</si>
  <si>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</si>
  <si>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</si>
  <si>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</si>
  <si>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</si>
  <si>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</si>
  <si>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</si>
  <si>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</si>
  <si>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</si>
  <si>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</si>
  <si>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</si>
  <si>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</si>
  <si>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</si>
  <si>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</si>
  <si>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</si>
  <si>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</si>
  <si>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</si>
  <si>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</si>
  <si>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</si>
  <si>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</si>
  <si>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</si>
  <si>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</si>
  <si>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</si>
  <si>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</si>
  <si>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</si>
  <si>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</si>
  <si>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</si>
  <si>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</si>
  <si>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</si>
  <si>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</si>
  <si>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</si>
  <si>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</si>
  <si>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</si>
  <si>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</si>
  <si>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</si>
  <si>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</si>
  <si>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</si>
  <si>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</si>
  <si>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</si>
  <si>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</si>
  <si>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</si>
  <si>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</si>
  <si>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</si>
  <si>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</si>
  <si>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</si>
  <si>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</si>
  <si>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</si>
  <si>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</si>
  <si>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</si>
  <si>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</si>
  <si>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</si>
  <si>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</si>
  <si>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</si>
  <si>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</si>
  <si>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</si>
  <si>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</si>
  <si>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</si>
  <si>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</si>
  <si>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</si>
  <si>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</si>
  <si>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</si>
  <si>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</si>
  <si>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</si>
  <si>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</si>
  <si>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</si>
  <si>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</si>
  <si>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</si>
  <si>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</si>
  <si>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</si>
  <si>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</si>
  <si>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</si>
  <si>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</si>
  <si>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</si>
  <si>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</si>
  <si>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</si>
  <si>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</si>
  <si>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</si>
  <si>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</si>
  <si>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</si>
  <si>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</si>
  <si>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</si>
  <si>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</si>
  <si>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</si>
  <si>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</si>
  <si>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</si>
  <si>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</si>
  <si>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</si>
  <si>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</si>
  <si>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</si>
  <si>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</si>
  <si>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</si>
  <si>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</si>
  <si>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</si>
  <si>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</si>
  <si>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</si>
  <si>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</si>
  <si>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</si>
  <si>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</si>
  <si>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</si>
  <si>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</si>
  <si>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</si>
  <si>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</si>
  <si>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</si>
  <si>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</si>
  <si>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</si>
  <si>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</si>
  <si>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</si>
  <si>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</si>
  <si>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</si>
  <si>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</si>
  <si>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</si>
  <si>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</si>
  <si>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</si>
  <si>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</si>
  <si>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</si>
  <si>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</si>
  <si>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</si>
  <si>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</si>
  <si>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</si>
  <si>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</si>
  <si>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</si>
  <si>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</si>
  <si>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</si>
  <si>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</si>
  <si>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</si>
  <si>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</si>
  <si>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</si>
  <si>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</si>
  <si>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</si>
  <si>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</si>
  <si>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</si>
  <si>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</si>
  <si>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</si>
  <si>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</si>
  <si>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</si>
  <si>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</si>
  <si>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</si>
  <si>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</si>
  <si>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</si>
  <si>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</si>
  <si>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</si>
  <si>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</si>
  <si>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</si>
  <si>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</si>
  <si>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</si>
  <si>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</si>
  <si>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</si>
  <si>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</si>
  <si>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</si>
  <si>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</si>
  <si>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</si>
  <si>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</si>
  <si>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</si>
  <si>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</si>
  <si>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</si>
  <si>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</si>
  <si>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</si>
  <si>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</si>
  <si>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</si>
  <si>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</si>
  <si>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</si>
  <si>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</si>
  <si>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</si>
  <si>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</si>
  <si>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</si>
  <si>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</si>
  <si>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</si>
  <si>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</si>
  <si>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</si>
  <si>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</si>
  <si>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</si>
  <si>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</si>
  <si>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</si>
  <si>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</si>
  <si>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</si>
  <si>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</si>
  <si>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</si>
  <si>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</si>
  <si>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</si>
  <si>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</si>
  <si>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</si>
  <si>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</si>
  <si>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</si>
  <si>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</si>
  <si>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</si>
  <si>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</si>
  <si>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</si>
  <si>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</si>
  <si>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</si>
  <si>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</si>
  <si>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</si>
  <si>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</si>
  <si>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</si>
  <si>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</si>
  <si>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</si>
  <si>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</si>
  <si>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</si>
  <si>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</si>
  <si>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</si>
  <si>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</si>
  <si>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</si>
  <si>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</si>
  <si>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</si>
  <si>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</si>
  <si>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</si>
  <si>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</si>
  <si>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</si>
  <si>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</si>
  <si>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</si>
  <si>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</si>
  <si>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</si>
  <si>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</si>
  <si>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</si>
  <si>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</si>
  <si>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</si>
  <si>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</si>
  <si>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</si>
  <si>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</si>
  <si>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</si>
  <si>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</si>
  <si>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</si>
  <si>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</si>
  <si>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</si>
  <si>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</si>
  <si>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</si>
  <si>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</si>
  <si>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</si>
  <si>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</si>
  <si>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</si>
  <si>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</si>
  <si>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</si>
  <si>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</si>
  <si>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</si>
  <si>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</si>
  <si>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</si>
  <si>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</si>
  <si>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</si>
  <si>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</si>
  <si>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</si>
  <si>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</si>
  <si>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</si>
  <si>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</si>
  <si>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</si>
  <si>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</si>
  <si>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</si>
  <si>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</si>
  <si>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</si>
  <si>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</si>
  <si>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</si>
  <si>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</si>
  <si>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</si>
  <si>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</si>
  <si>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</si>
  <si>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</si>
  <si>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</si>
  <si>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</si>
  <si>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</si>
  <si>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</si>
  <si>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</si>
  <si>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</si>
  <si>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</si>
  <si>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</si>
  <si>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</si>
  <si>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</si>
  <si>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</si>
  <si>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</si>
  <si>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</si>
  <si>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</si>
  <si>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</si>
  <si>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</si>
  <si>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</si>
  <si>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</si>
  <si>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</si>
  <si>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</si>
  <si>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</si>
  <si>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</si>
  <si>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</si>
  <si>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</si>
  <si>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</si>
  <si>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</si>
  <si>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</si>
  <si>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</si>
  <si>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</si>
  <si>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</si>
  <si>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</si>
  <si>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</si>
  <si>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</si>
  <si>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</si>
  <si>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</si>
  <si>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</si>
  <si>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</si>
  <si>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</si>
  <si>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</si>
  <si>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</si>
  <si>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</si>
  <si>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</si>
  <si>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</si>
  <si>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</si>
  <si>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</si>
  <si>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</si>
  <si>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</si>
  <si>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</si>
  <si>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</si>
  <si>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</si>
  <si>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</si>
  <si>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</si>
  <si>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</si>
  <si>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</si>
  <si>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</si>
  <si>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</si>
  <si>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</si>
  <si>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</si>
  <si>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</si>
  <si>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</si>
  <si>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</si>
  <si>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</si>
  <si>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</si>
  <si>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</si>
  <si>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</si>
  <si>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</si>
  <si>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</si>
  <si>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</si>
  <si>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</si>
  <si>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</si>
  <si>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</si>
  <si>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</si>
  <si>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</si>
  <si>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</si>
  <si>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</si>
  <si>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</si>
  <si>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</si>
  <si>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</si>
  <si>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</si>
  <si>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</si>
  <si>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</si>
  <si>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</si>
  <si>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</si>
  <si>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</si>
  <si>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</si>
  <si>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</si>
  <si>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</si>
  <si>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</si>
  <si>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</si>
  <si>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</si>
  <si>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</si>
  <si>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</si>
  <si>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</si>
  <si>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</si>
  <si>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</si>
  <si>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</si>
  <si>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</si>
  <si>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</si>
  <si>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</si>
  <si>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</si>
  <si>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</si>
  <si>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</si>
  <si>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</si>
  <si>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</si>
  <si>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</si>
  <si>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</si>
  <si>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</si>
  <si>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</si>
  <si>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</si>
  <si>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</si>
  <si>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</si>
  <si>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</si>
  <si>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</si>
  <si>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</si>
  <si>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</si>
  <si>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</si>
  <si>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</si>
  <si>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</si>
  <si>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</si>
  <si>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</si>
  <si>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</si>
  <si>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</si>
  <si>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</si>
  <si>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</si>
  <si>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</si>
  <si>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</si>
  <si>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</si>
  <si>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</si>
  <si>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</si>
  <si>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</si>
  <si>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</si>
  <si>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</si>
  <si>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</si>
  <si>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</si>
  <si>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</si>
  <si>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</si>
  <si>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</si>
  <si>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</si>
  <si>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</si>
  <si>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</si>
  <si>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</si>
  <si>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</si>
  <si>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</si>
  <si>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</si>
  <si>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</si>
  <si>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</si>
  <si>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</si>
  <si>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</si>
  <si>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</si>
  <si>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</si>
  <si>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</si>
  <si>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</si>
  <si>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</si>
  <si>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</si>
  <si>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</si>
  <si>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</si>
  <si>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</si>
  <si>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</si>
  <si>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</si>
  <si>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</si>
  <si>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</si>
  <si>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</si>
  <si>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</si>
  <si>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</si>
  <si>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</si>
  <si>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</si>
  <si>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</si>
  <si>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</si>
  <si>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</si>
  <si>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</si>
  <si>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</si>
  <si>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</si>
  <si>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</si>
  <si>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</si>
  <si>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</si>
  <si>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</si>
  <si>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</si>
  <si>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</si>
  <si>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</si>
  <si>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</si>
  <si>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</si>
  <si>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</si>
  <si>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</si>
  <si>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</si>
  <si>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</si>
  <si>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</si>
  <si>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</si>
  <si>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</si>
  <si>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</si>
  <si>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</si>
  <si>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</si>
  <si>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</si>
  <si>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</si>
  <si>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</si>
  <si>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</si>
  <si>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</si>
  <si>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</si>
  <si>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</si>
  <si>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</si>
  <si>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</si>
  <si>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</si>
  <si>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</si>
  <si>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</si>
  <si>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</si>
  <si>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</si>
  <si>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</si>
  <si>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</si>
  <si>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</si>
  <si>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</si>
  <si>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</si>
  <si>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</si>
  <si>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</si>
  <si>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</si>
  <si>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</si>
  <si>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</si>
  <si>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</si>
  <si>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</si>
  <si>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</si>
  <si>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</si>
  <si>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</si>
  <si>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</si>
  <si>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</si>
  <si>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</si>
  <si>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</si>
  <si>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</si>
  <si>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</si>
  <si>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</si>
  <si>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</si>
  <si>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</si>
  <si>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</si>
  <si>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</si>
  <si>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</si>
  <si>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</si>
  <si>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</si>
  <si>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</si>
  <si>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</si>
  <si>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</si>
  <si>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</si>
  <si>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</si>
  <si>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</si>
  <si>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</si>
  <si>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</si>
  <si>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</si>
  <si>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</si>
  <si>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</si>
  <si>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</si>
  <si>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</si>
  <si>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</si>
  <si>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</si>
  <si>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</si>
  <si>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</si>
  <si>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</si>
  <si>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</si>
  <si>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</si>
  <si>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</si>
  <si>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</si>
  <si>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</si>
  <si>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</si>
  <si>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</si>
  <si>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</si>
  <si>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</si>
  <si>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</si>
  <si>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</si>
  <si>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</si>
  <si>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</si>
  <si>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</si>
  <si>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</si>
  <si>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</si>
  <si>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</si>
  <si>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</si>
  <si>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</si>
  <si>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</si>
  <si>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</si>
  <si>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</si>
  <si>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</si>
  <si>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</si>
  <si>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</si>
  <si>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</si>
  <si>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</si>
  <si>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</si>
  <si>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</si>
  <si>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</si>
  <si>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</si>
  <si>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</si>
  <si>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</si>
  <si>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</si>
  <si>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</si>
  <si>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</si>
  <si>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</si>
  <si>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</si>
  <si>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</si>
  <si>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</si>
  <si>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</si>
  <si>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</si>
  <si>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</si>
  <si>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</si>
  <si>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</si>
  <si>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</si>
  <si>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</si>
  <si>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</si>
  <si>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</si>
  <si>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</si>
  <si>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</si>
  <si>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</si>
  <si>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</si>
  <si>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</si>
  <si>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</si>
  <si>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</si>
  <si>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</si>
  <si>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</si>
  <si>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</si>
  <si>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</si>
  <si>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</si>
  <si>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</si>
  <si>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</si>
  <si>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</si>
  <si>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</si>
  <si>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</si>
  <si>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</si>
  <si>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</si>
  <si>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</si>
  <si>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</si>
  <si>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</si>
  <si>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</si>
  <si>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</si>
  <si>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</si>
  <si>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</si>
  <si>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</si>
  <si>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</si>
  <si>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</si>
  <si>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</si>
  <si>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</si>
  <si>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</si>
  <si>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</si>
  <si>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</si>
  <si>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</si>
  <si>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</si>
  <si>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</si>
  <si>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</si>
  <si>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</si>
  <si>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</si>
  <si>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</si>
  <si>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</si>
  <si>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</si>
  <si>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</si>
  <si>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</si>
  <si>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</si>
  <si>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</si>
  <si>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</si>
  <si>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</si>
  <si>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</si>
  <si>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</si>
  <si>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</si>
  <si>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</si>
  <si>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</si>
  <si>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</si>
  <si>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</si>
  <si>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</si>
  <si>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</si>
  <si>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</si>
  <si>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</si>
  <si>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</si>
  <si>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</si>
  <si>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</si>
  <si>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</si>
  <si>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</si>
  <si>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</si>
  <si>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</si>
  <si>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</si>
  <si>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</si>
  <si>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</si>
  <si>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</si>
  <si>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</si>
  <si>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</si>
  <si>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</si>
  <si>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</si>
  <si>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</si>
  <si>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</si>
  <si>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</si>
  <si>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</si>
  <si>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</si>
  <si>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</si>
  <si>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</si>
  <si>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</si>
  <si>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</si>
  <si>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</si>
  <si>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</si>
  <si>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</si>
  <si>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</si>
  <si>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</si>
  <si>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</si>
  <si>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</si>
  <si>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</si>
  <si>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</si>
  <si>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</si>
  <si>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</si>
  <si>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</si>
  <si>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</si>
  <si>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</si>
  <si>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</si>
  <si>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</si>
  <si>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</si>
  <si>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</si>
  <si>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</si>
  <si>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</si>
  <si>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</si>
  <si>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</si>
  <si>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</si>
  <si>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</si>
  <si>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</si>
  <si>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</si>
  <si>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</si>
  <si>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</si>
  <si>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</si>
  <si>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</si>
  <si>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</si>
  <si>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</si>
  <si>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</si>
  <si>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</si>
  <si>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</si>
  <si>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</si>
  <si>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</si>
  <si>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</si>
  <si>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</si>
  <si>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</si>
  <si>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</si>
  <si>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</si>
  <si>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</si>
  <si>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</si>
  <si>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</si>
  <si>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</si>
  <si>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</si>
  <si>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</si>
  <si>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</si>
  <si>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</si>
  <si>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</si>
  <si>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</si>
  <si>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</si>
  <si>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</si>
  <si>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</si>
  <si>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</si>
  <si>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</si>
  <si>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</si>
  <si>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</si>
  <si>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</si>
  <si>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</si>
  <si>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</si>
  <si>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</si>
  <si>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</si>
  <si>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</si>
  <si>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</si>
  <si>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</si>
  <si>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</si>
  <si>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</si>
  <si>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</si>
  <si>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</si>
  <si>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</si>
  <si>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</si>
  <si>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</si>
  <si>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</si>
  <si>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</si>
  <si>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</si>
  <si>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</si>
  <si>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</si>
  <si>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</si>
  <si>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</si>
  <si>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</si>
  <si>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</si>
  <si>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</si>
  <si>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</si>
  <si>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</si>
  <si>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</si>
  <si>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</si>
  <si>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</si>
  <si>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</si>
  <si>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</si>
  <si>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</si>
  <si>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</si>
  <si>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</si>
  <si>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</si>
  <si>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</si>
  <si>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</si>
  <si>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</si>
  <si>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</si>
  <si>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</si>
  <si>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</si>
  <si>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</si>
  <si>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</si>
  <si>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</si>
  <si>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</si>
  <si>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</si>
  <si>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</si>
  <si>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</si>
  <si>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</si>
  <si>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</si>
  <si>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</si>
  <si>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</si>
  <si>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</si>
  <si>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</si>
  <si>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</si>
  <si>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</si>
  <si>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</si>
  <si>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</si>
  <si>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</si>
  <si>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</si>
  <si>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</si>
  <si>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</si>
  <si>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</si>
  <si>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</si>
  <si>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</si>
  <si>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</si>
  <si>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</si>
  <si>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</si>
  <si>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</si>
  <si>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</si>
  <si>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</si>
  <si>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</si>
  <si>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</si>
  <si>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</si>
  <si>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</si>
  <si>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</si>
  <si>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</si>
  <si>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</si>
  <si>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</si>
  <si>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</si>
  <si>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</si>
  <si>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</si>
  <si>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</si>
  <si>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</si>
  <si>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</si>
  <si>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</si>
  <si>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</si>
  <si>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</si>
  <si>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</si>
  <si>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</si>
  <si>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</si>
  <si>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</si>
  <si>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</si>
  <si>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</si>
  <si>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</si>
  <si>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</si>
  <si>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</si>
  <si>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</si>
  <si>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</si>
  <si>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</si>
  <si>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</si>
  <si>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</si>
  <si>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</si>
  <si>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</si>
  <si>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</si>
  <si>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</si>
  <si>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</si>
  <si>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</si>
  <si>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</si>
  <si>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</si>
  <si>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</si>
  <si>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</si>
  <si>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</si>
  <si>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</si>
  <si>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</si>
  <si>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</si>
  <si>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</si>
  <si>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</si>
  <si>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</si>
  <si>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</si>
  <si>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</si>
  <si>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</si>
  <si>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</si>
  <si>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</si>
  <si>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</si>
  <si>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</si>
  <si>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</si>
  <si>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</si>
  <si>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</si>
  <si>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</si>
  <si>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</si>
  <si>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</si>
  <si>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</si>
  <si>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</si>
  <si>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</si>
  <si>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</si>
  <si>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</si>
  <si>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</si>
  <si>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</si>
  <si>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</si>
  <si>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</si>
  <si>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</si>
  <si>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</si>
  <si>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</si>
  <si>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</si>
  <si>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</si>
  <si>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</si>
  <si>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</si>
  <si>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</si>
  <si>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</si>
  <si>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</si>
  <si>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</si>
  <si>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</si>
  <si>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</si>
  <si>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</si>
  <si>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</si>
  <si>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</si>
  <si>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</si>
  <si>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</si>
  <si>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</si>
  <si>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</si>
  <si>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</si>
  <si>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</si>
  <si>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</si>
  <si>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</si>
  <si>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</si>
  <si>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</si>
  <si>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</si>
  <si>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</si>
  <si>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</si>
  <si>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</si>
  <si>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</si>
  <si>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</si>
  <si>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</si>
  <si>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</si>
  <si>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</si>
  <si>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</si>
  <si>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</si>
  <si>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</si>
  <si>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</si>
  <si>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</si>
  <si>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</si>
  <si>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</si>
  <si>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</si>
  <si>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</si>
  <si>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</si>
  <si>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</si>
  <si>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</si>
  <si>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</si>
  <si>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</si>
  <si>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</si>
  <si>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</si>
  <si>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</si>
  <si>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</si>
  <si>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</si>
  <si>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</si>
  <si>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</si>
  <si>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</si>
  <si>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</si>
  <si>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</si>
  <si>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</si>
  <si>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</si>
  <si>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</si>
  <si>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</si>
  <si>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</si>
  <si>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</si>
  <si>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</si>
  <si>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</si>
  <si>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</si>
  <si>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</si>
  <si>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</si>
  <si>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</si>
  <si>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</si>
  <si>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</si>
  <si>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</si>
  <si>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</si>
  <si>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</si>
  <si>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</si>
  <si>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</si>
  <si>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</si>
  <si>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</si>
  <si>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</si>
  <si>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</si>
  <si>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</si>
  <si>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</si>
  <si>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</si>
  <si>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</si>
  <si>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</si>
  <si>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</si>
  <si>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</si>
  <si>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</si>
  <si>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</si>
  <si>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</si>
  <si>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</si>
  <si>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</si>
  <si>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</si>
  <si>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</si>
  <si>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</si>
  <si>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</si>
  <si>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</si>
  <si>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</si>
  <si>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</si>
  <si>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</si>
  <si>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</si>
  <si>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</si>
  <si>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</si>
  <si>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</si>
  <si>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</si>
  <si>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</si>
  <si>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</si>
  <si>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</si>
  <si>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</si>
  <si>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</si>
  <si>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</si>
  <si>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</si>
  <si>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</si>
  <si>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</si>
  <si>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</si>
  <si>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</si>
  <si>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</si>
  <si>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</si>
  <si>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</si>
  <si>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</si>
  <si>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</si>
  <si>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</si>
  <si>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</si>
  <si>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</si>
  <si>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</si>
  <si>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</si>
  <si>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</si>
  <si>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</si>
  <si>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</si>
  <si>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</si>
  <si>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</si>
  <si>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</si>
  <si>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</si>
  <si>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</si>
  <si>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</si>
  <si>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</si>
  <si>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</si>
  <si>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</si>
  <si>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</si>
  <si>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</si>
  <si>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</si>
  <si>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</si>
  <si>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</si>
  <si>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</si>
  <si>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</si>
  <si>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</si>
  <si>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</si>
  <si>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</si>
  <si>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</si>
  <si>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</si>
  <si>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</si>
  <si>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</si>
  <si>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</si>
  <si>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</si>
  <si>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</si>
  <si>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</si>
  <si>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</si>
  <si>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</si>
  <si>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</si>
  <si>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</si>
  <si>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</si>
  <si>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</si>
  <si>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</si>
  <si>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</si>
  <si>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</si>
  <si>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</si>
  <si>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</si>
  <si>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</si>
  <si>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</si>
  <si>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</si>
  <si>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</si>
  <si>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</si>
  <si>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</si>
  <si>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</si>
  <si>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</si>
  <si>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</si>
  <si>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</si>
  <si>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</si>
  <si>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</si>
  <si>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</si>
  <si>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</si>
  <si>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</si>
  <si>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</si>
  <si>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</si>
  <si>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</si>
  <si>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</si>
  <si>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</si>
  <si>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</si>
  <si>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</si>
  <si>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</si>
  <si>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</si>
  <si>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</si>
  <si>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</si>
  <si>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</si>
  <si>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</si>
  <si>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</si>
  <si>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</si>
  <si>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</si>
  <si>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</si>
  <si>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</si>
  <si>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</si>
  <si>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</si>
  <si>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</si>
  <si>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</si>
  <si>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</si>
  <si>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</si>
  <si>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</si>
  <si>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</si>
  <si>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</si>
  <si>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</si>
  <si>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</si>
  <si>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</si>
  <si>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</si>
  <si>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</si>
  <si>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</si>
  <si>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</si>
  <si>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</si>
  <si>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</si>
  <si>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</si>
  <si>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</si>
  <si>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</si>
  <si>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</si>
  <si>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</si>
  <si>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</si>
  <si>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</si>
  <si>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</si>
  <si>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</si>
  <si>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</si>
  <si>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</si>
  <si>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</si>
  <si>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</si>
  <si>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</si>
  <si>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</si>
  <si>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</si>
  <si>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</si>
  <si>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</si>
  <si>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</si>
  <si>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</si>
  <si>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</si>
  <si>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</si>
  <si>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</si>
  <si>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</si>
  <si>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</si>
  <si>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</si>
  <si>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</si>
  <si>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</si>
  <si>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</si>
  <si>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</si>
  <si>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</si>
  <si>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</si>
  <si>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</si>
  <si>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</si>
  <si>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</si>
  <si>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</si>
  <si>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</si>
  <si>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</si>
  <si>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</si>
  <si>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</si>
  <si>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</si>
  <si>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</si>
  <si>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</si>
  <si>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</si>
  <si>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</si>
  <si>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</si>
  <si>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</si>
  <si>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</si>
  <si>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</si>
  <si>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</si>
  <si>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</si>
  <si>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</si>
  <si>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</si>
  <si>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</si>
  <si>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</si>
  <si>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</si>
  <si>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</si>
  <si>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</si>
  <si>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</si>
  <si>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</si>
  <si>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</si>
  <si>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</si>
  <si>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</si>
  <si>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</si>
  <si>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</si>
  <si>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</si>
  <si>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</si>
  <si>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</si>
  <si>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</si>
  <si>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</si>
  <si>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</si>
  <si>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</si>
  <si>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</si>
  <si>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</si>
  <si>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</si>
  <si>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</si>
  <si>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</si>
  <si>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</si>
  <si>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</si>
  <si>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</si>
  <si>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</si>
  <si>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</si>
  <si>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</si>
  <si>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</si>
  <si>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</si>
  <si>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</si>
  <si>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</si>
  <si>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</si>
  <si>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</si>
  <si>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</si>
  <si>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</si>
  <si>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</si>
  <si>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</si>
  <si>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</si>
  <si>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</si>
  <si>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</si>
  <si>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</si>
  <si>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</si>
  <si>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</si>
  <si>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</si>
  <si>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</si>
  <si>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</si>
  <si>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</si>
  <si>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</si>
  <si>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</si>
  <si>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</si>
  <si>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</si>
  <si>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</si>
  <si>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</si>
  <si>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</si>
  <si>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</si>
  <si>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</si>
  <si>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</si>
  <si>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</si>
  <si>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</si>
  <si>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</si>
  <si>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</si>
  <si>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</si>
  <si>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</si>
  <si>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</si>
  <si>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</si>
  <si>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</si>
  <si>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</si>
  <si>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</si>
  <si>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</si>
  <si>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</si>
  <si>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</si>
  <si>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</si>
  <si>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</si>
  <si>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</si>
  <si>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</si>
  <si>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</si>
  <si>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</si>
  <si>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</si>
  <si>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</si>
  <si>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</si>
  <si>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</si>
  <si>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</si>
  <si>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</si>
  <si>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</si>
  <si>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</si>
  <si>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</si>
  <si>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</si>
  <si>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</si>
  <si>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</si>
  <si>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</si>
  <si>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</si>
  <si>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</si>
  <si>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</si>
  <si>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</si>
  <si>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</si>
  <si>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</si>
  <si>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</si>
  <si>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</si>
  <si>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</si>
  <si>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</si>
  <si>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</si>
  <si>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</si>
  <si>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</si>
  <si>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</si>
  <si>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</si>
  <si>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</si>
  <si>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</si>
  <si>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</si>
  <si>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</si>
  <si>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</si>
  <si>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</si>
  <si>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</si>
  <si>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</si>
  <si>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</si>
  <si>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</si>
  <si>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</si>
  <si>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</si>
  <si>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</si>
  <si>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</si>
  <si>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</si>
  <si>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</si>
  <si>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</si>
  <si>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</si>
  <si>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</si>
  <si>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</si>
  <si>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</si>
  <si>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</si>
  <si>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</si>
  <si>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</si>
  <si>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</si>
  <si>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</si>
  <si>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</si>
  <si>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</si>
  <si>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</si>
  <si>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</si>
  <si>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</si>
  <si>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</si>
  <si>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</si>
  <si>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</si>
  <si>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</si>
  <si>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</si>
  <si>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</si>
  <si>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</si>
  <si>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</si>
  <si>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</si>
  <si>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</si>
  <si>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</si>
  <si>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</si>
  <si>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</si>
  <si>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</si>
  <si>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</si>
  <si>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</si>
  <si>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</si>
  <si>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</si>
  <si>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</si>
  <si>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</si>
  <si>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</si>
  <si>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</si>
  <si>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</si>
  <si>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</si>
  <si>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</si>
  <si>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</si>
  <si>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</si>
  <si>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</si>
  <si>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</si>
  <si>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</si>
  <si>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</si>
  <si>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</si>
  <si>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</si>
  <si>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</si>
  <si>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</si>
  <si>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</si>
  <si>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</si>
  <si>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</si>
  <si>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</si>
  <si>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</si>
  <si>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</si>
  <si>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</si>
  <si>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</si>
  <si>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</si>
  <si>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</si>
  <si>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</si>
  <si>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</si>
  <si>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</si>
  <si>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</si>
  <si>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</si>
  <si>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</si>
  <si>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</si>
  <si>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</si>
  <si>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</si>
  <si>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</si>
  <si>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</si>
  <si>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</si>
  <si>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</si>
  <si>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</si>
  <si>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</si>
  <si>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</si>
  <si>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</si>
  <si>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</si>
  <si>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</si>
  <si>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</si>
  <si>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</si>
  <si>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</si>
  <si>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</si>
  <si>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</si>
  <si>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</si>
  <si>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</si>
  <si>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</si>
  <si>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</si>
  <si>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</si>
  <si>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</si>
  <si>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</si>
  <si>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</si>
  <si>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</si>
  <si>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</si>
  <si>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</si>
  <si>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</si>
  <si>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</si>
  <si>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</si>
  <si>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</si>
  <si>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</si>
  <si>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</si>
  <si>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</si>
  <si>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</si>
  <si>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</si>
  <si>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</si>
  <si>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</si>
  <si>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</si>
  <si>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</si>
  <si>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</si>
  <si>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</si>
  <si>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</si>
  <si>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</si>
  <si>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</si>
  <si>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</si>
  <si>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</si>
  <si>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</si>
  <si>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</si>
  <si>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</si>
  <si>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</si>
  <si>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</si>
  <si>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</si>
  <si>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</si>
  <si>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</si>
  <si>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</si>
  <si>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</si>
  <si>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</si>
  <si>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</si>
  <si>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</si>
  <si>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</si>
  <si>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</si>
  <si>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</si>
  <si>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</si>
  <si>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</si>
  <si>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</si>
  <si>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</si>
  <si>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</si>
  <si>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</si>
  <si>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</si>
  <si>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</si>
  <si>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</si>
  <si>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</si>
  <si>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</si>
  <si>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</si>
  <si>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</si>
  <si>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</si>
  <si>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</si>
  <si>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</si>
  <si>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</si>
  <si>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</si>
  <si>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</si>
  <si>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</si>
  <si>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</si>
  <si>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</si>
  <si>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</si>
  <si>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</si>
  <si>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</si>
  <si>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</si>
  <si>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</si>
  <si>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</si>
  <si>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</si>
  <si>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</si>
  <si>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</si>
  <si>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</si>
  <si>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</si>
  <si>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</si>
  <si>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</si>
  <si>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</si>
  <si>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</si>
  <si>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</si>
  <si>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</si>
  <si>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</si>
  <si>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</si>
  <si>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</si>
  <si>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</si>
  <si>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</si>
  <si>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</si>
  <si>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</si>
  <si>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</si>
  <si>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</si>
  <si>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</si>
  <si>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</si>
  <si>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</si>
  <si>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</si>
  <si>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</si>
  <si>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</si>
  <si>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</si>
  <si>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</si>
  <si>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</si>
  <si>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</si>
  <si>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</si>
  <si>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</si>
  <si>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</si>
  <si>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</si>
  <si>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</si>
  <si>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</si>
  <si>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</si>
  <si>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</si>
  <si>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</si>
  <si>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</si>
  <si>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</si>
  <si>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</si>
  <si>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</si>
  <si>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</si>
  <si>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</si>
  <si>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</si>
  <si>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</si>
  <si>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</si>
  <si>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</si>
  <si>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</si>
  <si>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</si>
  <si>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</si>
  <si>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</si>
  <si>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</si>
  <si>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</si>
  <si>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</si>
  <si>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</si>
  <si>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</si>
  <si>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</si>
  <si>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</si>
  <si>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</si>
  <si>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</si>
  <si>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</si>
  <si>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</si>
  <si>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</si>
  <si>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</si>
  <si>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</si>
  <si>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</si>
  <si>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</si>
  <si>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</si>
  <si>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</si>
  <si>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</si>
  <si>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</si>
  <si>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</si>
  <si>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</si>
  <si>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</si>
  <si>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</si>
  <si>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</si>
  <si>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</si>
  <si>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</si>
  <si>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</si>
  <si>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</si>
  <si>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</si>
  <si>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</si>
  <si>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</si>
  <si>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</si>
  <si>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</si>
  <si>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</si>
  <si>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</si>
  <si>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</si>
  <si>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</si>
  <si>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</si>
  <si>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</si>
  <si>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</si>
  <si>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</si>
  <si>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</si>
  <si>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</si>
  <si>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</si>
  <si>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</si>
  <si>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</si>
  <si>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</si>
  <si>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</si>
  <si>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</si>
  <si>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</si>
  <si>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</si>
  <si>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</si>
  <si>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</si>
  <si>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</si>
  <si>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</si>
  <si>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</si>
  <si>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</si>
  <si>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</si>
  <si>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</si>
  <si>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</si>
  <si>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</si>
  <si>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</si>
  <si>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</si>
  <si>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</si>
  <si>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</si>
  <si>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</si>
  <si>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</si>
  <si>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</si>
  <si>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</si>
  <si>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</si>
  <si>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</si>
  <si>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</si>
  <si>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</si>
  <si>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</si>
  <si>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</si>
  <si>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</si>
  <si>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</si>
  <si>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</si>
  <si>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</si>
  <si>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</si>
  <si>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</si>
  <si>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</si>
  <si>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</si>
  <si>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</si>
  <si>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</si>
  <si>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</si>
  <si>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</si>
  <si>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</si>
  <si>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</si>
  <si>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</si>
  <si>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</si>
  <si>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</si>
  <si>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</si>
  <si>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</si>
  <si>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</si>
  <si>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</si>
  <si>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</si>
  <si>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</si>
  <si>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</si>
  <si>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</si>
  <si>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</si>
  <si>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</si>
  <si>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</si>
  <si>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</si>
  <si>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</si>
  <si>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</si>
  <si>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</si>
  <si>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</si>
  <si>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</si>
  <si>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</si>
  <si>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</si>
  <si>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</si>
  <si>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</si>
  <si>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</si>
  <si>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</si>
  <si>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</si>
  <si>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</si>
  <si>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</si>
  <si>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</si>
  <si>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</si>
  <si>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</si>
  <si>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</si>
  <si>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</si>
  <si>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</si>
  <si>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</si>
  <si>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</si>
  <si>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</si>
  <si>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</si>
  <si>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</si>
  <si>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</si>
  <si>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</si>
  <si>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</si>
  <si>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</si>
  <si>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</si>
  <si>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</si>
  <si>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</si>
  <si>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</si>
  <si>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</si>
  <si>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</si>
  <si>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</si>
  <si>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</si>
  <si>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</si>
  <si>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</si>
  <si>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</si>
  <si>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</si>
  <si>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</si>
  <si>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</si>
  <si>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</si>
  <si>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</si>
  <si>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</si>
  <si>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</si>
  <si>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</si>
  <si>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</si>
  <si>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</si>
  <si>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</si>
  <si>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</si>
  <si>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</si>
  <si>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</si>
  <si>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</si>
  <si>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</si>
  <si>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</si>
  <si>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</si>
  <si>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</si>
  <si>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</si>
  <si>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</si>
  <si>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</si>
  <si>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</si>
  <si>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</si>
  <si>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</si>
  <si>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</si>
  <si>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</si>
  <si>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</si>
  <si>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</si>
  <si>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</si>
  <si>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</si>
  <si>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</si>
  <si>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</si>
  <si>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</si>
  <si>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</si>
  <si>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</si>
  <si>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</si>
  <si>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</si>
  <si>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</si>
  <si>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</si>
  <si>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</si>
  <si>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</si>
  <si>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</si>
  <si>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</si>
  <si>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</si>
  <si>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</si>
  <si>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</si>
  <si>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</si>
  <si>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</si>
  <si>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</si>
  <si>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</si>
  <si>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</si>
  <si>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</si>
  <si>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</si>
  <si>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</si>
  <si>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</si>
  <si>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</si>
  <si>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</si>
  <si>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</si>
  <si>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</si>
  <si>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</si>
  <si>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</si>
  <si>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</si>
  <si>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</si>
  <si>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</si>
  <si>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</si>
  <si>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</si>
  <si>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</si>
  <si>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</si>
  <si>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</si>
  <si>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</si>
  <si>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</si>
  <si>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</si>
  <si>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</si>
  <si>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</si>
  <si>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</si>
  <si>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</si>
  <si>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</si>
  <si>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</si>
  <si>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</si>
  <si>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</si>
  <si>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</si>
  <si>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</si>
  <si>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</si>
  <si>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</si>
  <si>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</si>
  <si>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</si>
  <si>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</si>
  <si>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</si>
  <si>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</si>
  <si>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</si>
  <si>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</si>
  <si>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</si>
  <si>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</si>
  <si>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</si>
  <si>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</si>
  <si>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</si>
  <si>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</si>
  <si>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</si>
  <si>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</si>
  <si>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</si>
  <si>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</si>
  <si>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</si>
  <si>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</si>
  <si>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</si>
  <si>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</si>
  <si>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</si>
  <si>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</si>
  <si>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</si>
  <si>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</si>
  <si>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</si>
  <si>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</si>
  <si>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</si>
  <si>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</si>
  <si>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</si>
  <si>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</si>
  <si>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</si>
  <si>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</si>
  <si>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</si>
  <si>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</si>
  <si>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</si>
  <si>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</si>
  <si>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</si>
  <si>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</si>
  <si>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</si>
  <si>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</si>
  <si>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</si>
  <si>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</si>
  <si>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</si>
  <si>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</si>
  <si>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</si>
  <si>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</si>
  <si>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</si>
  <si>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</si>
  <si>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</si>
  <si>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</si>
  <si>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</si>
  <si>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</si>
  <si>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</si>
  <si>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</si>
  <si>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</si>
  <si>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</si>
  <si>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</si>
  <si>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</si>
  <si>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</si>
  <si>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</si>
  <si>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</si>
  <si>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</si>
  <si>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</si>
  <si>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</si>
  <si>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</si>
  <si>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</si>
  <si>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</si>
  <si>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</si>
  <si>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</si>
  <si>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</si>
  <si>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</si>
  <si>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</si>
  <si>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</si>
  <si>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</si>
  <si>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</si>
  <si>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</si>
  <si>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</si>
  <si>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</si>
  <si>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</si>
  <si>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</si>
  <si>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</si>
  <si>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</si>
  <si>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</si>
  <si>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</si>
  <si>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</si>
  <si>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</si>
  <si>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</si>
  <si>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</si>
  <si>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</si>
  <si>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</si>
  <si>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</si>
  <si>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</si>
  <si>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</si>
  <si>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</si>
  <si>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</si>
  <si>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</si>
  <si>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</si>
  <si>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</si>
  <si>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</si>
  <si>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</si>
  <si>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</si>
  <si>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</si>
  <si>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</si>
  <si>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</si>
  <si>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</si>
  <si>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</si>
  <si>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</si>
  <si>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</si>
  <si>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</si>
  <si>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</si>
  <si>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</si>
  <si>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</si>
  <si>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</si>
  <si>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</si>
  <si>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</si>
  <si>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</si>
  <si>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</si>
  <si>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</si>
  <si>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</si>
  <si>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</si>
  <si>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</si>
  <si>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</si>
  <si>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</si>
  <si>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</si>
  <si>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</si>
  <si>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</si>
  <si>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</si>
  <si>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</si>
  <si>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</si>
  <si>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</si>
  <si>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</si>
  <si>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</si>
  <si>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</si>
  <si>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</si>
  <si>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</si>
  <si>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</si>
  <si>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</si>
  <si>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</si>
  <si>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</si>
  <si>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</si>
  <si>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</si>
  <si>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</si>
  <si>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</si>
  <si>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</si>
  <si>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</si>
  <si>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</si>
  <si>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</si>
  <si>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</si>
  <si>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</si>
  <si>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</si>
  <si>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</si>
  <si>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</si>
  <si>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</si>
  <si>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</si>
  <si>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</si>
  <si>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</si>
  <si>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</si>
  <si>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</si>
  <si>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</si>
  <si>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</si>
  <si>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</si>
  <si>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</si>
  <si>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</si>
  <si>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</si>
  <si>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</si>
  <si>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</si>
  <si>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</si>
  <si>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</si>
  <si>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</si>
  <si>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</si>
  <si>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</si>
  <si>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</si>
  <si>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</si>
  <si>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</si>
  <si>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</si>
  <si>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</si>
  <si>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</si>
  <si>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</si>
  <si>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</si>
  <si>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</si>
  <si>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</si>
  <si>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</si>
  <si>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</si>
  <si>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</si>
  <si>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</si>
  <si>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</si>
  <si>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</si>
  <si>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</si>
  <si>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</si>
  <si>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</si>
  <si>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</si>
  <si>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</si>
  <si>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</si>
  <si>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</si>
  <si>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</si>
  <si>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</si>
  <si>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</si>
  <si>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</si>
  <si>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</si>
  <si>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</si>
  <si>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</si>
  <si>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</si>
  <si>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</si>
  <si>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</si>
  <si>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</si>
  <si>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</si>
  <si>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</si>
  <si>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</si>
  <si>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</si>
  <si>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</si>
  <si>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</si>
  <si>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</si>
  <si>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</si>
  <si>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</si>
  <si>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</si>
  <si>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</si>
  <si>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</si>
  <si>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</si>
  <si>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</si>
  <si>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</si>
  <si>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</si>
  <si>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</si>
  <si>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</si>
  <si>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</si>
  <si>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</si>
  <si>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</si>
  <si>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</si>
  <si>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</si>
  <si>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</si>
  <si>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</si>
  <si>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</si>
  <si>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</si>
  <si>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</si>
  <si>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</si>
  <si>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</si>
  <si>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</si>
  <si>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</si>
  <si>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</si>
  <si>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</si>
  <si>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</si>
  <si>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</si>
  <si>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</si>
  <si>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</si>
  <si>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</si>
  <si>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</si>
  <si>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</si>
  <si>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</si>
  <si>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</si>
  <si>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</si>
  <si>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</si>
  <si>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</si>
  <si>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</si>
  <si>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</si>
  <si>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</si>
  <si>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</si>
  <si>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</si>
  <si>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</si>
  <si>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</si>
  <si>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</si>
  <si>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</si>
  <si>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</si>
  <si>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</si>
  <si>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</si>
  <si>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</si>
  <si>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</si>
  <si>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</si>
  <si>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</si>
  <si>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</si>
  <si>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</si>
  <si>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</si>
  <si>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</si>
  <si>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</si>
  <si>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</si>
  <si>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</si>
  <si>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</si>
  <si>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</si>
  <si>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</si>
  <si>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</si>
  <si>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</si>
  <si>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</si>
  <si>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</si>
  <si>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</si>
  <si>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</si>
  <si>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</si>
  <si>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</si>
  <si>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</si>
  <si>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</si>
  <si>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</si>
  <si>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</si>
  <si>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</si>
  <si>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</si>
  <si>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</si>
  <si>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</si>
  <si>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</si>
  <si>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</si>
  <si>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</si>
  <si>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</si>
  <si>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</si>
  <si>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</si>
  <si>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</si>
  <si>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</si>
  <si>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</si>
  <si>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</si>
  <si>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</si>
  <si>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</si>
  <si>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</si>
  <si>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</si>
  <si>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</si>
  <si>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</si>
  <si>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</si>
  <si>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</si>
  <si>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</si>
  <si>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</si>
  <si>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</si>
  <si>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</si>
  <si>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</si>
  <si>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</si>
  <si>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</si>
  <si>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</si>
  <si>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</si>
  <si>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</si>
  <si>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</si>
  <si>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</si>
  <si>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</si>
  <si>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</si>
  <si>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</si>
  <si>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</si>
  <si>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</si>
  <si>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</si>
  <si>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</si>
  <si>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</si>
  <si>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</si>
  <si>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</si>
  <si>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</si>
  <si>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</si>
  <si>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</si>
  <si>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</si>
  <si>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</si>
  <si>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</si>
  <si>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</si>
  <si>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</si>
  <si>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</si>
  <si>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</si>
  <si>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</si>
  <si>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</si>
  <si>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</si>
  <si>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</si>
  <si>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</si>
  <si>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</si>
  <si>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</si>
  <si>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</si>
  <si>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</si>
  <si>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</si>
  <si>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</si>
  <si>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</si>
  <si>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</si>
  <si>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</si>
  <si>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</si>
  <si>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</si>
  <si>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</si>
  <si>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</si>
  <si>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</si>
  <si>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</si>
  <si>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</si>
  <si>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</si>
  <si>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</si>
  <si>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</si>
  <si>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</si>
  <si>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</si>
  <si>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</si>
  <si>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</si>
  <si>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</si>
  <si>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</si>
  <si>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</si>
  <si>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</si>
  <si>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</si>
  <si>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</si>
  <si>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</si>
  <si>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</si>
  <si>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</si>
  <si>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</si>
  <si>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</si>
  <si>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</si>
  <si>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</si>
  <si>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</si>
  <si>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</si>
  <si>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</si>
  <si>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</si>
  <si>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</si>
  <si>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</si>
  <si>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</si>
  <si>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</si>
  <si>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</si>
  <si>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</si>
  <si>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</si>
  <si>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</si>
  <si>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</si>
  <si>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</si>
  <si>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</si>
  <si>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</si>
  <si>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</si>
  <si>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</si>
  <si>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</si>
  <si>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</si>
  <si>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</si>
  <si>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</si>
  <si>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</si>
  <si>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</si>
  <si>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</si>
  <si>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</si>
  <si>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</si>
  <si>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</si>
  <si>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</si>
  <si>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</si>
  <si>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</si>
  <si>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</si>
  <si>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</si>
  <si>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</si>
  <si>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</si>
  <si>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</si>
  <si>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</si>
  <si>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</si>
  <si>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</si>
  <si>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</si>
  <si>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</si>
  <si>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</si>
  <si>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</si>
  <si>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</si>
  <si>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</si>
  <si>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</si>
  <si>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</si>
  <si>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</si>
  <si>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</si>
  <si>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</si>
  <si>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</si>
  <si>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</si>
  <si>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</si>
  <si>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</si>
  <si>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</si>
  <si>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</si>
  <si>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</si>
  <si>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</si>
  <si>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</si>
  <si>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</si>
  <si>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</si>
  <si>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</si>
  <si>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</si>
  <si>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</si>
  <si>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</si>
  <si>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</si>
  <si>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</si>
  <si>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</si>
  <si>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</si>
  <si>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</si>
  <si>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</si>
  <si>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</si>
  <si>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</si>
  <si>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</si>
  <si>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</si>
  <si>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</si>
  <si>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</si>
  <si>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</si>
  <si>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</si>
  <si>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</si>
  <si>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</si>
  <si>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</si>
  <si>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</si>
  <si>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</si>
  <si>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</si>
  <si>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</si>
  <si>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</si>
  <si>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</si>
  <si>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</si>
  <si>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</si>
  <si>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</si>
  <si>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</si>
  <si>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</si>
  <si>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</si>
  <si>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</si>
  <si>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</si>
  <si>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</si>
  <si>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</si>
  <si>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</si>
  <si>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</si>
  <si>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</si>
  <si>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</si>
  <si>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</si>
  <si>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</si>
  <si>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</si>
  <si>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</si>
  <si>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</si>
  <si>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</si>
  <si>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</si>
  <si>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</si>
  <si>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</si>
  <si>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</si>
  <si>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</si>
  <si>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</si>
  <si>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</si>
  <si>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</si>
  <si>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</si>
  <si>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</si>
  <si>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</si>
  <si>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</si>
  <si>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</si>
  <si>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</si>
  <si>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</si>
  <si>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</si>
  <si>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</si>
  <si>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</si>
  <si>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</si>
  <si>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</si>
  <si>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</si>
  <si>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</si>
  <si>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</si>
  <si>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</si>
  <si>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</si>
  <si>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</si>
  <si>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</si>
  <si>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</si>
  <si>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</si>
  <si>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</si>
  <si>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</si>
  <si>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</si>
  <si>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</si>
  <si>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</si>
  <si>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</si>
  <si>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</si>
  <si>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</si>
  <si>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</si>
  <si>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</si>
  <si>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</si>
  <si>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</si>
  <si>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</si>
  <si>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</si>
  <si>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</si>
  <si>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</si>
  <si>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</si>
  <si>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</si>
  <si>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</si>
  <si>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</si>
  <si>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</si>
  <si>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</si>
  <si>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</si>
  <si>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</si>
  <si>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</si>
  <si>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</si>
  <si>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</si>
  <si>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</si>
  <si>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</si>
  <si>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</si>
  <si>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</si>
  <si>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</si>
  <si>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</si>
  <si>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</si>
  <si>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</si>
  <si>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</si>
  <si>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</si>
  <si>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</si>
  <si>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</si>
  <si>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</si>
  <si>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</si>
  <si>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</si>
  <si>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</si>
  <si>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</si>
  <si>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</si>
  <si>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</si>
  <si>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</si>
  <si>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</si>
  <si>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</si>
  <si>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</si>
  <si>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</si>
  <si>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</si>
  <si>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</si>
  <si>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</si>
  <si>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</si>
  <si>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</si>
  <si>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</si>
  <si>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</si>
  <si>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</si>
  <si>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</si>
  <si>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</si>
  <si>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</si>
  <si>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</si>
  <si>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</si>
  <si>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</si>
  <si>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</si>
  <si>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</si>
  <si>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</si>
  <si>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</si>
  <si>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</si>
  <si>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</si>
  <si>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</si>
  <si>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</si>
  <si>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</si>
  <si>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</si>
  <si>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</si>
  <si>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</si>
  <si>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</si>
  <si>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</si>
  <si>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</si>
  <si>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</si>
  <si>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</si>
  <si>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</si>
  <si>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</si>
  <si>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</si>
  <si>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</si>
  <si>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</si>
  <si>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</si>
  <si>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</si>
  <si>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</si>
  <si>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</si>
  <si>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</si>
  <si>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</si>
  <si>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</si>
  <si>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</si>
  <si>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</si>
  <si>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</si>
  <si>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</si>
  <si>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</si>
  <si>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</si>
  <si>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</si>
  <si>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</si>
  <si>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</si>
  <si>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</si>
  <si>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</si>
  <si>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</si>
  <si>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</si>
  <si>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</si>
  <si>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</si>
  <si>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</si>
  <si>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</si>
  <si>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</si>
  <si>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</si>
  <si>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</si>
  <si>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</si>
  <si>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</si>
  <si>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</si>
  <si>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</si>
  <si>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</si>
  <si>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</si>
  <si>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</si>
  <si>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</si>
  <si>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</si>
  <si>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</si>
  <si>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</si>
  <si>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</si>
  <si>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</si>
  <si>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</si>
  <si>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</si>
  <si>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</si>
  <si>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</si>
  <si>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</si>
  <si>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</si>
  <si>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</si>
  <si>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</si>
  <si>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</si>
  <si>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</si>
  <si>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</si>
  <si>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</si>
  <si>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</si>
  <si>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</si>
  <si>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</si>
  <si>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</si>
  <si>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</si>
  <si>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</si>
  <si>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</si>
  <si>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</si>
  <si>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</si>
  <si>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</si>
  <si>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</si>
  <si>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</si>
  <si>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</si>
  <si>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</si>
  <si>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</si>
  <si>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</si>
  <si>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</si>
  <si>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</si>
  <si>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</si>
  <si>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</si>
  <si>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</si>
  <si>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</si>
  <si>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</si>
  <si>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</si>
  <si>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</si>
  <si>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</si>
  <si>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</si>
  <si>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</si>
  <si>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</si>
  <si>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</si>
  <si>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</si>
  <si>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</si>
  <si>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</si>
  <si>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</si>
  <si>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</si>
  <si>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</si>
  <si>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</si>
  <si>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</si>
  <si>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</si>
  <si>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</si>
  <si>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</si>
  <si>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</si>
  <si>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</si>
  <si>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</si>
  <si>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</si>
  <si>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</si>
  <si>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</si>
  <si>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</si>
  <si>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</si>
  <si>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</si>
  <si>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</si>
  <si>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</si>
  <si>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</si>
  <si>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</si>
  <si>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</si>
  <si>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</si>
  <si>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</si>
  <si>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</si>
  <si>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</si>
  <si>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</si>
  <si>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</si>
  <si>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</si>
  <si>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</si>
  <si>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</si>
  <si>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</si>
  <si>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</si>
  <si>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</si>
  <si>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</si>
  <si>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</si>
  <si>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</si>
  <si>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</si>
  <si>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</si>
  <si>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</si>
  <si>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</si>
  <si>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</si>
  <si>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</si>
  <si>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</si>
  <si>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</si>
  <si>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</si>
  <si>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</si>
  <si>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</si>
  <si>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</si>
  <si>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</si>
  <si>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</si>
  <si>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</si>
  <si>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</si>
  <si>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</si>
  <si>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</si>
  <si>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</si>
  <si>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</si>
  <si>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</si>
  <si>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</si>
  <si>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</si>
  <si>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</si>
  <si>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</si>
  <si>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</si>
  <si>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</si>
  <si>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</si>
  <si>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</si>
  <si>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</si>
  <si>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</si>
  <si>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</si>
  <si>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</si>
  <si>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</si>
  <si>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</si>
  <si>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</si>
  <si>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</si>
  <si>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</si>
  <si>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</si>
  <si>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</si>
  <si>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</si>
  <si>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</si>
  <si>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</si>
  <si>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</si>
  <si>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</si>
  <si>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</si>
  <si>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</si>
  <si>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</si>
  <si>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</si>
  <si>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</si>
  <si>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</si>
  <si>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</si>
  <si>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</si>
  <si>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</si>
  <si>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</si>
  <si>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</si>
  <si>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</si>
  <si>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</si>
  <si>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</si>
  <si>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</si>
  <si>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</si>
  <si>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</si>
  <si>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</si>
  <si>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</si>
  <si>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</si>
  <si>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</si>
  <si>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</si>
  <si>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</si>
  <si>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</si>
  <si>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</si>
  <si>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</si>
  <si>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</si>
  <si>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</si>
  <si>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</si>
  <si>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</si>
  <si>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</si>
  <si>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</si>
  <si>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</si>
  <si>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</si>
  <si>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</si>
  <si>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</si>
  <si>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</si>
  <si>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</si>
  <si>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</si>
  <si>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</si>
  <si>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</si>
  <si>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</si>
  <si>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</si>
  <si>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</si>
  <si>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</si>
  <si>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</si>
  <si>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</si>
  <si>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</si>
  <si>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</si>
  <si>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</si>
  <si>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</si>
  <si>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</si>
  <si>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</si>
  <si>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</si>
  <si>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</si>
  <si>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</si>
  <si>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</si>
  <si>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</si>
  <si>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</si>
  <si>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</si>
  <si>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</si>
  <si>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</si>
  <si>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</si>
  <si>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</si>
  <si>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</si>
  <si>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</si>
  <si>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</si>
  <si>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</si>
  <si>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</si>
  <si>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</si>
  <si>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</si>
  <si>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</si>
  <si>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</si>
  <si>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</si>
  <si>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</si>
  <si>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</si>
  <si>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</si>
  <si>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</si>
  <si>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</si>
  <si>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</si>
  <si>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</si>
  <si>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</si>
  <si>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</si>
  <si>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</si>
  <si>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</si>
  <si>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</si>
  <si>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</si>
  <si>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</si>
  <si>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</si>
  <si>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</si>
  <si>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</si>
  <si>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</si>
  <si>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</si>
  <si>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</si>
  <si>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</si>
  <si>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</si>
  <si>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</si>
  <si>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</si>
  <si>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</si>
  <si>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</si>
  <si>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</si>
  <si>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</si>
  <si>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</si>
  <si>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</si>
  <si>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</si>
  <si>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</si>
  <si>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</si>
  <si>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</si>
  <si>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</si>
  <si>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</si>
  <si>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</si>
  <si>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</si>
  <si>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</si>
  <si>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</si>
  <si>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</si>
  <si>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</si>
  <si>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</si>
  <si>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</si>
  <si>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</si>
  <si>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</si>
  <si>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</si>
  <si>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</si>
  <si>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</si>
  <si>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</si>
  <si>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</si>
  <si>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</si>
  <si>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</si>
  <si>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</si>
  <si>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</si>
  <si>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</si>
  <si>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</si>
  <si>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</si>
  <si>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</si>
  <si>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</si>
  <si>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</si>
  <si>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</si>
  <si>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</si>
  <si>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</si>
  <si>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</si>
  <si>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</si>
  <si>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</si>
  <si>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</si>
  <si>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</si>
  <si>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</si>
  <si>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</si>
  <si>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</si>
  <si>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</si>
  <si>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</si>
  <si>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</si>
  <si>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</si>
  <si>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</si>
  <si>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</si>
  <si>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</si>
  <si>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</si>
  <si>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</si>
  <si>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</si>
  <si>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</si>
  <si>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</si>
  <si>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</si>
  <si>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</si>
  <si>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</si>
  <si>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</si>
  <si>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</si>
  <si>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</si>
  <si>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</si>
  <si>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</si>
  <si>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</si>
  <si>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</si>
  <si>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</si>
  <si>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</si>
  <si>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</si>
  <si>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</si>
  <si>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</si>
  <si>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</si>
  <si>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</si>
  <si>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</si>
  <si>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</si>
  <si>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</si>
  <si>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</si>
  <si>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</si>
  <si>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</si>
  <si>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</si>
  <si>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</si>
  <si>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</si>
  <si>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</si>
  <si>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</si>
  <si>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</si>
  <si>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</si>
  <si>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</si>
  <si>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</si>
  <si>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</si>
  <si>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</si>
  <si>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</si>
  <si>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</si>
  <si>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</si>
  <si>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</si>
  <si>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</si>
  <si>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</si>
  <si>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</si>
  <si>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</si>
  <si>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</si>
  <si>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</si>
  <si>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</si>
  <si>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</si>
  <si>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</si>
  <si>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</si>
  <si>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</si>
  <si>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</si>
  <si>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</si>
  <si>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</si>
  <si>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</si>
  <si>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</si>
  <si>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</si>
  <si>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</si>
  <si>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</si>
  <si>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</si>
  <si>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</si>
  <si>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</si>
  <si>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</si>
  <si>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</si>
  <si>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</si>
  <si>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</si>
  <si>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</si>
  <si>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</si>
  <si>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</si>
  <si>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</si>
  <si>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</si>
  <si>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</si>
  <si>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</si>
  <si>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</si>
  <si>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</si>
  <si>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</si>
  <si>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</si>
  <si>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</si>
  <si>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</si>
  <si>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</si>
  <si>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</si>
  <si>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</si>
  <si>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</si>
  <si>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</si>
  <si>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</si>
  <si>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</si>
  <si>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</si>
  <si>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</si>
  <si>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</si>
  <si>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</si>
  <si>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</si>
  <si>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</si>
  <si>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</si>
  <si>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</si>
  <si>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</si>
  <si>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</si>
  <si>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</si>
  <si>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</si>
  <si>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</si>
  <si>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</si>
  <si>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</si>
  <si>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</si>
  <si>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</si>
  <si>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</si>
  <si>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</si>
  <si>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</si>
  <si>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</si>
  <si>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</si>
  <si>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</si>
  <si>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</si>
  <si>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</si>
  <si>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</si>
  <si>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</si>
  <si>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</si>
  <si>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</si>
  <si>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</si>
  <si>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</si>
  <si>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</si>
  <si>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</si>
  <si>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</si>
  <si>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</si>
  <si>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</si>
  <si>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</si>
  <si>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</si>
  <si>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</si>
  <si>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</si>
  <si>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</si>
  <si>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</si>
  <si>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</si>
  <si>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</si>
  <si>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</si>
  <si>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</si>
  <si>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</si>
  <si>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</si>
  <si>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</si>
  <si>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</si>
  <si>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</si>
  <si>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</si>
  <si>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</si>
  <si>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</si>
  <si>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</si>
  <si>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</si>
  <si>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</si>
  <si>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</si>
  <si>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</si>
  <si>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</si>
  <si>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</si>
  <si>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</si>
  <si>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</si>
  <si>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</si>
  <si>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</si>
  <si>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</si>
  <si>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</si>
  <si>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</si>
  <si>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</si>
  <si>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</si>
  <si>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</si>
  <si>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</si>
  <si>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</si>
  <si>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</si>
  <si>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</si>
  <si>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</si>
  <si>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</si>
  <si>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</si>
  <si>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</si>
  <si>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</si>
  <si>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</si>
  <si>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</si>
  <si>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</si>
  <si>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</si>
  <si>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</si>
  <si>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</si>
  <si>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</si>
  <si>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</si>
  <si>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</si>
  <si>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</si>
  <si>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</si>
  <si>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</si>
  <si>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</si>
  <si>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</si>
  <si>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</si>
  <si>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</si>
  <si>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</si>
  <si>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</si>
  <si>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</si>
  <si>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</si>
  <si>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</si>
  <si>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</si>
  <si>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</si>
  <si>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</si>
  <si>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</si>
  <si>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</si>
  <si>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</si>
  <si>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</si>
  <si>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</si>
  <si>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</si>
  <si>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</si>
  <si>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</si>
  <si>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</si>
  <si>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</si>
  <si>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</si>
  <si>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</si>
  <si>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</si>
  <si>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</si>
  <si>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</si>
  <si>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</si>
  <si>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</si>
  <si>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</si>
  <si>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</si>
  <si>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</si>
  <si>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</si>
  <si>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</si>
  <si>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</si>
  <si>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</si>
  <si>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</si>
  <si>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</si>
  <si>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</si>
  <si>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</si>
  <si>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</si>
  <si>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</si>
  <si>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</si>
  <si>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</si>
  <si>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</si>
  <si>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</si>
  <si>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</si>
  <si>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</si>
  <si>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</si>
  <si>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</si>
  <si>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</si>
  <si>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</si>
  <si>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</si>
  <si>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</si>
  <si>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</si>
  <si>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</si>
  <si>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</si>
  <si>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</si>
  <si>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</si>
  <si>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</si>
  <si>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</si>
  <si>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</si>
  <si>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</si>
  <si>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</si>
  <si>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</si>
  <si>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</si>
  <si>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</si>
  <si>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</si>
  <si>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</si>
  <si>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</si>
  <si>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</si>
  <si>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</si>
  <si>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</si>
  <si>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</si>
  <si>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</si>
  <si>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</si>
  <si>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</si>
  <si>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</si>
  <si>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</si>
  <si>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</si>
  <si>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</si>
  <si>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</si>
  <si>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</si>
  <si>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</si>
  <si>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</si>
  <si>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</si>
  <si>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</si>
  <si>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</si>
  <si>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</si>
  <si>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</si>
  <si>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</si>
  <si>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</si>
  <si>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</si>
  <si>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</si>
  <si>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</si>
  <si>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</si>
  <si>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</si>
  <si>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</si>
  <si>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</si>
  <si>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</si>
  <si>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</si>
  <si>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</si>
  <si>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</si>
  <si>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</si>
  <si>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</si>
  <si>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</si>
  <si>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</si>
  <si>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</si>
  <si>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</si>
  <si>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</si>
  <si>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</si>
  <si>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</si>
  <si>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</si>
  <si>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</si>
  <si>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</si>
  <si>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</si>
  <si>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</si>
  <si>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</si>
  <si>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</si>
  <si>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</si>
  <si>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</si>
  <si>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</si>
  <si>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</si>
  <si>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</si>
  <si>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</si>
  <si>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</si>
  <si>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</si>
  <si>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</si>
  <si>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</si>
  <si>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</si>
  <si>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</si>
  <si>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</si>
  <si>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</si>
  <si>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</si>
  <si>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</si>
  <si>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</si>
  <si>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</si>
  <si>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</si>
  <si>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</si>
  <si>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</si>
  <si>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</si>
  <si>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</si>
  <si>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</si>
  <si>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</si>
  <si>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</si>
  <si>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</si>
  <si>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</si>
  <si>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</si>
  <si>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</si>
  <si>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</si>
  <si>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</si>
  <si>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</si>
  <si>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</si>
  <si>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</si>
  <si>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</si>
  <si>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</si>
  <si>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</si>
  <si>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</si>
  <si>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</si>
  <si>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</si>
  <si>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</si>
  <si>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</si>
  <si>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</si>
  <si>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</si>
  <si>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</si>
  <si>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</si>
  <si>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</si>
  <si>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</si>
  <si>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</si>
  <si>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</si>
  <si>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</si>
  <si>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</si>
  <si>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</si>
  <si>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</si>
  <si>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</si>
  <si>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</si>
  <si>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</si>
  <si>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</si>
  <si>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</si>
  <si>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</si>
  <si>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</si>
  <si>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</si>
  <si>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</si>
  <si>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</si>
  <si>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</si>
  <si>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</si>
  <si>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</si>
  <si>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</si>
  <si>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</si>
  <si>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</si>
  <si>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</si>
  <si>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</si>
  <si>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</si>
  <si>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</si>
  <si>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</si>
  <si>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</si>
  <si>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</si>
  <si>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</si>
  <si>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</si>
  <si>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</si>
  <si>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</si>
  <si>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</si>
  <si>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</si>
  <si>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</si>
  <si>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</si>
  <si>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</si>
  <si>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</si>
  <si>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</si>
  <si>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</si>
  <si>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</si>
  <si>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</si>
  <si>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</si>
  <si>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</si>
  <si>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</si>
  <si>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</si>
  <si>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</si>
  <si>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</si>
  <si>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</si>
  <si>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</si>
  <si>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</si>
  <si>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</si>
  <si>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</si>
  <si>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</si>
  <si>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</si>
  <si>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</si>
  <si>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</si>
  <si>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</si>
  <si>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</si>
  <si>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</si>
  <si>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</si>
  <si>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</si>
  <si>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</si>
  <si>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</si>
  <si>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</si>
  <si>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</si>
  <si>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</si>
  <si>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</si>
  <si>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</si>
  <si>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</si>
  <si>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</si>
  <si>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</si>
  <si>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</si>
  <si>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</si>
  <si>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</si>
  <si>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</si>
  <si>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</si>
  <si>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</si>
  <si>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</si>
  <si>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</si>
  <si>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</si>
  <si>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</si>
  <si>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</si>
  <si>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</si>
  <si>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</si>
  <si>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</si>
  <si>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</si>
  <si>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</si>
  <si>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</si>
  <si>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</si>
  <si>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</si>
  <si>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</si>
  <si>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</si>
  <si>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</si>
  <si>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</si>
  <si>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</si>
  <si>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</si>
  <si>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</si>
  <si>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</si>
  <si>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</si>
  <si>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</si>
  <si>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</si>
  <si>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</si>
  <si>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</si>
  <si>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</si>
  <si>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</si>
  <si>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</si>
  <si>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</si>
  <si>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</si>
  <si>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</si>
  <si>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</si>
  <si>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</si>
  <si>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</si>
  <si>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</si>
  <si>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</si>
  <si>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</si>
  <si>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</si>
  <si>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</si>
  <si>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</si>
  <si>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</si>
  <si>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</si>
  <si>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</si>
  <si>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</si>
  <si>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</si>
  <si>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</si>
  <si>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</si>
  <si>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</si>
  <si>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</si>
  <si>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</si>
  <si>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</si>
  <si>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</si>
  <si>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</si>
  <si>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</si>
  <si>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</si>
  <si>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</si>
  <si>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</si>
  <si>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</si>
  <si>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</si>
  <si>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</si>
  <si>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</si>
  <si>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</si>
  <si>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</si>
  <si>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</si>
  <si>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</si>
  <si>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</si>
  <si>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</si>
  <si>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</si>
  <si>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</si>
  <si>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</si>
  <si>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</si>
  <si>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</si>
  <si>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</si>
  <si>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</si>
  <si>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</si>
  <si>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</si>
  <si>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</si>
  <si>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</si>
  <si>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</si>
  <si>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</si>
  <si>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</si>
  <si>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</si>
  <si>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</si>
  <si>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</si>
  <si>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</si>
  <si>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</si>
  <si>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</si>
  <si>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</si>
  <si>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</si>
  <si>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</si>
  <si>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</si>
  <si>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</si>
  <si>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</si>
  <si>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</si>
  <si>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</si>
  <si>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</si>
  <si>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</si>
  <si>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</si>
  <si>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</si>
  <si>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</si>
  <si>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</si>
  <si>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</si>
  <si>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</si>
  <si>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</si>
  <si>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</si>
  <si>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</si>
  <si>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</si>
  <si>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</si>
  <si>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</si>
  <si>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</si>
  <si>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</si>
  <si>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</si>
  <si>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</si>
  <si>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</si>
  <si>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</si>
  <si>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</si>
  <si>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</si>
  <si>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</si>
  <si>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</si>
  <si>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</si>
  <si>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</si>
  <si>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</si>
  <si>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</si>
  <si>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</si>
  <si>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</si>
  <si>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</si>
  <si>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</si>
  <si>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</si>
  <si>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</si>
  <si>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</si>
  <si>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</si>
  <si>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</si>
  <si>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</si>
  <si>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</si>
  <si>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</si>
  <si>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</si>
  <si>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</si>
  <si>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</si>
  <si>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</si>
  <si>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</si>
  <si>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</si>
  <si>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</si>
  <si>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</si>
  <si>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</si>
  <si>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</si>
  <si>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</si>
  <si>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</si>
  <si>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</si>
  <si>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</si>
  <si>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</si>
  <si>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</si>
  <si>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</si>
  <si>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</si>
  <si>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</si>
  <si>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</si>
  <si>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</si>
  <si>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</si>
  <si>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</si>
  <si>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</si>
  <si>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</si>
  <si>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</si>
  <si>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</si>
  <si>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</si>
  <si>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</si>
  <si>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</si>
  <si>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</si>
  <si>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</si>
  <si>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</si>
  <si>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</si>
  <si>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</si>
  <si>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</si>
  <si>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</si>
  <si>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</si>
  <si>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</si>
  <si>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</si>
  <si>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</si>
  <si>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</si>
  <si>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</si>
  <si>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</si>
  <si>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</si>
  <si>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</si>
  <si>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</si>
  <si>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</si>
  <si>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</si>
  <si>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</si>
  <si>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</si>
  <si>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</si>
  <si>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</si>
  <si>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</si>
  <si>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</si>
  <si>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</si>
  <si>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</si>
  <si>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</si>
  <si>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</si>
  <si>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</si>
  <si>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</si>
  <si>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</si>
  <si>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</si>
  <si>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</si>
  <si>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</si>
  <si>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</si>
  <si>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</si>
  <si>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</si>
  <si>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</si>
  <si>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</si>
  <si>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</si>
  <si>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</si>
  <si>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</si>
  <si>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</si>
  <si>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</si>
  <si>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</si>
  <si>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</si>
  <si>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</si>
  <si>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</si>
  <si>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</si>
  <si>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</si>
  <si>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</si>
  <si>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</si>
  <si>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</si>
  <si>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</si>
  <si>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</si>
  <si>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</si>
  <si>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</si>
  <si>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</si>
  <si>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</si>
  <si>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</si>
  <si>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</si>
  <si>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</si>
  <si>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</si>
  <si>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</si>
  <si>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</si>
  <si>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</si>
  <si>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</si>
  <si>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</si>
  <si>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</si>
  <si>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</si>
  <si>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</si>
  <si>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</si>
  <si>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</si>
  <si>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</si>
  <si>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</si>
  <si>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</si>
  <si>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</si>
  <si>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</si>
  <si>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</si>
  <si>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</si>
  <si>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</si>
  <si>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</si>
  <si>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</si>
  <si>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</si>
  <si>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</si>
  <si>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</si>
  <si>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</si>
  <si>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</si>
  <si>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</si>
  <si>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</si>
  <si>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</si>
  <si>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</si>
  <si>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</si>
  <si>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</si>
  <si>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</si>
  <si>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</si>
  <si>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</si>
  <si>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</si>
  <si>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</si>
  <si>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</si>
  <si>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</si>
  <si>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</si>
  <si>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</si>
  <si>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</si>
  <si>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</si>
  <si>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</si>
  <si>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</si>
  <si>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</si>
  <si>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</si>
  <si>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</si>
  <si>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</si>
  <si>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</si>
  <si>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</si>
  <si>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</si>
  <si>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</si>
  <si>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</si>
  <si>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</si>
  <si>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</si>
  <si>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</si>
  <si>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</si>
  <si>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</si>
  <si>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</si>
  <si>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</si>
  <si>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</si>
  <si>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</si>
  <si>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</si>
  <si>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</si>
  <si>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</si>
  <si>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</si>
  <si>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</si>
  <si>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</si>
  <si>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</si>
  <si>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</si>
  <si>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</si>
  <si>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</si>
  <si>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</si>
  <si>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</si>
  <si>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</si>
  <si>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</si>
  <si>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</si>
  <si>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</si>
  <si>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</si>
  <si>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</si>
  <si>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</si>
  <si>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</si>
  <si>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</si>
  <si>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</si>
  <si>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</si>
  <si>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</si>
  <si>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</si>
  <si>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</si>
  <si>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</si>
  <si>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</si>
  <si>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</si>
  <si>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</si>
  <si>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</si>
  <si>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</si>
  <si>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</si>
  <si>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</si>
  <si>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</si>
  <si>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</si>
  <si>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</si>
  <si>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</si>
  <si>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</si>
  <si>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</si>
  <si>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</si>
  <si>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</si>
  <si>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</si>
  <si>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</si>
  <si>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</si>
  <si>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</si>
  <si>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</si>
  <si>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</si>
  <si>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</si>
  <si>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</si>
  <si>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</si>
  <si>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</si>
  <si>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</si>
  <si>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</si>
  <si>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</si>
  <si>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</si>
  <si>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</si>
  <si>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</si>
  <si>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</si>
  <si>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</si>
  <si>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</si>
  <si>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</si>
  <si>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</si>
  <si>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</si>
  <si>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</si>
  <si>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</si>
  <si>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</si>
  <si>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</si>
  <si>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</si>
  <si>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</si>
  <si>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</si>
  <si>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</si>
  <si>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</si>
  <si>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</si>
  <si>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</si>
  <si>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</si>
  <si>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</si>
  <si>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</si>
  <si>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</si>
  <si>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</si>
  <si>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</si>
  <si>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</si>
  <si>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</si>
  <si>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</si>
  <si>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</si>
  <si>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</si>
  <si>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</si>
  <si>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</si>
  <si>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</si>
  <si>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</si>
  <si>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</si>
  <si>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</si>
  <si>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</si>
  <si>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</si>
  <si>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</si>
  <si>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</si>
  <si>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</si>
  <si>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</si>
  <si>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</si>
  <si>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</si>
  <si>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</si>
  <si>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</si>
  <si>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</si>
  <si>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</si>
  <si>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</si>
  <si>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</si>
  <si>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</si>
  <si>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</si>
  <si>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</si>
  <si>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</si>
  <si>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</si>
  <si>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</si>
  <si>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</si>
  <si>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</si>
  <si>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</si>
  <si>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</si>
  <si>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</si>
  <si>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</si>
  <si>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</si>
  <si>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</si>
  <si>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</si>
  <si>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</si>
  <si>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</si>
  <si>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</si>
  <si>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</si>
  <si>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</si>
  <si>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</si>
  <si>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</si>
  <si>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</si>
  <si>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</si>
  <si>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</si>
  <si>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</si>
  <si>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</si>
  <si>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</si>
  <si>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</si>
  <si>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</si>
  <si>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</si>
  <si>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</si>
  <si>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</si>
  <si>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</si>
  <si>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</si>
  <si>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</si>
  <si>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</si>
  <si>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</si>
  <si>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</si>
  <si>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</si>
  <si>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</si>
  <si>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</si>
  <si>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</si>
  <si>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</si>
  <si>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</si>
  <si>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</si>
  <si>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</si>
  <si>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</si>
  <si>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</si>
  <si>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</si>
  <si>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</si>
  <si>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</si>
  <si>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</si>
  <si>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</si>
  <si>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</si>
  <si>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</si>
  <si>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</si>
  <si>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</si>
  <si>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</si>
  <si>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</si>
  <si>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</si>
  <si>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</si>
  <si>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</si>
  <si>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</si>
  <si>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</si>
  <si>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</si>
  <si>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</si>
  <si>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</si>
  <si>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</si>
  <si>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</si>
  <si>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</si>
  <si>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</si>
  <si>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</si>
  <si>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</si>
  <si>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</si>
  <si>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</si>
  <si>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</si>
  <si>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</si>
  <si>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</si>
  <si>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</si>
  <si>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</si>
  <si>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</si>
  <si>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</si>
  <si>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</si>
  <si>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</si>
  <si>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</si>
  <si>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</si>
  <si>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</si>
  <si>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</si>
  <si>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</si>
  <si>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</si>
  <si>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</si>
  <si>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</si>
  <si>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</si>
  <si>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</si>
  <si>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</si>
  <si>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</si>
  <si>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</si>
  <si>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</si>
  <si>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</si>
  <si>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</si>
  <si>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</si>
  <si>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</si>
  <si>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</si>
  <si>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</si>
  <si>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</si>
  <si>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</si>
  <si>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</si>
  <si>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</si>
  <si>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</si>
  <si>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</si>
  <si>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</si>
  <si>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</si>
  <si>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</si>
  <si>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</si>
  <si>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</si>
  <si>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</si>
  <si>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</si>
  <si>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</si>
  <si>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</si>
  <si>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</si>
  <si>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</si>
  <si>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</si>
  <si>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</si>
  <si>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</si>
  <si>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</si>
  <si>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</si>
  <si>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</si>
  <si>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</si>
  <si>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</si>
  <si>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</si>
  <si>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</si>
  <si>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</si>
  <si>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</si>
  <si>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</si>
  <si>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</si>
  <si>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</si>
  <si>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</si>
  <si>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</si>
  <si>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</si>
  <si>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</si>
  <si>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</si>
  <si>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</si>
  <si>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</si>
  <si>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</si>
  <si>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</si>
  <si>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</si>
  <si>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</si>
  <si>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</si>
  <si>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</si>
  <si>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</si>
  <si>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</si>
  <si>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</si>
  <si>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</si>
  <si>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</si>
  <si>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</si>
  <si>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</si>
  <si>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</si>
  <si>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</si>
  <si>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</si>
  <si>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</si>
  <si>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</si>
  <si>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</si>
  <si>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</si>
  <si>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</si>
  <si>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</si>
  <si>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</si>
  <si>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</si>
  <si>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</si>
  <si>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</si>
  <si>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</si>
  <si>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</si>
  <si>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</si>
  <si>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</si>
  <si>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</si>
  <si>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</si>
  <si>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</si>
  <si>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</si>
  <si>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</si>
  <si>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</si>
  <si>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</si>
  <si>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</si>
  <si>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</si>
  <si>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</si>
  <si>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</si>
  <si>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</si>
  <si>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</si>
  <si>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</si>
  <si>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</si>
  <si>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</si>
  <si>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</si>
  <si>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</si>
  <si>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</si>
  <si>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</si>
  <si>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</si>
  <si>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</si>
  <si>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</si>
  <si>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</si>
  <si>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</si>
  <si>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</si>
  <si>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</si>
  <si>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</si>
  <si>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</si>
  <si>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</si>
  <si>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</si>
  <si>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</si>
  <si>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</si>
  <si>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</si>
  <si>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</si>
  <si>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</si>
  <si>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</si>
  <si>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</si>
  <si>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</si>
  <si>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</si>
  <si>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</si>
  <si>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</si>
  <si>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</si>
  <si>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</si>
  <si>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</si>
  <si>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</si>
  <si>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</si>
  <si>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</si>
  <si>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</si>
  <si>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</si>
  <si>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</si>
  <si>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</si>
  <si>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</si>
  <si>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</si>
  <si>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</si>
  <si>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</si>
  <si>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</si>
  <si>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</si>
  <si>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</si>
  <si>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</si>
  <si>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</si>
  <si>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</si>
  <si>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</si>
  <si>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</si>
  <si>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</si>
  <si>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</si>
  <si>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</si>
  <si>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</si>
  <si>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</si>
  <si>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</si>
  <si>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</si>
  <si>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</si>
  <si>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</si>
  <si>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</si>
  <si>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</si>
  <si>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</si>
  <si>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</si>
  <si>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</si>
  <si>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</si>
  <si>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</si>
  <si>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</si>
  <si>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</si>
  <si>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</si>
  <si>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</si>
  <si>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</si>
  <si>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</si>
  <si>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</si>
  <si>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</si>
  <si>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</si>
  <si>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</si>
  <si>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</si>
  <si>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</si>
  <si>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</si>
  <si>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</si>
  <si>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</si>
  <si>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</si>
  <si>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</si>
  <si>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</si>
  <si>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</si>
  <si>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</si>
  <si>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</si>
  <si>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</si>
  <si>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</si>
  <si>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</si>
  <si>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</si>
  <si>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</si>
  <si>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</si>
  <si>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</si>
  <si>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</si>
  <si>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</si>
  <si>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</si>
  <si>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</si>
  <si>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</si>
  <si>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</si>
  <si>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</si>
  <si>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</si>
  <si>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</si>
  <si>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</si>
  <si>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</si>
  <si>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</si>
  <si>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</si>
  <si>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</si>
  <si>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</si>
  <si>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</si>
  <si>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</si>
  <si>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</si>
  <si>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</si>
  <si>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</si>
  <si>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</si>
  <si>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</si>
  <si>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</si>
  <si>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</si>
  <si>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</si>
  <si>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</si>
  <si>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</si>
  <si>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</si>
  <si>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</si>
  <si>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</si>
  <si>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</si>
  <si>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</si>
  <si>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</si>
  <si>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</si>
  <si>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</si>
  <si>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</si>
  <si>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</si>
  <si>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</si>
  <si>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</si>
  <si>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</si>
  <si>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</si>
  <si>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</si>
  <si>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</si>
  <si>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</si>
  <si>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</si>
  <si>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</si>
  <si>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</si>
  <si>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</si>
  <si>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</si>
  <si>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</si>
  <si>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</si>
  <si>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</si>
  <si>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</si>
  <si>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</si>
  <si>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</si>
  <si>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</si>
  <si>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</si>
  <si>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</si>
  <si>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</si>
  <si>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</si>
  <si>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</si>
  <si>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</si>
  <si>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</si>
  <si>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</si>
  <si>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</si>
  <si>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</si>
  <si>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</si>
  <si>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</si>
  <si>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</si>
  <si>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</si>
  <si>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</si>
  <si>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</si>
  <si>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</si>
  <si>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</si>
  <si>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</si>
  <si>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</si>
  <si>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</si>
  <si>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</si>
  <si>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</si>
  <si>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</si>
  <si>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</si>
  <si>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</si>
  <si>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</si>
  <si>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</si>
  <si>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</si>
  <si>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</si>
  <si>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</si>
  <si>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</si>
  <si>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</si>
  <si>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</si>
  <si>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</si>
  <si>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</si>
  <si>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</si>
  <si>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</si>
  <si>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</si>
  <si>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</si>
  <si>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</si>
  <si>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</si>
  <si>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</si>
  <si>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</si>
  <si>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</si>
  <si>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</si>
  <si>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</si>
  <si>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</si>
  <si>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</si>
  <si>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</si>
  <si>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</si>
  <si>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</si>
  <si>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</si>
  <si>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</si>
  <si>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</si>
  <si>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</si>
  <si>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</si>
  <si>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</si>
  <si>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</si>
  <si>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</si>
  <si>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</si>
  <si>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</si>
  <si>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</si>
  <si>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</si>
  <si>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</si>
  <si>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</si>
  <si>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</si>
  <si>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</si>
  <si>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</si>
  <si>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</si>
  <si>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</si>
  <si>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</si>
  <si>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</si>
  <si>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</si>
  <si>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</si>
  <si>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</si>
  <si>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</si>
  <si>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</si>
  <si>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</si>
  <si>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</si>
  <si>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</si>
  <si>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</si>
  <si>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</si>
  <si>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</si>
  <si>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</si>
  <si>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</si>
  <si>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</si>
  <si>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</si>
  <si>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</si>
  <si>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</si>
  <si>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</si>
  <si>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</si>
  <si>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</si>
  <si>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</si>
  <si>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</si>
  <si>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</si>
  <si>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</si>
  <si>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</si>
  <si>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</si>
  <si>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</si>
  <si>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</si>
  <si>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</si>
  <si>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</si>
  <si>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</si>
  <si>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</si>
  <si>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</si>
  <si>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</si>
  <si>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</si>
  <si>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</si>
  <si>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</si>
  <si>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</si>
  <si>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</si>
  <si>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</si>
  <si>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</si>
  <si>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</si>
  <si>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</si>
  <si>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</si>
  <si>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</si>
  <si>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</si>
  <si>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</si>
  <si>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</si>
  <si>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</si>
  <si>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</si>
  <si>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</si>
  <si>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</si>
  <si>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</si>
  <si>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</si>
  <si>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</si>
  <si>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</si>
  <si>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</si>
  <si>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</si>
  <si>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</si>
  <si>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</si>
  <si>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</si>
  <si>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</si>
  <si>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</si>
  <si>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</si>
  <si>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</si>
  <si>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</si>
  <si>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</si>
  <si>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</si>
  <si>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</si>
  <si>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</si>
  <si>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</si>
  <si>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</si>
  <si>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</si>
  <si>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</si>
  <si>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</si>
  <si>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</si>
  <si>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</si>
  <si>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</si>
  <si>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</si>
  <si>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</si>
  <si>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</si>
  <si>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</si>
  <si>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</si>
  <si>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</si>
  <si>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</si>
  <si>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</si>
  <si>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</si>
  <si>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</si>
  <si>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</si>
  <si>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</si>
  <si>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</si>
  <si>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</si>
  <si>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</si>
  <si>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</si>
  <si>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</si>
  <si>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</si>
  <si>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</si>
  <si>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</si>
  <si>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</si>
  <si>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</si>
  <si>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</si>
  <si>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</si>
  <si>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</si>
  <si>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</si>
  <si>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</si>
  <si>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</si>
  <si>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</si>
  <si>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</si>
  <si>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</si>
  <si>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</si>
  <si>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</si>
  <si>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</si>
  <si>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</si>
  <si>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</si>
  <si>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</si>
  <si>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</si>
  <si>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</si>
  <si>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</si>
  <si>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</si>
  <si>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</si>
  <si>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</si>
  <si>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</si>
  <si>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</si>
  <si>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</si>
  <si>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</si>
  <si>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</si>
  <si>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</si>
  <si>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</si>
  <si>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</si>
  <si>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</si>
  <si>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</si>
  <si>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</si>
  <si>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</si>
  <si>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</si>
  <si>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</si>
  <si>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</si>
  <si>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</si>
  <si>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</si>
  <si>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</si>
  <si>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</si>
  <si>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</si>
  <si>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</si>
  <si>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</si>
  <si>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</si>
  <si>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</si>
  <si>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</si>
  <si>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</si>
  <si>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</si>
  <si>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</si>
  <si>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</si>
  <si>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</si>
  <si>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</si>
  <si>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</si>
  <si>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</si>
  <si>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</si>
  <si>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</si>
  <si>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</si>
  <si>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</si>
  <si>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</si>
  <si>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</si>
  <si>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</si>
  <si>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</si>
  <si>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</si>
  <si>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</si>
  <si>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</si>
  <si>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</si>
  <si>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</si>
  <si>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</si>
  <si>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</si>
  <si>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</si>
  <si>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</si>
  <si>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</si>
  <si>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</si>
  <si>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</si>
  <si>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</si>
  <si>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</si>
  <si>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</si>
  <si>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</si>
  <si>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</si>
  <si>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</si>
  <si>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</si>
  <si>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</si>
  <si>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</si>
  <si>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</si>
  <si>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</si>
  <si>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</si>
  <si>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</si>
  <si>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</si>
  <si>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</si>
  <si>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</si>
  <si>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</si>
  <si>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</si>
  <si>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</si>
  <si>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</si>
  <si>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</si>
  <si>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</si>
  <si>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</si>
  <si>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</si>
  <si>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</si>
  <si>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</si>
  <si>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</si>
  <si>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</si>
  <si>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</si>
  <si>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</si>
  <si>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</si>
  <si>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</si>
  <si>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</si>
  <si>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</si>
  <si>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</si>
  <si>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</si>
  <si>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</si>
  <si>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</si>
  <si>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</si>
  <si>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</si>
  <si>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</si>
  <si>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</si>
  <si>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</si>
  <si>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</si>
  <si>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</si>
  <si>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</si>
  <si>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</si>
  <si>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</si>
  <si>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</si>
  <si>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</si>
  <si>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</si>
  <si>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</si>
  <si>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</si>
  <si>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</si>
  <si>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</si>
  <si>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</si>
  <si>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</si>
  <si>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</si>
  <si>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</si>
  <si>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</si>
  <si>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</si>
  <si>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</si>
  <si>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</si>
  <si>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</si>
  <si>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</si>
  <si>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</si>
  <si>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</si>
  <si>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</si>
  <si>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</si>
  <si>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</si>
  <si>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</si>
  <si>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</si>
  <si>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</si>
  <si>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</si>
  <si>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</si>
  <si>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</si>
  <si>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</si>
  <si>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</si>
  <si>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</si>
  <si>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</si>
  <si>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</si>
  <si>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</si>
  <si>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</si>
  <si>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</si>
  <si>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</si>
  <si>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</si>
  <si>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</si>
  <si>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</si>
  <si>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</si>
  <si>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</si>
  <si>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</si>
  <si>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</si>
  <si>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</si>
  <si>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</si>
  <si>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</si>
  <si>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</si>
  <si>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</si>
  <si>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</si>
  <si>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</si>
  <si>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</si>
  <si>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</si>
  <si>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</si>
  <si>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</si>
  <si>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</si>
  <si>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</si>
  <si>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</si>
  <si>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</si>
  <si>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</si>
  <si>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</si>
  <si>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</si>
  <si>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</si>
  <si>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</si>
  <si>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</si>
  <si>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</si>
  <si>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</si>
  <si>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</si>
  <si>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</si>
  <si>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</si>
  <si>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</si>
  <si>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</si>
  <si>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</si>
  <si>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</si>
  <si>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</si>
  <si>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</si>
  <si>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</si>
  <si>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</si>
  <si>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</si>
  <si>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</si>
  <si>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</si>
  <si>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</si>
  <si>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</si>
  <si>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</si>
  <si>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</si>
  <si>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</si>
  <si>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</si>
  <si>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</si>
  <si>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</si>
  <si>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</si>
  <si>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</si>
  <si>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</si>
  <si>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</si>
  <si>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</si>
  <si>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</si>
  <si>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</si>
  <si>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</si>
  <si>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</si>
  <si>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</si>
  <si>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</si>
  <si>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</si>
  <si>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</si>
  <si>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</si>
  <si>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</si>
  <si>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</si>
  <si>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</si>
  <si>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</si>
  <si>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</si>
  <si>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</si>
  <si>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</si>
  <si>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</si>
  <si>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</si>
  <si>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</si>
  <si>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</si>
  <si>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</si>
  <si>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</si>
  <si>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</si>
  <si>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</si>
  <si>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</si>
  <si>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</si>
  <si>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</si>
  <si>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</si>
  <si>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</si>
  <si>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</si>
  <si>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</si>
  <si>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</si>
  <si>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</si>
  <si>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</si>
  <si>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</si>
  <si>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</si>
  <si>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</si>
  <si>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</si>
  <si>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</si>
  <si>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</si>
  <si>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</si>
  <si>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</si>
  <si>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</si>
  <si>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</si>
  <si>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</si>
  <si>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</si>
  <si>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</si>
  <si>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</si>
  <si>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</si>
  <si>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</si>
  <si>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</si>
  <si>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</si>
  <si>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</si>
  <si>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</si>
  <si>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</si>
  <si>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</si>
  <si>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</si>
  <si>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</si>
  <si>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</si>
  <si>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</si>
  <si>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</si>
  <si>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</si>
  <si>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</si>
  <si>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</si>
  <si>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</si>
  <si>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</si>
  <si>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</si>
  <si>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</si>
  <si>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</si>
  <si>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</si>
  <si>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</si>
  <si>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</si>
  <si>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</si>
  <si>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</si>
  <si>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</si>
  <si>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</si>
  <si>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</si>
  <si>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</si>
  <si>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</si>
  <si>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</si>
  <si>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</si>
  <si>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</si>
  <si>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</si>
  <si>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</si>
  <si>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</si>
  <si>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</si>
  <si>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</si>
  <si>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</si>
  <si>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</si>
  <si>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</si>
  <si>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</si>
  <si>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</si>
  <si>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</si>
  <si>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</si>
  <si>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</si>
  <si>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</si>
  <si>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</si>
  <si>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</si>
  <si>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</si>
  <si>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</si>
  <si>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</si>
  <si>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</si>
  <si>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</si>
  <si>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</si>
  <si>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</si>
  <si>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</si>
  <si>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</si>
  <si>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</si>
  <si>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</si>
  <si>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</si>
  <si>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</si>
  <si>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</si>
  <si>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</si>
  <si>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</si>
  <si>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</si>
  <si>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</si>
  <si>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</si>
  <si>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</si>
  <si>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</si>
  <si>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</si>
  <si>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</si>
  <si>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</si>
  <si>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</si>
  <si>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</si>
  <si>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</si>
  <si>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</si>
  <si>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</si>
  <si>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</si>
  <si>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</si>
  <si>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</si>
  <si>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</si>
  <si>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</si>
  <si>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</si>
  <si>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</si>
  <si>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</si>
  <si>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</si>
  <si>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</si>
  <si>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</si>
  <si>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</si>
  <si>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</si>
  <si>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</si>
  <si>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</si>
  <si>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</si>
  <si>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</si>
  <si>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</si>
  <si>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</si>
  <si>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</si>
  <si>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</si>
  <si>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</si>
  <si>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</si>
  <si>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</si>
  <si>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</si>
  <si>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</si>
  <si>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</si>
  <si>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</si>
  <si>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</si>
  <si>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</si>
  <si>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</si>
  <si>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</si>
  <si>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</si>
  <si>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</si>
  <si>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</si>
  <si>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</si>
  <si>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</si>
  <si>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</si>
  <si>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</si>
  <si>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</si>
  <si>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</si>
  <si>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</si>
  <si>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</si>
  <si>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</si>
  <si>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</si>
  <si>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</si>
  <si>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</si>
  <si>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</si>
  <si>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</si>
  <si>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</si>
  <si>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</si>
  <si>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</si>
  <si>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</si>
  <si>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</si>
  <si>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</si>
  <si>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</si>
  <si>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</si>
  <si>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</si>
  <si>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</si>
  <si>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</si>
  <si>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</si>
  <si>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</si>
  <si>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</si>
  <si>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</si>
  <si>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</si>
  <si>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</si>
  <si>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</si>
  <si>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</si>
  <si>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</si>
  <si>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</si>
  <si>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</si>
  <si>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</si>
  <si>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</si>
  <si>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</si>
  <si>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</si>
  <si>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</si>
  <si>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</si>
  <si>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</si>
  <si>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</si>
  <si>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</si>
  <si>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</si>
  <si>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</si>
  <si>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</si>
  <si>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</si>
  <si>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</si>
  <si>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</si>
  <si>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</si>
  <si>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</si>
  <si>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</si>
  <si>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</si>
  <si>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</si>
  <si>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</si>
  <si>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</si>
  <si>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</si>
  <si>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</si>
  <si>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</si>
  <si>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</si>
  <si>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</si>
  <si>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</si>
  <si>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</si>
  <si>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</si>
  <si>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</si>
  <si>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</si>
  <si>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</si>
  <si>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</si>
  <si>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</si>
  <si>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</si>
  <si>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</si>
  <si>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</si>
  <si>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</si>
  <si>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</si>
  <si>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</si>
  <si>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</si>
  <si>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</si>
  <si>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</si>
  <si>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</si>
  <si>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</si>
  <si>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</si>
  <si>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</si>
  <si>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</si>
  <si>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</si>
  <si>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</si>
  <si>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</si>
  <si>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</si>
  <si>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</si>
  <si>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</si>
  <si>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</si>
  <si>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</si>
  <si>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</si>
  <si>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</si>
  <si>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</si>
  <si>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</si>
  <si>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</si>
  <si>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</si>
  <si>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</si>
  <si>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</si>
  <si>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</si>
  <si>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</si>
  <si>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</si>
  <si>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</si>
  <si>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</si>
  <si>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</si>
  <si>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</si>
  <si>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</si>
  <si>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</si>
  <si>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</si>
  <si>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</si>
  <si>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</si>
  <si>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</si>
  <si>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</si>
  <si>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</si>
  <si>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</si>
  <si>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</si>
  <si>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</si>
  <si>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</si>
  <si>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</si>
  <si>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</si>
  <si>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</si>
  <si>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</si>
  <si>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</si>
  <si>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</si>
  <si>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</si>
  <si>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</si>
  <si>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</si>
  <si>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</si>
  <si>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</si>
  <si>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</si>
  <si>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</si>
  <si>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</si>
  <si>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</si>
  <si>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</si>
  <si>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</si>
  <si>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</si>
  <si>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</si>
  <si>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</si>
  <si>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</si>
  <si>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</si>
  <si>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</si>
  <si>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</si>
  <si>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</si>
  <si>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</si>
  <si>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</si>
  <si>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</si>
  <si>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</si>
  <si>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</si>
  <si>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</si>
  <si>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</si>
  <si>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</si>
  <si>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</si>
  <si>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</si>
  <si>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</si>
  <si>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</si>
  <si>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</si>
  <si>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</si>
  <si>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</si>
  <si>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</si>
  <si>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</si>
  <si>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</si>
  <si>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</si>
  <si>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</si>
  <si>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</si>
  <si>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</si>
  <si>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</si>
  <si>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</si>
  <si>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</si>
  <si>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</si>
  <si>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</si>
  <si>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</si>
  <si>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</si>
  <si>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</si>
  <si>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</si>
  <si>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</si>
  <si>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</si>
  <si>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</si>
  <si>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</si>
  <si>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</si>
  <si>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</si>
  <si>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</si>
  <si>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</si>
  <si>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</si>
  <si>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</si>
  <si>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</si>
  <si>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</si>
  <si>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</si>
  <si>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</si>
  <si>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</si>
  <si>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</si>
  <si>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</si>
  <si>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</si>
  <si>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</si>
  <si>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</si>
  <si>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</si>
  <si>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</si>
  <si>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</si>
  <si>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</si>
  <si>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</si>
  <si>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</si>
  <si>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</si>
  <si>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</si>
  <si>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</si>
  <si>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</si>
  <si>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</si>
  <si>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</si>
  <si>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</si>
  <si>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</si>
  <si>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</si>
  <si>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</si>
  <si>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</si>
  <si>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</si>
  <si>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</si>
  <si>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</si>
  <si>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</si>
  <si>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</si>
  <si>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</si>
  <si>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</si>
  <si>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</si>
  <si>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</si>
  <si>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</si>
  <si>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</si>
  <si>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</si>
  <si>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</si>
  <si>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</si>
  <si>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</si>
  <si>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</si>
  <si>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</si>
  <si>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</si>
  <si>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</si>
  <si>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</si>
  <si>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</si>
  <si>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</si>
  <si>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</si>
  <si>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</si>
  <si>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</si>
  <si>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</si>
  <si>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</si>
  <si>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</si>
  <si>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</si>
  <si>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</si>
  <si>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</si>
  <si>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</si>
  <si>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</si>
  <si>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</si>
  <si>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</si>
  <si>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</si>
  <si>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</si>
  <si>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</si>
  <si>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</si>
  <si>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</si>
  <si>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</si>
  <si>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</si>
  <si>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</si>
  <si>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</si>
  <si>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</si>
  <si>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</si>
  <si>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</si>
  <si>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</si>
  <si>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</si>
  <si>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</si>
  <si>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</si>
  <si>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</si>
  <si>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</si>
  <si>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</si>
  <si>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</si>
  <si>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</si>
  <si>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</si>
  <si>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</si>
  <si>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</si>
  <si>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</si>
  <si>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</si>
  <si>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</si>
  <si>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</si>
  <si>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</si>
  <si>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</si>
  <si>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</si>
  <si>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</si>
  <si>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</si>
  <si>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</si>
  <si>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</si>
  <si>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</si>
  <si>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</si>
  <si>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</si>
  <si>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</si>
  <si>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</si>
  <si>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</si>
  <si>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</si>
  <si>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</si>
  <si>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</si>
  <si>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</si>
  <si>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</si>
  <si>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</si>
  <si>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</si>
  <si>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</si>
  <si>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</si>
  <si>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</si>
  <si>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</si>
  <si>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</si>
  <si>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</si>
  <si>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</si>
  <si>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</si>
  <si>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</si>
  <si>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</si>
  <si>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</si>
  <si>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</si>
  <si>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</si>
  <si>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</si>
  <si>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</si>
  <si>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</si>
  <si>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</si>
  <si>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</si>
  <si>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</si>
  <si>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</si>
  <si>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</si>
  <si>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</si>
  <si>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</si>
  <si>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</si>
  <si>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</si>
  <si>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</si>
  <si>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</si>
  <si>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</si>
  <si>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</si>
  <si>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</si>
  <si>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</si>
  <si>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</si>
  <si>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</si>
  <si>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</si>
  <si>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</si>
  <si>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</si>
  <si>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</si>
  <si>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</si>
  <si>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</si>
  <si>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</si>
  <si>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</si>
  <si>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</si>
  <si>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</si>
  <si>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</si>
  <si>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</si>
  <si>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</si>
  <si>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</si>
  <si>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</si>
  <si>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</si>
  <si>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</si>
  <si>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</si>
  <si>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</si>
  <si>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</si>
  <si>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</si>
  <si>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</si>
  <si>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</si>
  <si>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</si>
  <si>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</si>
  <si>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</si>
  <si>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</si>
  <si>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</si>
  <si>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</si>
  <si>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</si>
  <si>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</si>
  <si>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</si>
  <si>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</si>
  <si>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</si>
  <si>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</si>
  <si>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</si>
  <si>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</si>
  <si>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</si>
  <si>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</si>
  <si>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</si>
  <si>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</si>
  <si>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</si>
  <si>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</si>
  <si>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</si>
  <si>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</si>
  <si>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</si>
  <si>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</si>
  <si>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</si>
  <si>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</si>
  <si>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</si>
  <si>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</si>
  <si>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</si>
  <si>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</si>
  <si>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</si>
  <si>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</si>
  <si>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</si>
  <si>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</si>
  <si>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</si>
  <si>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</si>
  <si>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</si>
  <si>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</si>
  <si>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</si>
  <si>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</si>
  <si>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</si>
  <si>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</si>
  <si>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</si>
  <si>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</si>
  <si>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</si>
  <si>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</si>
  <si>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</si>
  <si>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</si>
  <si>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</si>
  <si>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</si>
  <si>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</si>
  <si>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</si>
  <si>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</si>
  <si>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</si>
  <si>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</si>
  <si>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</si>
  <si>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</si>
  <si>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</si>
  <si>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</si>
  <si>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</si>
  <si>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</si>
  <si>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</si>
  <si>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</si>
  <si>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</si>
  <si>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</si>
  <si>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</si>
  <si>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</si>
  <si>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</si>
  <si>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</si>
  <si>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</si>
  <si>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</si>
  <si>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</si>
  <si>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</si>
  <si>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</si>
  <si>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</si>
  <si>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</si>
  <si>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</si>
  <si>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</si>
  <si>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</si>
  <si>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</si>
  <si>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</si>
  <si>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</si>
  <si>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</si>
  <si>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</si>
  <si>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</si>
  <si>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</si>
  <si>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</si>
  <si>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</si>
  <si>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</si>
  <si>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</si>
  <si>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</si>
  <si>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</si>
  <si>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</si>
  <si>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</si>
  <si>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</si>
  <si>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</si>
  <si>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</si>
  <si>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</si>
  <si>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</si>
  <si>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</si>
  <si>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</si>
  <si>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</si>
  <si>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</si>
  <si>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</si>
  <si>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</si>
  <si>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</si>
  <si>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</si>
  <si>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</si>
  <si>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</si>
  <si>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</si>
  <si>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</si>
  <si>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</si>
  <si>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</si>
  <si>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</si>
  <si>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</si>
  <si>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</si>
  <si>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</si>
  <si>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</si>
  <si>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</si>
  <si>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</si>
  <si>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</si>
  <si>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</si>
  <si>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</si>
  <si>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</si>
  <si>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</si>
  <si>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</si>
  <si>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</si>
  <si>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</si>
  <si>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</si>
  <si>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</si>
  <si>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</si>
  <si>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</si>
  <si>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</si>
  <si>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</si>
  <si>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</si>
  <si>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</si>
  <si>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</si>
  <si>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</si>
  <si>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</si>
  <si>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</si>
  <si>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</si>
  <si>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</si>
  <si>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</si>
  <si>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</si>
  <si>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</si>
  <si>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</si>
  <si>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</si>
  <si>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</si>
  <si>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</si>
  <si>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</si>
  <si>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</si>
  <si>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</si>
  <si>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</si>
  <si>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</si>
  <si>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</si>
  <si>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</si>
  <si>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</si>
  <si>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</si>
  <si>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</si>
  <si>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</si>
  <si>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</si>
  <si>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</si>
  <si>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</si>
  <si>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</si>
  <si>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</si>
  <si>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</si>
  <si>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</si>
  <si>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</si>
  <si>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</si>
  <si>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</si>
  <si>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</si>
  <si>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</si>
  <si>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</si>
  <si>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</si>
  <si>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</si>
  <si>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</si>
  <si>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</si>
  <si>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</si>
  <si>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</si>
  <si>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</si>
  <si>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</si>
  <si>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</si>
  <si>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</si>
  <si>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</si>
  <si>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</si>
  <si>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</si>
  <si>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</si>
  <si>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</si>
  <si>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</si>
  <si>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</si>
  <si>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</si>
  <si>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</si>
  <si>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</si>
  <si>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</si>
  <si>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</si>
  <si>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</si>
  <si>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</si>
  <si>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</si>
  <si>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</si>
  <si>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</si>
  <si>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</si>
  <si>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</si>
  <si>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</si>
  <si>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</si>
  <si>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</si>
  <si>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</si>
  <si>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</si>
  <si>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</si>
  <si>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</si>
  <si>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</si>
  <si>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</si>
  <si>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</si>
  <si>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</si>
  <si>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</si>
  <si>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</si>
  <si>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</si>
  <si>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</si>
  <si>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</si>
  <si>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</si>
  <si>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</si>
  <si>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</si>
  <si>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</si>
  <si>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</si>
  <si>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</si>
  <si>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</si>
  <si>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</si>
  <si>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</si>
  <si>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</si>
  <si>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</si>
  <si>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</si>
  <si>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</si>
  <si>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</si>
  <si>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</si>
  <si>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</si>
  <si>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</si>
  <si>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</si>
  <si>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</si>
  <si>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</si>
  <si>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</si>
  <si>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</si>
  <si>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</si>
  <si>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</si>
  <si>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</si>
  <si>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</si>
  <si>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</si>
  <si>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</si>
  <si>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</si>
  <si>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</si>
  <si>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</si>
  <si>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</si>
  <si>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</si>
  <si>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</si>
  <si>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</si>
  <si>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</si>
  <si>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</si>
  <si>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</si>
  <si>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</si>
  <si>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</si>
  <si>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</si>
  <si>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</si>
  <si>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</si>
  <si>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</si>
  <si>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</si>
  <si>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</si>
  <si>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</si>
  <si>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</si>
  <si>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</si>
  <si>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</si>
  <si>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</si>
  <si>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</si>
  <si>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</si>
  <si>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</si>
  <si>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</si>
  <si>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</si>
  <si>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</si>
  <si>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</si>
  <si>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</si>
  <si>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</si>
  <si>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</si>
  <si>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</si>
  <si>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</si>
  <si>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</si>
  <si>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</si>
  <si>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</si>
  <si>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</si>
  <si>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</si>
  <si>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</si>
  <si>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</si>
  <si>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</si>
  <si>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</si>
  <si>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</si>
  <si>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</si>
  <si>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</si>
  <si>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</si>
  <si>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</si>
  <si>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</si>
  <si>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</si>
  <si>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</si>
  <si>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</si>
  <si>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</si>
  <si>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</si>
  <si>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</si>
  <si>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</si>
  <si>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</si>
  <si>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</si>
  <si>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</si>
  <si>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</si>
  <si>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</si>
  <si>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</si>
  <si>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</si>
  <si>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</si>
  <si>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</si>
  <si>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</si>
  <si>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</si>
  <si>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</si>
  <si>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</si>
  <si>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</si>
  <si>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</si>
  <si>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</si>
  <si>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</si>
  <si>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</si>
  <si>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</si>
  <si>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</si>
  <si>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</si>
  <si>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</si>
  <si>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</si>
  <si>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</si>
  <si>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</si>
  <si>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</si>
  <si>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</si>
  <si>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</si>
  <si>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</si>
  <si>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</si>
  <si>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</si>
  <si>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</si>
  <si>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</si>
  <si>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</si>
  <si>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</si>
  <si>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</si>
  <si>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</si>
  <si>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</si>
  <si>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</si>
  <si>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</si>
  <si>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</si>
  <si>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</si>
  <si>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</si>
  <si>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</si>
  <si>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</si>
  <si>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</si>
  <si>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</si>
  <si>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</si>
  <si>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</si>
  <si>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</si>
  <si>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</si>
  <si>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</si>
  <si>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</si>
  <si>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</si>
  <si>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</si>
  <si>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</si>
  <si>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</si>
  <si>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</si>
  <si>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</si>
  <si>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</si>
  <si>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</si>
  <si>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</si>
  <si>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</si>
  <si>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</si>
  <si>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</si>
  <si>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</si>
  <si>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</si>
  <si>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</si>
  <si>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</si>
  <si>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</si>
  <si>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</si>
  <si>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</si>
  <si>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</si>
  <si>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</si>
  <si>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</si>
  <si>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</si>
  <si>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</si>
  <si>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</si>
  <si>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</si>
  <si>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</si>
  <si>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</si>
  <si>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</si>
  <si>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</si>
  <si>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</si>
  <si>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</si>
  <si>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</si>
  <si>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</si>
  <si>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</si>
  <si>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</si>
  <si>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</si>
  <si>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</si>
  <si>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</si>
  <si>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</si>
  <si>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</si>
  <si>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</si>
  <si>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</si>
  <si>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</si>
  <si>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</si>
  <si>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</si>
  <si>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</si>
  <si>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</si>
  <si>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</si>
  <si>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</si>
  <si>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</si>
  <si>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</si>
  <si>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</si>
  <si>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</si>
  <si>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</si>
  <si>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</si>
  <si>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</si>
  <si>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</si>
  <si>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</si>
  <si>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</si>
  <si>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</si>
  <si>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</si>
  <si>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</si>
  <si>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</si>
  <si>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</si>
  <si>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</si>
  <si>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</si>
  <si>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</si>
  <si>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</si>
  <si>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</si>
  <si>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</si>
  <si>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</si>
  <si>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</si>
  <si>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</si>
  <si>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</si>
  <si>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</si>
  <si>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</si>
  <si>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</si>
  <si>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</si>
  <si>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</si>
  <si>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</si>
  <si>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</si>
  <si>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</si>
  <si>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</si>
  <si>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</si>
  <si>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</si>
  <si>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</si>
  <si>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</si>
  <si>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</si>
  <si>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</si>
  <si>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</si>
  <si>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</si>
  <si>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</si>
  <si>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</si>
  <si>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</si>
  <si>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</si>
  <si>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</si>
  <si>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</si>
  <si>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</si>
  <si>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</si>
  <si>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</si>
  <si>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</si>
  <si>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</si>
  <si>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</si>
  <si>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</si>
  <si>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</si>
  <si>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</si>
  <si>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</si>
  <si>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</si>
  <si>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</si>
  <si>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</si>
  <si>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</si>
  <si>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</si>
  <si>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</si>
  <si>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</si>
  <si>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</si>
  <si>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</si>
  <si>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</si>
  <si>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</si>
  <si>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</si>
  <si>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</si>
  <si>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</si>
  <si>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</si>
  <si>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</si>
  <si>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</si>
  <si>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</si>
  <si>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</si>
  <si>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</si>
  <si>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</si>
  <si>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</si>
  <si>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</si>
  <si>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</si>
  <si>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</si>
  <si>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</si>
  <si>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</si>
  <si>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</si>
  <si>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</si>
  <si>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</si>
  <si>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</si>
  <si>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</si>
  <si>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</si>
  <si>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</si>
  <si>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</si>
  <si>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</si>
  <si>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</si>
  <si>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</si>
  <si>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</si>
  <si>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</si>
  <si>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</si>
  <si>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</si>
  <si>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</si>
  <si>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</si>
  <si>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</si>
  <si>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</si>
  <si>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</si>
  <si>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</si>
  <si>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</si>
  <si>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</si>
  <si>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</si>
  <si>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</si>
  <si>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</si>
  <si>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</si>
  <si>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</si>
  <si>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</si>
  <si>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</si>
  <si>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</si>
  <si>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</si>
  <si>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</si>
  <si>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</si>
  <si>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</si>
  <si>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</si>
  <si>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</si>
  <si>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</si>
  <si>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</si>
  <si>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</si>
  <si>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</si>
  <si>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</si>
  <si>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</si>
  <si>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</si>
  <si>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</si>
  <si>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</si>
  <si>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</si>
  <si>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</si>
  <si>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</si>
  <si>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</si>
  <si>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</si>
  <si>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</si>
  <si>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</si>
  <si>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</si>
  <si>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</si>
  <si>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</si>
  <si>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</si>
  <si>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</si>
  <si>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</si>
  <si>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</si>
  <si>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</si>
  <si>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</si>
  <si>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</si>
  <si>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</si>
  <si>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</si>
  <si>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</si>
  <si>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</si>
  <si>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</si>
  <si>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</si>
  <si>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</si>
  <si>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</si>
  <si>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</si>
  <si>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</si>
  <si>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</si>
  <si>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</si>
  <si>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</si>
  <si>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</si>
  <si>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</si>
  <si>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</si>
  <si>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</si>
  <si>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</si>
  <si>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</si>
  <si>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</si>
  <si>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</si>
  <si>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</si>
  <si>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</si>
  <si>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</si>
  <si>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</si>
  <si>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</si>
  <si>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</si>
  <si>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</si>
  <si>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</si>
  <si>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</si>
  <si>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</si>
  <si>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</si>
  <si>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</si>
  <si>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</si>
  <si>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</si>
  <si>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</si>
  <si>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</si>
  <si>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</si>
  <si>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</si>
  <si>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</si>
  <si>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</si>
  <si>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</si>
  <si>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</si>
  <si>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</si>
  <si>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</si>
  <si>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</si>
  <si>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</si>
  <si>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</si>
  <si>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</si>
  <si>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</si>
  <si>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</si>
  <si>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</si>
  <si>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</si>
  <si>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</si>
  <si>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</si>
  <si>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</si>
  <si>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</si>
  <si>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</si>
  <si>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</si>
  <si>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</si>
  <si>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</si>
  <si>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</si>
  <si>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</si>
  <si>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</si>
  <si>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</si>
  <si>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</si>
  <si>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</si>
  <si>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</si>
  <si>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</si>
  <si>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</si>
  <si>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</si>
  <si>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</si>
  <si>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</si>
  <si>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</si>
  <si>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</si>
  <si>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</si>
  <si>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</si>
  <si>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</si>
  <si>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</si>
  <si>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</si>
  <si>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</si>
  <si>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</si>
  <si>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</si>
  <si>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</si>
  <si>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</si>
  <si>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</si>
  <si>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</si>
  <si>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</si>
  <si>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</si>
  <si>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</si>
  <si>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</si>
  <si>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</si>
  <si>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</si>
  <si>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</si>
  <si>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</si>
  <si>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</si>
  <si>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</si>
  <si>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</si>
  <si>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</si>
  <si>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</si>
  <si>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</si>
  <si>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</si>
  <si>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</si>
  <si>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</si>
  <si>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</si>
  <si>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</si>
  <si>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</si>
  <si>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</si>
  <si>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</si>
  <si>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</si>
  <si>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</si>
  <si>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</si>
  <si>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</si>
  <si>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</si>
  <si>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</si>
  <si>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</si>
  <si>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</si>
  <si>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</si>
  <si>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</si>
  <si>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</si>
  <si>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</si>
  <si>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</si>
  <si>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</si>
  <si>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</si>
  <si>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</si>
  <si>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</si>
  <si>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</si>
  <si>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</si>
  <si>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</si>
  <si>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</si>
  <si>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</si>
  <si>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</si>
  <si>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</si>
  <si>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</si>
  <si>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</si>
  <si>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</si>
  <si>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</si>
  <si>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</si>
  <si>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</si>
  <si>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</si>
  <si>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</si>
  <si>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</si>
  <si>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</si>
  <si>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</si>
  <si>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</si>
  <si>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</si>
  <si>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</si>
  <si>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</si>
  <si>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</si>
  <si>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</si>
  <si>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</si>
  <si>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</si>
  <si>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</si>
  <si>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</si>
  <si>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</si>
  <si>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</si>
  <si>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</si>
  <si>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</si>
  <si>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</si>
  <si>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</si>
  <si>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</si>
  <si>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</si>
  <si>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</si>
  <si>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</si>
  <si>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</si>
  <si>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</si>
  <si>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</si>
  <si>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</si>
  <si>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</si>
  <si>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</si>
  <si>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</si>
  <si>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</si>
  <si>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</si>
  <si>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</si>
  <si>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</si>
  <si>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</si>
  <si>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</si>
  <si>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</si>
  <si>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</si>
  <si>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</si>
  <si>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</si>
  <si>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</si>
  <si>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</si>
  <si>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</si>
  <si>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</si>
  <si>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</si>
  <si>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</si>
  <si>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</si>
  <si>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</si>
  <si>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</si>
  <si>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</si>
  <si>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</si>
  <si>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</si>
  <si>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</si>
  <si>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</si>
  <si>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</si>
  <si>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</si>
  <si>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</si>
  <si>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</si>
  <si>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</si>
  <si>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</si>
  <si>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</si>
  <si>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</si>
  <si>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</si>
  <si>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</si>
  <si>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</si>
  <si>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</si>
  <si>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</si>
  <si>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</si>
  <si>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</si>
  <si>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</si>
  <si>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</si>
  <si>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</si>
  <si>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</si>
  <si>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</si>
  <si>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</si>
  <si>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</si>
  <si>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</si>
  <si>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</si>
  <si>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</si>
  <si>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</si>
  <si>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</si>
  <si>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</si>
  <si>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</si>
  <si>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</si>
  <si>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</si>
  <si>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</si>
  <si>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</si>
  <si>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</si>
  <si>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</si>
  <si>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</si>
  <si>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</si>
  <si>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</si>
  <si>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</si>
  <si>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</si>
  <si>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</si>
  <si>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</si>
  <si>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</si>
  <si>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</si>
  <si>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</si>
  <si>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</si>
  <si>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</si>
  <si>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</si>
  <si>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</si>
  <si>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</si>
  <si>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</si>
  <si>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</si>
  <si>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</si>
  <si>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</si>
  <si>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</si>
  <si>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</si>
  <si>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</si>
  <si>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</si>
  <si>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</si>
  <si>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</si>
  <si>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</si>
  <si>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</si>
  <si>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</si>
  <si>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</si>
  <si>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</si>
  <si>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</si>
  <si>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</si>
  <si>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</si>
  <si>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</si>
  <si>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</si>
  <si>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</si>
  <si>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</si>
  <si>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</si>
  <si>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</si>
  <si>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</si>
  <si>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</si>
  <si>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</si>
  <si>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</si>
  <si>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</si>
  <si>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</si>
  <si>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</si>
  <si>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</si>
  <si>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</si>
  <si>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</si>
  <si>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</si>
  <si>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</si>
  <si>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</si>
  <si>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</si>
  <si>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</si>
  <si>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</si>
  <si>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</si>
  <si>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</si>
  <si>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</si>
  <si>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</si>
  <si>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</si>
  <si>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</si>
  <si>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</si>
  <si>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</si>
  <si>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</si>
  <si>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</si>
  <si>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</si>
  <si>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</si>
  <si>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</si>
  <si>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</si>
  <si>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</si>
  <si>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</si>
  <si>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</si>
  <si>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</si>
  <si>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</si>
  <si>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</si>
  <si>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</si>
  <si>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</si>
  <si>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</si>
  <si>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</si>
  <si>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</si>
  <si>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</si>
  <si>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</si>
  <si>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</si>
  <si>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</si>
  <si>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</si>
  <si>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</si>
  <si>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</si>
  <si>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</si>
  <si>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</si>
  <si>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</si>
  <si>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</si>
  <si>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</si>
  <si>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</si>
  <si>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</si>
  <si>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</si>
  <si>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</si>
  <si>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</si>
  <si>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</si>
  <si>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</si>
  <si>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</si>
  <si>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</si>
  <si>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</si>
  <si>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</si>
  <si>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</si>
  <si>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</si>
  <si>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</si>
  <si>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</si>
  <si>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</si>
  <si>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</si>
  <si>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</si>
  <si>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</si>
  <si>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</si>
  <si>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</si>
  <si>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</si>
  <si>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</si>
  <si>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</si>
  <si>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</si>
  <si>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</si>
  <si>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</si>
  <si>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</si>
  <si>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</si>
  <si>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</si>
  <si>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</si>
  <si>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</si>
  <si>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</si>
  <si>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</si>
  <si>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</si>
  <si>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</si>
  <si>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</si>
  <si>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</si>
  <si>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</si>
  <si>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</si>
  <si>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</si>
  <si>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</si>
  <si>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</si>
  <si>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</si>
  <si>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</si>
  <si>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</si>
  <si>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</si>
  <si>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</si>
  <si>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</si>
  <si>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</si>
  <si>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</si>
  <si>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</si>
  <si>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</si>
  <si>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</si>
  <si>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</si>
  <si>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</si>
  <si>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</si>
  <si>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</si>
  <si>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</si>
  <si>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</si>
  <si>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</si>
  <si>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</si>
  <si>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</si>
  <si>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</si>
  <si>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</si>
  <si>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</si>
  <si>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</si>
  <si>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</si>
  <si>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</si>
  <si>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</si>
  <si>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</si>
  <si>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</si>
  <si>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</si>
  <si>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</si>
  <si>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</si>
  <si>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</si>
  <si>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</si>
  <si>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</si>
  <si>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</si>
  <si>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</si>
  <si>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</si>
  <si>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</si>
  <si>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</si>
  <si>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</si>
  <si>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</si>
  <si>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</si>
  <si>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</si>
  <si>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</si>
  <si>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</si>
  <si>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</si>
  <si>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</si>
  <si>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</si>
  <si>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</si>
  <si>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</si>
  <si>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</si>
  <si>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</si>
  <si>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</si>
  <si>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</si>
  <si>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</si>
  <si>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</si>
  <si>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</si>
  <si>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</si>
  <si>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</si>
  <si>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</si>
  <si>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</si>
  <si>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</si>
  <si>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</si>
  <si>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</si>
  <si>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</si>
  <si>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</si>
  <si>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</si>
  <si>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</si>
  <si>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</si>
  <si>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</si>
  <si>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</si>
  <si>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</si>
  <si>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</si>
  <si>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</si>
  <si>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</si>
  <si>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</si>
  <si>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</si>
  <si>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</si>
  <si>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</si>
  <si>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</si>
  <si>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</si>
  <si>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</si>
  <si>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</si>
  <si>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</si>
  <si>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</si>
  <si>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</si>
  <si>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</si>
  <si>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</si>
  <si>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</si>
  <si>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</si>
  <si>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</si>
  <si>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</si>
  <si>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</si>
  <si>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</si>
  <si>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</si>
  <si>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</si>
  <si>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</si>
  <si>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</si>
  <si>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</si>
  <si>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</si>
  <si>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</si>
  <si>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</si>
  <si>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</si>
  <si>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</si>
  <si>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</si>
  <si>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</si>
  <si>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</si>
  <si>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</si>
  <si>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</si>
  <si>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</si>
  <si>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</si>
  <si>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</si>
  <si>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</si>
  <si>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</si>
  <si>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</si>
  <si>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</si>
  <si>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</si>
  <si>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</si>
  <si>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</si>
  <si>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</si>
  <si>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</si>
  <si>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</si>
  <si>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</si>
  <si>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</si>
  <si>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</si>
  <si>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</si>
  <si>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</si>
  <si>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</si>
  <si>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</si>
  <si>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</si>
  <si>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</si>
  <si>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</si>
  <si>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</si>
  <si>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</si>
  <si>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</si>
  <si>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</si>
  <si>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</si>
  <si>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</si>
  <si>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</si>
  <si>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</si>
  <si>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</si>
  <si>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</si>
  <si>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</si>
  <si>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</si>
  <si>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</si>
  <si>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</si>
  <si>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</si>
  <si>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</si>
  <si>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</si>
  <si>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</si>
  <si>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</si>
  <si>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</si>
  <si>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</si>
  <si>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</si>
  <si>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</si>
  <si>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</si>
  <si>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</si>
  <si>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</si>
  <si>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</si>
  <si>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</si>
  <si>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</si>
  <si>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</si>
  <si>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</si>
  <si>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</si>
  <si>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</si>
  <si>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</si>
  <si>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</si>
  <si>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</si>
  <si>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</si>
  <si>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</si>
  <si>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</si>
  <si>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</si>
  <si>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</si>
  <si>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</si>
  <si>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</si>
  <si>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</si>
  <si>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</si>
  <si>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</si>
  <si>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</si>
  <si>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</si>
  <si>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</si>
  <si>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</si>
  <si>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</si>
  <si>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</si>
  <si>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</si>
  <si>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</si>
  <si>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</si>
  <si>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</si>
  <si>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</si>
  <si>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</si>
  <si>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</si>
  <si>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</si>
  <si>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</si>
  <si>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</si>
  <si>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</si>
  <si>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</si>
  <si>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</si>
  <si>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</si>
  <si>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</si>
  <si>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</si>
  <si>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</si>
  <si>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</si>
  <si>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</si>
  <si>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</si>
  <si>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</si>
  <si>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</si>
  <si>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</si>
  <si>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</si>
  <si>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</si>
  <si>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</si>
  <si>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</si>
  <si>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</si>
  <si>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</si>
  <si>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</si>
  <si>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</si>
  <si>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</si>
  <si>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</si>
  <si>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</si>
  <si>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</si>
  <si>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</si>
  <si>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</si>
  <si>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</si>
  <si>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</si>
  <si>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</si>
  <si>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</si>
  <si>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</si>
  <si>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</si>
  <si>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</si>
  <si>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</si>
  <si>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</si>
  <si>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</si>
  <si>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</si>
  <si>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</si>
  <si>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</si>
  <si>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</si>
  <si>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</si>
  <si>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</si>
  <si>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</si>
  <si>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</si>
  <si>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</si>
  <si>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</si>
  <si>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</si>
  <si>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</si>
  <si>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</si>
  <si>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</si>
  <si>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</si>
  <si>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</si>
  <si>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</si>
  <si>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</si>
  <si>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</si>
  <si>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</si>
  <si>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</si>
  <si>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</si>
  <si>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</si>
  <si>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</si>
  <si>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</si>
  <si>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</si>
  <si>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</si>
  <si>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</si>
  <si>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</si>
  <si>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</si>
  <si>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</si>
  <si>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</si>
  <si>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</si>
  <si>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</si>
  <si>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</si>
  <si>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</si>
  <si>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</si>
  <si>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</si>
  <si>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</si>
  <si>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</si>
  <si>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</si>
  <si>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</si>
  <si>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</si>
  <si>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</si>
  <si>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</si>
  <si>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</si>
  <si>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</si>
  <si>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</si>
  <si>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</si>
  <si>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</si>
  <si>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</si>
  <si>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</si>
  <si>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</si>
  <si>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</si>
  <si>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</si>
  <si>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</si>
  <si>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</si>
  <si>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</si>
  <si>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</si>
  <si>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</si>
  <si>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</si>
  <si>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</si>
  <si>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</si>
  <si>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</si>
  <si>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</si>
  <si>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</si>
  <si>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</si>
  <si>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</si>
  <si>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</si>
  <si>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</si>
  <si>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</si>
  <si>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</si>
  <si>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</si>
  <si>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</si>
  <si>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</si>
  <si>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</si>
  <si>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</si>
  <si>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</si>
  <si>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</si>
  <si>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</si>
  <si>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</si>
  <si>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</si>
  <si>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</si>
  <si>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</si>
  <si>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</si>
  <si>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</si>
  <si>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</si>
  <si>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</si>
  <si>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</si>
  <si>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</si>
  <si>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</si>
  <si>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</si>
  <si>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</si>
  <si>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</si>
  <si>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</si>
  <si>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</si>
  <si>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</si>
  <si>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</si>
  <si>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</si>
  <si>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</si>
  <si>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</si>
  <si>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</si>
  <si>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</si>
  <si>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</si>
  <si>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</si>
  <si>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</si>
  <si>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</si>
  <si>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</si>
  <si>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</si>
  <si>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</si>
  <si>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</si>
  <si>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</si>
  <si>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</si>
  <si>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</si>
  <si>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</si>
  <si>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</si>
  <si>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</si>
  <si>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</si>
  <si>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</si>
  <si>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</si>
  <si>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</si>
  <si>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</si>
  <si>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</si>
  <si>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</si>
  <si>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</si>
  <si>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</si>
  <si>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</si>
  <si>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</si>
  <si>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</si>
  <si>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</si>
  <si>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</si>
  <si>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</si>
  <si>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</si>
  <si>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</si>
  <si>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</si>
  <si>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</si>
  <si>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</si>
  <si>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</si>
  <si>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</si>
  <si>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</si>
  <si>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</si>
  <si>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</si>
  <si>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</si>
  <si>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</si>
  <si>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</si>
  <si>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</si>
  <si>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</si>
  <si>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</si>
  <si>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</si>
  <si>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</si>
  <si>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</si>
  <si>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</si>
  <si>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</si>
  <si>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</si>
  <si>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</si>
  <si>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</si>
  <si>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</si>
  <si>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</si>
  <si>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</si>
  <si>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</si>
  <si>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</si>
  <si>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</si>
  <si>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</si>
  <si>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</si>
  <si>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</si>
  <si>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</si>
  <si>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</si>
  <si>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</si>
  <si>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</si>
  <si>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</si>
  <si>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</si>
  <si>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</si>
  <si>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</si>
  <si>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</si>
  <si>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</si>
  <si>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</si>
  <si>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</si>
  <si>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</si>
  <si>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</si>
  <si>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</si>
  <si>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</si>
  <si>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</si>
  <si>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</si>
  <si>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</si>
  <si>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</si>
  <si>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</si>
  <si>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</si>
  <si>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</si>
  <si>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</si>
  <si>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</si>
  <si>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</si>
  <si>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</si>
  <si>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</si>
  <si>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</si>
  <si>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</si>
  <si>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</si>
  <si>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</si>
  <si>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</si>
  <si>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</si>
  <si>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</si>
  <si>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</si>
  <si>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</si>
  <si>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</si>
  <si>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</si>
  <si>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</si>
  <si>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</si>
  <si>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</si>
  <si>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</si>
  <si>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</si>
  <si>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</si>
  <si>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</si>
  <si>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</si>
  <si>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</si>
  <si>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</si>
  <si>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</si>
  <si>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</si>
  <si>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</si>
  <si>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</si>
  <si>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</si>
  <si>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</si>
  <si>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</si>
  <si>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</si>
  <si>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</si>
  <si>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</si>
  <si>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</si>
  <si>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</si>
  <si>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</si>
  <si>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</si>
  <si>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</si>
  <si>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</si>
  <si>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</si>
  <si>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</si>
  <si>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</si>
  <si>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</si>
  <si>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</si>
  <si>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</si>
  <si>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</si>
  <si>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</si>
  <si>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</si>
  <si>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</si>
  <si>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</si>
  <si>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</si>
  <si>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</si>
  <si>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</si>
  <si>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</si>
  <si>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</si>
  <si>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</si>
  <si>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</si>
  <si>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</si>
  <si>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</si>
  <si>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</si>
  <si>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</si>
  <si>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</si>
  <si>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</si>
  <si>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</si>
  <si>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</si>
  <si>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</si>
  <si>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</si>
  <si>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</si>
  <si>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</si>
  <si>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</si>
  <si>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</si>
  <si>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</si>
  <si>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</si>
  <si>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</si>
  <si>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</si>
  <si>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</si>
  <si>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</si>
  <si>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</si>
  <si>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</si>
  <si>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</si>
  <si>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</si>
  <si>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</si>
  <si>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</si>
  <si>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</si>
  <si>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</si>
  <si>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</si>
  <si>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</si>
  <si>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</si>
  <si>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</si>
  <si>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</si>
  <si>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</si>
  <si>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</si>
  <si>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</si>
  <si>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</si>
  <si>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</si>
  <si>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</si>
  <si>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</si>
  <si>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</si>
  <si>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</si>
  <si>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</si>
  <si>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</si>
  <si>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</si>
  <si>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</si>
  <si>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</si>
  <si>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</si>
  <si>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</si>
  <si>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</si>
  <si>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</si>
  <si>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</si>
  <si>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</si>
  <si>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</si>
  <si>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</si>
  <si>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</si>
  <si>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</si>
  <si>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</si>
  <si>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</si>
  <si>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</si>
  <si>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</si>
  <si>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</si>
  <si>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</si>
  <si>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</si>
  <si>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</si>
  <si>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</si>
  <si>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</si>
  <si>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</si>
  <si>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</si>
  <si>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</si>
  <si>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</si>
  <si>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</si>
  <si>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</si>
  <si>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</si>
  <si>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</si>
  <si>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</si>
  <si>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</si>
  <si>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</si>
  <si>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</si>
  <si>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</si>
  <si>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</si>
  <si>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</si>
  <si>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</si>
  <si>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</si>
  <si>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</si>
  <si>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</si>
  <si>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</si>
  <si>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</si>
  <si>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</si>
  <si>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</si>
  <si>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</si>
  <si>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</si>
  <si>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</si>
  <si>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</si>
  <si>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</si>
  <si>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</si>
  <si>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</si>
  <si>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</si>
  <si>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</si>
  <si>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</si>
  <si>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</si>
  <si>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</si>
  <si>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</si>
  <si>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</si>
  <si>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</si>
  <si>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</si>
  <si>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</si>
  <si>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</si>
  <si>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</si>
  <si>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</si>
  <si>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</si>
  <si>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</si>
  <si>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</si>
  <si>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</si>
  <si>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</si>
  <si>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</si>
  <si>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</si>
  <si>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</si>
  <si>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</si>
  <si>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</si>
  <si>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</si>
  <si>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</si>
  <si>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</si>
  <si>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</si>
  <si>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</si>
  <si>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</si>
  <si>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</si>
  <si>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</si>
  <si>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</si>
  <si>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</si>
  <si>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</si>
  <si>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</si>
  <si>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</si>
  <si>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</si>
  <si>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</si>
  <si>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</si>
  <si>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</si>
  <si>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</si>
  <si>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</si>
  <si>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</si>
  <si>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</si>
  <si>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</si>
  <si>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</si>
  <si>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</si>
  <si>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</si>
  <si>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</si>
  <si>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</si>
  <si>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</si>
  <si>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</si>
  <si>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</si>
  <si>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</si>
  <si>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</si>
  <si>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</si>
  <si>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</si>
  <si>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</si>
  <si>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</si>
  <si>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</si>
  <si>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</si>
  <si>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</si>
  <si>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</si>
  <si>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</si>
  <si>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</si>
  <si>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</si>
  <si>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</si>
  <si>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</si>
  <si>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</si>
  <si>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</si>
  <si>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</si>
  <si>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</si>
  <si>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</si>
  <si>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</si>
  <si>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</si>
  <si>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</si>
  <si>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</si>
  <si>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</si>
  <si>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</si>
  <si>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</si>
  <si>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</si>
  <si>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</si>
  <si>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</si>
  <si>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</si>
  <si>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</si>
  <si>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</si>
  <si>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</si>
  <si>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</si>
  <si>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</si>
  <si>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</si>
  <si>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</si>
  <si>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</si>
  <si>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</si>
  <si>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</si>
  <si>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</si>
  <si>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</si>
  <si>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</si>
  <si>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</si>
  <si>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</si>
  <si>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</si>
  <si>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</si>
  <si>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</si>
  <si>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</si>
  <si>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</si>
  <si>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</si>
  <si>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</si>
  <si>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</si>
  <si>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</si>
  <si>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</si>
  <si>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</si>
  <si>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</si>
  <si>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</si>
  <si>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</si>
  <si>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</si>
  <si>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</si>
  <si>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</si>
  <si>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</si>
  <si>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</si>
  <si>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</si>
  <si>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</si>
  <si>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</si>
  <si>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</si>
  <si>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</si>
  <si>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</si>
  <si>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</si>
  <si>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</si>
  <si>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</si>
  <si>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</si>
  <si>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</si>
  <si>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</si>
  <si>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</si>
  <si>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</si>
  <si>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</si>
  <si>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</si>
  <si>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</si>
  <si>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</si>
  <si>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</si>
  <si>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</si>
  <si>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</si>
  <si>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</si>
  <si>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</si>
  <si>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</si>
  <si>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</si>
  <si>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</si>
  <si>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</si>
  <si>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</si>
  <si>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</si>
  <si>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</si>
  <si>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</si>
  <si>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</si>
  <si>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</si>
  <si>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</si>
  <si>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</si>
  <si>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</si>
  <si>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</si>
  <si>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</si>
  <si>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</si>
  <si>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</si>
  <si>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</si>
  <si>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</si>
  <si>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</si>
  <si>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</si>
  <si>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</si>
  <si>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</si>
  <si>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</si>
  <si>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</si>
  <si>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</si>
  <si>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</si>
  <si>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</si>
  <si>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</si>
  <si>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</si>
  <si>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</si>
  <si>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</si>
  <si>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</si>
  <si>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</si>
  <si>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</si>
  <si>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</si>
  <si>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</si>
  <si>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</si>
  <si>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</si>
  <si>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</si>
  <si>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</si>
  <si>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</si>
  <si>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</si>
  <si>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</si>
  <si>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</si>
  <si>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</si>
  <si>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</si>
  <si>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</si>
  <si>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</si>
  <si>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</si>
  <si>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</si>
  <si>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</si>
  <si>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</si>
  <si>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</si>
  <si>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</si>
  <si>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</si>
  <si>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</si>
  <si>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</si>
  <si>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</si>
  <si>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</si>
  <si>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</si>
  <si>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</si>
  <si>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</si>
  <si>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</si>
  <si>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</si>
  <si>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</si>
  <si>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</si>
  <si>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</si>
  <si>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</si>
  <si>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</si>
  <si>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</si>
  <si>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</si>
  <si>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</si>
  <si>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</si>
  <si>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</si>
  <si>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</si>
  <si>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</si>
  <si>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</si>
  <si>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</si>
  <si>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</si>
  <si>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</si>
  <si>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</si>
  <si>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</si>
  <si>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</si>
  <si>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</si>
  <si>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</si>
  <si>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</si>
  <si>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</si>
  <si>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</si>
  <si>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</si>
  <si>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</si>
  <si>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</si>
  <si>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</si>
  <si>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</si>
  <si>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</si>
  <si>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</si>
  <si>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</si>
  <si>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</si>
  <si>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</si>
  <si>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</si>
  <si>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</si>
  <si>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</si>
  <si>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</si>
  <si>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</si>
  <si>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</si>
  <si>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</si>
  <si>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</si>
  <si>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</si>
  <si>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</si>
  <si>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</si>
  <si>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</si>
  <si>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</si>
  <si>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</si>
  <si>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</si>
  <si>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</si>
  <si>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</si>
  <si>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</si>
  <si>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</si>
  <si>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</si>
  <si>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</si>
  <si>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</si>
  <si>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</si>
  <si>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</si>
  <si>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</si>
  <si>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</si>
  <si>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</si>
  <si>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</si>
  <si>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</si>
  <si>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</si>
  <si>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</si>
  <si>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</si>
  <si>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</si>
  <si>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</si>
  <si>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</si>
  <si>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</si>
  <si>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</si>
  <si>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</si>
  <si>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</si>
  <si>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</si>
  <si>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</si>
  <si>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</si>
  <si>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</si>
  <si>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</si>
  <si>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</si>
  <si>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</si>
  <si>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</si>
  <si>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</si>
  <si>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</si>
  <si>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</si>
  <si>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</si>
  <si>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</si>
  <si>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</si>
  <si>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</si>
  <si>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</si>
  <si>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</si>
  <si>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</si>
  <si>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</si>
  <si>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</si>
  <si>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</si>
  <si>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</si>
  <si>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</si>
  <si>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</si>
  <si>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</si>
  <si>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</si>
  <si>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</si>
  <si>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</si>
  <si>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</si>
  <si>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</si>
  <si>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</si>
  <si>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</si>
  <si>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</si>
  <si>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</si>
  <si>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</si>
  <si>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</si>
  <si>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</si>
  <si>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</si>
  <si>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</si>
  <si>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</si>
  <si>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</si>
  <si>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</si>
  <si>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</si>
  <si>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</si>
  <si>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</si>
  <si>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</si>
  <si>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</si>
  <si>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</si>
  <si>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</si>
  <si>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</si>
  <si>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</si>
  <si>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</si>
  <si>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</si>
  <si>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</si>
  <si>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</si>
  <si>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</si>
  <si>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</si>
  <si>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</si>
  <si>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</si>
  <si>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</si>
  <si>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</si>
  <si>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</si>
  <si>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</si>
  <si>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</si>
  <si>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</si>
  <si>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</si>
  <si>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</si>
  <si>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</si>
  <si>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</si>
  <si>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</si>
  <si>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</si>
  <si>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</si>
  <si>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</si>
  <si>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</si>
  <si>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</si>
  <si>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</si>
  <si>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</si>
  <si>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</si>
  <si>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</si>
  <si>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</si>
  <si>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</si>
  <si>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</si>
  <si>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</si>
  <si>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</si>
  <si>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</si>
  <si>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</si>
  <si>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</si>
  <si>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</si>
  <si>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</si>
  <si>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</si>
  <si>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</si>
  <si>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</si>
  <si>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</si>
  <si>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</si>
  <si>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</si>
  <si>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</si>
  <si>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</si>
  <si>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</si>
  <si>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</si>
  <si>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</si>
  <si>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</si>
  <si>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</si>
  <si>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</si>
  <si>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</si>
  <si>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</si>
  <si>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</si>
  <si>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</si>
  <si>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</si>
  <si>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</si>
  <si>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</si>
  <si>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</si>
  <si>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</si>
  <si>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</si>
  <si>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</si>
  <si>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</si>
  <si>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</si>
  <si>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</si>
  <si>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</si>
  <si>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</si>
  <si>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</si>
  <si>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</si>
  <si>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</si>
  <si>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</si>
  <si>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</si>
  <si>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</si>
  <si>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</si>
  <si>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</si>
  <si>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</si>
  <si>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</si>
  <si>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</si>
  <si>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</si>
  <si>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</si>
  <si>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</si>
  <si>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</si>
  <si>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</si>
  <si>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</si>
  <si>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</si>
  <si>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</si>
  <si>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</si>
  <si>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</si>
  <si>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</si>
  <si>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</si>
  <si>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</si>
  <si>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</si>
  <si>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</si>
  <si>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</si>
  <si>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</si>
  <si>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</si>
  <si>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</si>
  <si>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</si>
  <si>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</si>
  <si>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</si>
  <si>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</si>
  <si>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</si>
  <si>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</si>
  <si>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</si>
  <si>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</si>
  <si>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</si>
  <si>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</si>
  <si>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</si>
  <si>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</si>
  <si>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</si>
  <si>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</si>
  <si>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</si>
  <si>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</si>
  <si>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</si>
  <si>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</si>
  <si>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</si>
  <si>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</si>
  <si>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</si>
  <si>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</si>
  <si>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</si>
  <si>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</si>
  <si>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</si>
  <si>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</si>
  <si>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</si>
  <si>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</si>
  <si>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</si>
  <si>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</si>
  <si>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</si>
  <si>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</si>
  <si>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</si>
  <si>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</si>
  <si>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</si>
  <si>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</si>
  <si>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</si>
  <si>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</si>
  <si>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</si>
  <si>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</si>
  <si>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</si>
  <si>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</si>
  <si>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</si>
  <si>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</si>
  <si>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</si>
  <si>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</si>
  <si>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</si>
  <si>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</si>
  <si>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</si>
  <si>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</si>
  <si>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</si>
  <si>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</si>
  <si>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</si>
  <si>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</si>
  <si>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</si>
  <si>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</si>
  <si>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</si>
  <si>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</si>
  <si>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</si>
  <si>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</si>
  <si>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</si>
  <si>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</si>
  <si>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</si>
  <si>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</si>
  <si>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</si>
  <si>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</si>
  <si>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</si>
  <si>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</si>
  <si>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</si>
  <si>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</si>
  <si>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</si>
  <si>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</si>
  <si>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</si>
  <si>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</si>
  <si>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</si>
  <si>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</si>
  <si>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</si>
  <si>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</si>
  <si>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</si>
  <si>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</si>
  <si>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</si>
  <si>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</si>
  <si>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</si>
  <si>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</si>
  <si>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</si>
  <si>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</si>
  <si>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</si>
  <si>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</si>
  <si>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</si>
  <si>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</si>
  <si>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</si>
  <si>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</si>
  <si>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</si>
  <si>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</si>
  <si>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</si>
  <si>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</si>
  <si>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</si>
  <si>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</si>
  <si>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</si>
  <si>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</si>
  <si>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</si>
  <si>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</si>
  <si>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</si>
  <si>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</si>
  <si>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</si>
  <si>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</si>
  <si>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</si>
  <si>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</si>
  <si>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</si>
  <si>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</si>
  <si>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</si>
  <si>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</si>
  <si>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</si>
  <si>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</si>
  <si>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</si>
  <si>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</si>
  <si>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</si>
  <si>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</si>
  <si>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</si>
  <si>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</si>
  <si>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</si>
  <si>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</si>
  <si>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</si>
  <si>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</si>
  <si>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</si>
  <si>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</si>
  <si>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</si>
  <si>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</si>
  <si>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</si>
  <si>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</si>
  <si>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</si>
  <si>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</si>
  <si>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</si>
  <si>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</si>
  <si>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</si>
  <si>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</si>
  <si>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</si>
  <si>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</si>
  <si>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</si>
  <si>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</si>
  <si>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</si>
  <si>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</si>
  <si>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</si>
  <si>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</si>
  <si>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</si>
  <si>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</si>
  <si>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</si>
  <si>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</si>
  <si>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</si>
  <si>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</si>
  <si>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</si>
  <si>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</si>
  <si>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</si>
  <si>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</si>
  <si>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</si>
  <si>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</si>
  <si>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</si>
  <si>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</si>
  <si>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</si>
  <si>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</si>
  <si>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</si>
  <si>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</si>
  <si>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</si>
  <si>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</si>
  <si>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</si>
  <si>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</si>
  <si>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</si>
  <si>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</si>
  <si>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</si>
  <si>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</si>
  <si>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</si>
  <si>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</si>
  <si>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</si>
  <si>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</si>
  <si>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</si>
  <si>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</si>
  <si>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</si>
  <si>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</si>
  <si>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</si>
  <si>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</si>
  <si>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</si>
  <si>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</si>
  <si>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</si>
  <si>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</si>
  <si>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</si>
  <si>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</si>
  <si>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</si>
  <si>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</si>
  <si>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</si>
  <si>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</si>
  <si>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</si>
  <si>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</si>
  <si>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</si>
  <si>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</si>
  <si>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</si>
  <si>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</si>
  <si>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</si>
  <si>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</si>
  <si>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</si>
  <si>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</si>
  <si>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</si>
  <si>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</si>
  <si>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</si>
  <si>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</si>
  <si>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</si>
  <si>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</si>
  <si>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</si>
  <si>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</si>
  <si>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</si>
  <si>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</si>
  <si>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</si>
  <si>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</si>
  <si>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</si>
  <si>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</si>
  <si>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</si>
  <si>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</si>
  <si>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</si>
  <si>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</si>
  <si>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</si>
  <si>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</si>
  <si>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</si>
  <si>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</si>
  <si>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</si>
  <si>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</si>
  <si>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</si>
  <si>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</si>
  <si>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</si>
  <si>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</si>
  <si>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</si>
  <si>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</si>
  <si>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</si>
  <si>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</si>
  <si>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</si>
  <si>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</si>
  <si>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</si>
  <si>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</si>
  <si>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</si>
  <si>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</si>
  <si>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</si>
  <si>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</si>
  <si>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</si>
  <si>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</si>
  <si>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</si>
  <si>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</si>
  <si>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</si>
  <si>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</si>
  <si>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</si>
  <si>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</si>
  <si>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</si>
  <si>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</si>
  <si>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</si>
  <si>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</si>
  <si>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</si>
  <si>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</si>
  <si>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</si>
  <si>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</si>
  <si>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</si>
  <si>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</si>
  <si>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</si>
  <si>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</si>
  <si>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</si>
  <si>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</si>
  <si>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</si>
  <si>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</si>
  <si>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</si>
  <si>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</si>
  <si>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</si>
  <si>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</si>
  <si>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</si>
  <si>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</si>
  <si>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</si>
  <si>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</si>
  <si>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</si>
  <si>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</si>
  <si>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</si>
  <si>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</si>
  <si>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</si>
  <si>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</si>
  <si>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</si>
  <si>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</si>
  <si>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</si>
  <si>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</si>
  <si>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</si>
  <si>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</si>
  <si>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</si>
  <si>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</si>
  <si>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</si>
  <si>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</si>
  <si>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</si>
  <si>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</si>
  <si>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</si>
  <si>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</si>
  <si>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</si>
  <si>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</si>
  <si>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</si>
  <si>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</si>
  <si>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</si>
  <si>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</si>
  <si>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</si>
  <si>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</si>
  <si>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</si>
  <si>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</si>
  <si>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</si>
  <si>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</si>
  <si>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</si>
  <si>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</si>
  <si>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</si>
  <si>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</si>
  <si>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</si>
  <si>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</si>
  <si>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</si>
  <si>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</si>
  <si>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</si>
  <si>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</si>
  <si>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</si>
  <si>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</si>
  <si>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</si>
  <si>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</si>
  <si>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</si>
  <si>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</si>
  <si>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</si>
  <si>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</si>
  <si>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</si>
  <si>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</si>
  <si>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</si>
  <si>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</si>
  <si>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</si>
  <si>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</si>
  <si>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</si>
  <si>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</si>
  <si>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</si>
  <si>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</si>
  <si>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</si>
  <si>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</si>
  <si>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</si>
  <si>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</si>
  <si>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</si>
  <si>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</si>
  <si>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</si>
  <si>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</si>
  <si>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</si>
  <si>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</si>
  <si>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</si>
  <si>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</si>
  <si>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</si>
  <si>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</si>
  <si>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</si>
  <si>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</si>
  <si>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</si>
  <si>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</si>
  <si>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</si>
  <si>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</si>
  <si>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</si>
  <si>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</si>
  <si>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</si>
  <si>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</si>
  <si>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</si>
  <si>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</si>
  <si>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</si>
  <si>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</si>
  <si>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</si>
  <si>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</si>
  <si>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</si>
  <si>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</si>
  <si>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</si>
  <si>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</si>
  <si>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</si>
  <si>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</si>
  <si>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</si>
  <si>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</si>
  <si>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</si>
  <si>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</si>
  <si>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</si>
  <si>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</si>
  <si>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</si>
  <si>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</si>
  <si>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</si>
  <si>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</si>
  <si>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</si>
  <si>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</si>
  <si>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</si>
  <si>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</si>
  <si>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</si>
  <si>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</si>
  <si>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</si>
  <si>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</si>
  <si>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</si>
  <si>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</si>
  <si>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</si>
  <si>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</si>
  <si>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</si>
  <si>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</si>
  <si>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</si>
  <si>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</si>
  <si>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</si>
  <si>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</si>
  <si>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</si>
  <si>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</si>
  <si>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</si>
  <si>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</si>
  <si>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</si>
  <si>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</si>
  <si>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</si>
  <si>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</si>
  <si>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</si>
  <si>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</si>
  <si>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</si>
  <si>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</si>
  <si>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</si>
  <si>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</si>
  <si>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</si>
  <si>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</si>
  <si>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</si>
  <si>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</si>
  <si>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</si>
  <si>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</si>
  <si>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</si>
  <si>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</si>
  <si>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</si>
  <si>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</si>
  <si>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</si>
  <si>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</si>
  <si>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</si>
  <si>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</si>
  <si>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</si>
  <si>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</si>
  <si>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</si>
  <si>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</si>
  <si>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</si>
  <si>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</si>
  <si>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</si>
  <si>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</si>
  <si>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</si>
  <si>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</si>
  <si>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</si>
  <si>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</si>
  <si>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</si>
  <si>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</si>
  <si>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</si>
  <si>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</si>
  <si>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</si>
  <si>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</si>
  <si>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</si>
  <si>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</si>
  <si>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</si>
  <si>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</si>
  <si>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</si>
  <si>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</si>
  <si>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</si>
  <si>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</si>
  <si>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</si>
  <si>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</si>
  <si>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</si>
  <si>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</si>
  <si>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</si>
  <si>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</si>
  <si>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</si>
  <si>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</si>
  <si>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</si>
  <si>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</si>
  <si>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</si>
  <si>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</si>
  <si>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</si>
  <si>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</si>
  <si>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</si>
  <si>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</si>
  <si>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</si>
  <si>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</si>
  <si>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</si>
  <si>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</si>
  <si>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</si>
  <si>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</si>
  <si>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</si>
  <si>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</si>
  <si>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</si>
  <si>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</si>
  <si>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</si>
  <si>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</si>
  <si>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</si>
  <si>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</si>
  <si>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</si>
  <si>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</si>
  <si>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</si>
  <si>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</si>
  <si>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</si>
  <si>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</si>
  <si>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</si>
  <si>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</si>
  <si>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</si>
  <si>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</si>
  <si>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</si>
  <si>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</si>
  <si>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</si>
  <si>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</si>
  <si>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</si>
  <si>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</si>
  <si>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</si>
  <si>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</si>
  <si>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</si>
  <si>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</si>
  <si>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</si>
  <si>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</si>
  <si>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</si>
  <si>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</si>
  <si>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</si>
  <si>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</si>
  <si>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</si>
  <si>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</si>
  <si>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</si>
  <si>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</si>
  <si>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</si>
  <si>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</si>
  <si>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</si>
  <si>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</si>
  <si>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</si>
  <si>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</si>
  <si>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</si>
  <si>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</si>
  <si>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</si>
  <si>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</si>
  <si>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</si>
  <si>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</si>
  <si>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</si>
  <si>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</si>
  <si>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</si>
  <si>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</si>
  <si>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</si>
  <si>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</si>
  <si>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</si>
  <si>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</si>
  <si>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</si>
  <si>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</si>
  <si>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</si>
  <si>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</si>
  <si>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</si>
  <si>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</si>
  <si>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</si>
  <si>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</si>
  <si>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</si>
  <si>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</si>
  <si>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</si>
  <si>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</si>
  <si>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</si>
  <si>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</si>
  <si>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</si>
  <si>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</si>
  <si>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</si>
  <si>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</si>
  <si>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</si>
  <si>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</si>
  <si>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</si>
  <si>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</si>
  <si>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</si>
  <si>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</si>
  <si>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</si>
  <si>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</si>
  <si>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</si>
  <si>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</si>
  <si>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</si>
  <si>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</si>
  <si>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</si>
  <si>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</si>
  <si>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</si>
  <si>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</si>
  <si>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</si>
  <si>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</si>
  <si>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</si>
  <si>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</si>
  <si>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</si>
  <si>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</si>
  <si>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</si>
  <si>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</si>
  <si>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</si>
  <si>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</si>
  <si>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</si>
  <si>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</si>
  <si>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</si>
  <si>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</si>
  <si>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</si>
  <si>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</si>
  <si>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</si>
  <si>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</si>
  <si>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</si>
  <si>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</si>
  <si>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</si>
  <si>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</si>
  <si>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</si>
  <si>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</si>
  <si>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</si>
  <si>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</si>
  <si>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</si>
  <si>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</si>
  <si>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</si>
  <si>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</si>
  <si>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</si>
  <si>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</si>
  <si>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</si>
  <si>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</si>
  <si>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</si>
  <si>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</si>
  <si>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</si>
  <si>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</si>
  <si>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</si>
  <si>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</si>
  <si>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</si>
  <si>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</si>
  <si>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</si>
  <si>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</si>
  <si>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</si>
  <si>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</si>
  <si>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</si>
  <si>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</si>
  <si>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</si>
  <si>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</si>
  <si>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</si>
  <si>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</si>
  <si>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</si>
  <si>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</si>
  <si>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</si>
  <si>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</si>
  <si>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</si>
  <si>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</si>
  <si>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</si>
  <si>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</si>
  <si>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</si>
  <si>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</si>
  <si>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</si>
  <si>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</si>
  <si>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</si>
  <si>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</si>
  <si>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</si>
  <si>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</si>
  <si>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</si>
  <si>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</si>
  <si>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</si>
  <si>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</si>
  <si>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</si>
  <si>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</si>
  <si>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</si>
  <si>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</si>
  <si>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</si>
  <si>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</si>
  <si>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</si>
  <si>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</si>
  <si>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</si>
  <si>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</si>
  <si>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</si>
  <si>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</si>
  <si>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</si>
  <si>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</si>
  <si>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</si>
  <si>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</si>
  <si>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</si>
  <si>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</si>
  <si>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</si>
  <si>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</si>
  <si>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</si>
  <si>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</si>
  <si>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</si>
  <si>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</si>
  <si>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</si>
  <si>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</si>
  <si>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</si>
  <si>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</si>
  <si>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</si>
  <si>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</si>
  <si>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</si>
  <si>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</si>
  <si>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</si>
  <si>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</si>
  <si>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</si>
  <si>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</si>
  <si>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</si>
  <si>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</si>
  <si>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</si>
  <si>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</si>
  <si>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</si>
  <si>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</si>
  <si>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</si>
  <si>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</si>
  <si>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</si>
  <si>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</si>
  <si>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</si>
  <si>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</si>
  <si>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</si>
  <si>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</si>
  <si>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</si>
  <si>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</si>
  <si>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</si>
  <si>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</si>
  <si>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</si>
  <si>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</si>
  <si>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</si>
  <si>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</si>
  <si>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</si>
  <si>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</si>
  <si>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</si>
  <si>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</si>
  <si>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</si>
  <si>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</si>
  <si>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</si>
  <si>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</si>
  <si>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</si>
  <si>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</si>
  <si>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</si>
  <si>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</si>
  <si>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</si>
  <si>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</si>
  <si>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</si>
  <si>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</si>
  <si>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</si>
  <si>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</si>
  <si>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</si>
  <si>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</si>
  <si>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</si>
  <si>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</si>
  <si>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</si>
  <si>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</si>
  <si>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</si>
  <si>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</si>
  <si>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</si>
  <si>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</si>
  <si>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</si>
  <si>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</si>
  <si>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</si>
  <si>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</si>
  <si>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</si>
  <si>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</si>
  <si>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</si>
  <si>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</si>
  <si>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</si>
  <si>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</si>
  <si>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</si>
  <si>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</si>
  <si>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</si>
  <si>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</si>
  <si>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</si>
  <si>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</si>
  <si>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</si>
  <si>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</si>
  <si>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</si>
  <si>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</si>
  <si>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</si>
  <si>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</si>
  <si>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</si>
  <si>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</si>
  <si>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</si>
  <si>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</si>
  <si>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</si>
  <si>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</si>
  <si>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</si>
  <si>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</si>
  <si>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</si>
  <si>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</si>
  <si>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</si>
  <si>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</si>
  <si>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</si>
  <si>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</si>
  <si>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</si>
  <si>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</si>
  <si>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</si>
  <si>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</si>
  <si>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</si>
  <si>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</si>
  <si>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</si>
  <si>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</si>
  <si>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</si>
  <si>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</si>
  <si>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</si>
  <si>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</si>
  <si>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</si>
  <si>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</si>
  <si>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</si>
  <si>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</si>
  <si>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</si>
  <si>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</si>
  <si>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</si>
  <si>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</si>
  <si>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</si>
  <si>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</si>
  <si>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</si>
  <si>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</si>
  <si>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</si>
  <si>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</si>
  <si>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</si>
  <si>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</si>
  <si>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</si>
  <si>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</si>
  <si>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</si>
  <si>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</si>
  <si>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</si>
  <si>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</si>
  <si>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</si>
  <si>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</si>
  <si>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</si>
  <si>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</si>
  <si>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</si>
  <si>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</si>
  <si>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</si>
  <si>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</si>
  <si>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</si>
  <si>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</si>
  <si>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</si>
  <si>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</si>
  <si>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</si>
  <si>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</si>
  <si>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</si>
  <si>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</si>
  <si>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</si>
  <si>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</si>
  <si>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</si>
  <si>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</si>
  <si>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</si>
  <si>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</si>
  <si>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</si>
  <si>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</si>
  <si>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</si>
  <si>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</si>
  <si>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</si>
  <si>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</si>
  <si>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</si>
  <si>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</si>
  <si>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</si>
  <si>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</si>
  <si>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</si>
  <si>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</si>
  <si>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</si>
  <si>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</si>
  <si>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</si>
  <si>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</si>
  <si>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</si>
  <si>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</si>
  <si>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</si>
  <si>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</si>
  <si>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</si>
  <si>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</si>
  <si>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</si>
  <si>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</si>
  <si>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</si>
  <si>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</si>
  <si>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</si>
  <si>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</si>
  <si>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</si>
  <si>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</si>
  <si>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</si>
  <si>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</si>
  <si>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</si>
  <si>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</si>
  <si>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</si>
  <si>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</si>
  <si>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</si>
  <si>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</si>
  <si>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</si>
  <si>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</si>
  <si>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</si>
  <si>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</si>
  <si>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</si>
  <si>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</si>
  <si>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</si>
  <si>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</si>
  <si>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</si>
  <si>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</si>
  <si>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</si>
  <si>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</si>
  <si>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</si>
  <si>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</si>
  <si>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</si>
  <si>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</si>
  <si>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</si>
  <si>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</si>
  <si>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</si>
  <si>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</si>
  <si>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</si>
  <si>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</si>
  <si>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</si>
  <si>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</si>
  <si>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</si>
  <si>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</si>
  <si>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</si>
  <si>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</si>
  <si>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</si>
  <si>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</si>
  <si>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</si>
  <si>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</si>
  <si>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</si>
  <si>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</si>
  <si>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</si>
  <si>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</si>
  <si>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</si>
  <si>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</si>
  <si>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</si>
  <si>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</si>
  <si>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</si>
  <si>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</si>
  <si>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</si>
  <si>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</si>
  <si>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</si>
  <si>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</si>
  <si>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</si>
  <si>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</si>
  <si>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</si>
  <si>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</si>
  <si>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</si>
  <si>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</si>
  <si>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</si>
  <si>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</si>
  <si>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</si>
  <si>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</si>
  <si>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</si>
  <si>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</si>
  <si>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</si>
  <si>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</si>
  <si>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</si>
  <si>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</si>
  <si>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</si>
  <si>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</si>
  <si>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</si>
  <si>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</si>
  <si>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</si>
  <si>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</si>
  <si>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</si>
  <si>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</si>
  <si>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</si>
  <si>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</si>
  <si>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</si>
  <si>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</si>
  <si>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</si>
  <si>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</si>
  <si>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</si>
  <si>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</si>
  <si>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</si>
  <si>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</si>
  <si>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</si>
  <si>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</si>
  <si>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</si>
  <si>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</si>
  <si>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</si>
  <si>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</si>
  <si>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</si>
  <si>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</si>
  <si>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</si>
  <si>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</si>
  <si>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</si>
  <si>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</si>
  <si>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</si>
  <si>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</si>
  <si>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</si>
  <si>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</si>
  <si>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</si>
  <si>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</si>
  <si>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</si>
  <si>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</si>
  <si>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</si>
  <si>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</si>
  <si>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</si>
  <si>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</si>
  <si>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</si>
  <si>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</si>
  <si>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</si>
  <si>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</si>
  <si>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</si>
  <si>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</si>
  <si>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</si>
  <si>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</si>
  <si>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</si>
  <si>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</si>
  <si>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</si>
  <si>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</si>
  <si>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</si>
  <si>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</si>
  <si>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</si>
  <si>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</si>
  <si>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</si>
  <si>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</si>
  <si>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</si>
  <si>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</si>
  <si>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</si>
  <si>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</si>
  <si>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</si>
  <si>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</si>
  <si>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</si>
  <si>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</si>
  <si>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</si>
  <si>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</si>
  <si>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</si>
  <si>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</si>
  <si>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</si>
  <si>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</si>
  <si>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</si>
  <si>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</si>
  <si>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</si>
  <si>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</si>
  <si>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</si>
  <si>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</si>
  <si>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</si>
  <si>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</si>
  <si>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</si>
  <si>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</si>
  <si>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</si>
  <si>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</si>
  <si>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</si>
  <si>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</si>
  <si>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</si>
  <si>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</si>
  <si>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</si>
  <si>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</si>
  <si>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</si>
  <si>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</si>
  <si>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</si>
  <si>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</si>
  <si>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</si>
  <si>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</si>
  <si>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</si>
  <si>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</si>
  <si>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</si>
  <si>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</si>
  <si>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</si>
  <si>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</si>
  <si>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</si>
  <si>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</si>
  <si>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</si>
  <si>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</si>
  <si>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</si>
  <si>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</si>
  <si>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</si>
  <si>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</si>
  <si>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</si>
  <si>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</si>
  <si>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</si>
  <si>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</si>
  <si>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</si>
  <si>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</si>
  <si>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</si>
  <si>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</si>
  <si>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</si>
  <si>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</si>
  <si>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</si>
  <si>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</si>
  <si>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</si>
  <si>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</si>
  <si>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</si>
  <si>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</si>
  <si>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1st Floor</t>
  </si>
  <si>
    <t>2nd Floor</t>
  </si>
  <si>
    <t>3rd Floor</t>
  </si>
  <si>
    <t>MHR HOME</t>
  </si>
  <si>
    <t>2nd Floor August 24 Rent</t>
  </si>
  <si>
    <t>2nd Floor Septembder  24 Rent</t>
  </si>
  <si>
    <t>Shop Rent July 24 Rent</t>
  </si>
  <si>
    <t>s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</si>
  <si>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</si>
  <si>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</si>
  <si>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</si>
  <si>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</si>
  <si>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</si>
  <si>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</si>
  <si>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</si>
  <si>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</si>
  <si>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</si>
  <si>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</si>
  <si>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</si>
  <si>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</si>
  <si>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</si>
  <si>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</si>
  <si>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</si>
  <si>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</si>
  <si>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</si>
  <si>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</si>
  <si>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</si>
  <si>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</si>
  <si>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</si>
  <si>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</si>
  <si>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</si>
  <si>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</si>
  <si>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</si>
  <si>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</si>
  <si>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</si>
  <si>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</si>
  <si>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</si>
  <si>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</si>
  <si>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</si>
  <si>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</si>
  <si>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</si>
  <si>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</si>
  <si>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</si>
  <si>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</si>
  <si>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</si>
  <si>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</si>
  <si>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</si>
  <si>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</si>
  <si>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</si>
  <si>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</si>
  <si>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</si>
  <si>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received on 26 8 24</t>
  </si>
  <si>
    <t>Junaid 3rd Floor 2c Building</t>
  </si>
  <si>
    <t>0312-6331123</t>
  </si>
  <si>
    <t>Online by adeel to Talha siddiquei for salary</t>
  </si>
  <si>
    <t>Sheet given to Noman ducting by Adeel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</si>
</sst>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90" workbookViewId="0">
      <selection activeCell="B2705" sqref="B2705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6"/>
      <c r="B1" s="756"/>
      <c r="C1" s="756"/>
      <c r="D1" s="756"/>
      <c r="E1" s="757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58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59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59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59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0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1" t="s">
        <v>3196</v>
      </c>
      <c r="F1120" s="761"/>
      <c r="G1120" s="761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2" t="s">
        <v>4117</v>
      </c>
      <c r="B1490" s="764"/>
      <c r="C1490" s="766" t="s">
        <v>4118</v>
      </c>
      <c r="D1490" s="768"/>
      <c r="E1490" s="768"/>
    </row>
    <row r="1491" spans="1:5" ht="26.45" customHeight="1" x14ac:dyDescent="0.25">
      <c r="A1491" s="763"/>
      <c r="B1491" s="765"/>
      <c r="C1491" s="767"/>
      <c r="D1491" s="769"/>
      <c r="E1491" s="769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0" t="s">
        <v>4925</v>
      </c>
      <c r="D1803" s="770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1" t="s">
        <v>5164</v>
      </c>
      <c r="I1893" s="771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2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2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3" t="s">
        <v>5481</v>
      </c>
      <c r="E2010" s="774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5" t="s">
        <v>5573</v>
      </c>
      <c r="G2048" s="775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5" t="s">
        <v>5904</v>
      </c>
      <c r="D2183" s="755"/>
      <c r="E2183" s="755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2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3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3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4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76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76"/>
      <c r="B2303" s="63" t="s">
        <v>6193</v>
      </c>
      <c r="C2303" s="241"/>
      <c r="D2303" s="289"/>
      <c r="E2303" s="200"/>
    </row>
    <row r="2304" spans="1:5" ht="20.25" customHeight="1" x14ac:dyDescent="0.3">
      <c r="A2304" s="776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77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77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78" t="s">
        <v>6516</v>
      </c>
      <c r="E2443" s="778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79" t="s">
        <v>6524</v>
      </c>
      <c r="C2446" s="779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7806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780" t="s">
        <v>8128</v>
      </c>
      <c r="C2687" s="780"/>
    </row>
    <row r="2688" spans="1:3" ht="23.25" x14ac:dyDescent="0.35">
      <c r="A2688" s="43" t="s">
        <v>7828</v>
      </c>
      <c r="B2688" s="44" t="s">
        <v>7829</v>
      </c>
    </row>
    <row r="2689" spans="1:3" ht="23.25" x14ac:dyDescent="0.35">
      <c r="A2689" s="43" t="s">
        <v>7840</v>
      </c>
      <c r="B2689" s="44" t="s">
        <v>7842</v>
      </c>
      <c r="C2689" s="69" t="s">
        <v>7841</v>
      </c>
    </row>
    <row r="2690" spans="1:3" ht="23.25" x14ac:dyDescent="0.35">
      <c r="A2690" s="43" t="s">
        <v>7962</v>
      </c>
      <c r="B2690" s="44" t="s">
        <v>7963</v>
      </c>
    </row>
    <row r="2691" spans="1:3" ht="31.5" x14ac:dyDescent="0.5">
      <c r="A2691" s="43" t="s">
        <v>7964</v>
      </c>
      <c r="B2691" s="44" t="s">
        <v>7965</v>
      </c>
      <c r="C2691" s="701" t="s">
        <v>7966</v>
      </c>
    </row>
    <row r="2692" spans="1:3" ht="23.25" x14ac:dyDescent="0.35">
      <c r="A2692" s="43" t="s">
        <v>8098</v>
      </c>
      <c r="B2692" s="44" t="s">
        <v>8097</v>
      </c>
    </row>
    <row r="2693" spans="1:3" ht="23.25" x14ac:dyDescent="0.35">
      <c r="A2693" s="43" t="s">
        <v>8150</v>
      </c>
      <c r="B2693" s="44" t="s">
        <v>5512</v>
      </c>
    </row>
    <row r="2694" spans="1:3" ht="23.25" x14ac:dyDescent="0.35">
      <c r="A2694" s="43" t="s">
        <v>8228</v>
      </c>
      <c r="B2694" s="44" t="s">
        <v>8229</v>
      </c>
    </row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1" t="s">
        <v>7385</v>
      </c>
      <c r="B1" s="782"/>
      <c r="C1" s="541"/>
      <c r="D1" s="781" t="s">
        <v>7384</v>
      </c>
      <c r="E1" s="782"/>
      <c r="F1" s="541"/>
      <c r="G1" s="781" t="s">
        <v>7375</v>
      </c>
      <c r="H1" s="782"/>
      <c r="I1" s="541"/>
      <c r="J1" s="781" t="s">
        <v>7369</v>
      </c>
      <c r="K1" s="782"/>
      <c r="L1" s="541"/>
      <c r="M1" s="781" t="s">
        <v>7356</v>
      </c>
      <c r="N1" s="782"/>
      <c r="O1" s="541"/>
      <c r="P1" s="781" t="s">
        <v>7355</v>
      </c>
      <c r="Q1" s="782"/>
      <c r="R1" s="541"/>
      <c r="S1" s="781" t="s">
        <v>7345</v>
      </c>
      <c r="T1" s="782"/>
      <c r="U1" s="541"/>
      <c r="V1" s="781" t="s">
        <v>7321</v>
      </c>
      <c r="W1" s="782"/>
      <c r="X1" s="541"/>
      <c r="Y1" s="781" t="s">
        <v>7306</v>
      </c>
      <c r="Z1" s="782"/>
      <c r="AA1" s="541"/>
      <c r="AB1" s="781" t="s">
        <v>7298</v>
      </c>
      <c r="AC1" s="782"/>
      <c r="AD1" s="541"/>
      <c r="AE1" s="781" t="s">
        <v>7295</v>
      </c>
      <c r="AF1" s="782"/>
      <c r="AG1" s="541"/>
      <c r="AH1" s="781" t="s">
        <v>7282</v>
      </c>
      <c r="AI1" s="782"/>
      <c r="AJ1" s="541"/>
      <c r="AK1" s="781" t="s">
        <v>7262</v>
      </c>
      <c r="AL1" s="782"/>
      <c r="AM1" s="541"/>
      <c r="AN1" s="781" t="s">
        <v>7258</v>
      </c>
      <c r="AO1" s="782"/>
      <c r="AP1" s="541"/>
      <c r="AQ1" s="781" t="s">
        <v>7255</v>
      </c>
      <c r="AR1" s="782"/>
      <c r="AS1" s="541"/>
      <c r="AT1" s="781" t="s">
        <v>7185</v>
      </c>
      <c r="AU1" s="782"/>
      <c r="AV1" s="541"/>
      <c r="AW1" s="781" t="s">
        <v>7186</v>
      </c>
      <c r="AX1" s="782"/>
      <c r="AY1" s="542"/>
      <c r="AZ1" s="781" t="s">
        <v>7187</v>
      </c>
      <c r="BA1" s="782"/>
      <c r="BC1" s="781" t="s">
        <v>7188</v>
      </c>
      <c r="BD1" s="782"/>
      <c r="BE1" s="542"/>
      <c r="BF1" s="781" t="s">
        <v>7189</v>
      </c>
      <c r="BG1" s="782"/>
      <c r="BI1" s="781" t="s">
        <v>7190</v>
      </c>
      <c r="BJ1" s="782"/>
      <c r="BK1" s="543"/>
      <c r="BL1" s="785" t="s">
        <v>7191</v>
      </c>
      <c r="BM1" s="786"/>
      <c r="BN1" s="543"/>
      <c r="BO1" s="543"/>
      <c r="BP1" s="785" t="s">
        <v>7191</v>
      </c>
      <c r="BQ1" s="786"/>
      <c r="BS1" s="785" t="s">
        <v>7192</v>
      </c>
      <c r="BT1" s="786"/>
      <c r="BV1" s="785" t="s">
        <v>7192</v>
      </c>
      <c r="BW1" s="786"/>
      <c r="BY1" s="785" t="s">
        <v>7192</v>
      </c>
      <c r="BZ1" s="786"/>
    </row>
    <row r="2" spans="1:78" s="449" customFormat="1" ht="18" customHeight="1" x14ac:dyDescent="0.35">
      <c r="A2" s="783"/>
      <c r="B2" s="784"/>
      <c r="C2" s="544"/>
      <c r="D2" s="783"/>
      <c r="E2" s="784"/>
      <c r="F2" s="544"/>
      <c r="G2" s="783"/>
      <c r="H2" s="784"/>
      <c r="I2" s="544"/>
      <c r="J2" s="783"/>
      <c r="K2" s="784"/>
      <c r="L2" s="544"/>
      <c r="M2" s="783"/>
      <c r="N2" s="784"/>
      <c r="O2" s="544"/>
      <c r="P2" s="783"/>
      <c r="Q2" s="784"/>
      <c r="R2" s="544"/>
      <c r="S2" s="783"/>
      <c r="T2" s="784"/>
      <c r="U2" s="544"/>
      <c r="V2" s="783"/>
      <c r="W2" s="784"/>
      <c r="X2" s="544"/>
      <c r="Y2" s="783"/>
      <c r="Z2" s="784"/>
      <c r="AA2" s="544"/>
      <c r="AB2" s="783"/>
      <c r="AC2" s="784"/>
      <c r="AD2" s="544"/>
      <c r="AE2" s="783"/>
      <c r="AF2" s="784"/>
      <c r="AG2" s="544"/>
      <c r="AH2" s="783"/>
      <c r="AI2" s="784"/>
      <c r="AJ2" s="544"/>
      <c r="AK2" s="783"/>
      <c r="AL2" s="784"/>
      <c r="AM2" s="544"/>
      <c r="AN2" s="783"/>
      <c r="AO2" s="784"/>
      <c r="AP2" s="544"/>
      <c r="AQ2" s="783"/>
      <c r="AR2" s="784"/>
      <c r="AS2" s="544"/>
      <c r="AT2" s="783"/>
      <c r="AU2" s="784"/>
      <c r="AV2" s="544"/>
      <c r="AW2" s="783"/>
      <c r="AX2" s="784"/>
      <c r="AY2" s="545"/>
      <c r="AZ2" s="783"/>
      <c r="BA2" s="784"/>
      <c r="BC2" s="783"/>
      <c r="BD2" s="784"/>
      <c r="BE2" s="545"/>
      <c r="BF2" s="783"/>
      <c r="BG2" s="784"/>
      <c r="BI2" s="783"/>
      <c r="BJ2" s="784"/>
      <c r="BK2" s="546"/>
      <c r="BL2" s="787"/>
      <c r="BM2" s="788"/>
      <c r="BN2" s="546"/>
      <c r="BO2" s="546"/>
      <c r="BP2" s="787"/>
      <c r="BQ2" s="788"/>
      <c r="BS2" s="787"/>
      <c r="BT2" s="788"/>
      <c r="BV2" s="787"/>
      <c r="BW2" s="788"/>
      <c r="BY2" s="787"/>
      <c r="BZ2" s="788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94"/>
  <sheetViews>
    <sheetView tabSelected="1" topLeftCell="C1" zoomScale="120" zoomScaleNormal="120" workbookViewId="0">
      <pane ySplit="2" topLeftCell="A477" activePane="bottomLeft" state="frozen"/>
      <selection pane="bottomLeft" activeCell="K488" sqref="K488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9" t="s">
        <v>7392</v>
      </c>
      <c r="B1" s="789"/>
      <c r="C1" s="789"/>
      <c r="D1" s="789"/>
      <c r="E1" s="789"/>
      <c r="F1" s="789"/>
      <c r="G1" s="789"/>
      <c r="I1" s="789" t="s">
        <v>7494</v>
      </c>
      <c r="J1" s="789"/>
      <c r="K1" s="789"/>
      <c r="L1" s="789"/>
      <c r="M1" s="789"/>
      <c r="N1" s="789"/>
      <c r="O1" s="789"/>
      <c r="R1" s="790" t="s">
        <v>7534</v>
      </c>
      <c r="S1" s="790"/>
      <c r="T1" s="790"/>
      <c r="U1" s="790"/>
      <c r="V1" s="790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7390</v>
      </c>
      <c r="F2" s="705" t="s">
        <v>7388</v>
      </c>
      <c r="G2" s="705" t="s">
        <v>7389</v>
      </c>
      <c r="H2" s="706"/>
      <c r="I2" s="703" t="s">
        <v>0</v>
      </c>
      <c r="J2" s="703"/>
      <c r="K2" s="703"/>
      <c r="L2" s="704" t="s">
        <v>1</v>
      </c>
      <c r="M2" s="705" t="s">
        <v>7390</v>
      </c>
      <c r="N2" s="705" t="s">
        <v>7388</v>
      </c>
      <c r="O2" s="705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07">
        <v>45160</v>
      </c>
      <c r="B3" s="713"/>
      <c r="C3" s="713"/>
      <c r="D3" s="708" t="s">
        <v>7391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7391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7495</v>
      </c>
      <c r="M4" s="709"/>
      <c r="N4" s="710">
        <v>5106241</v>
      </c>
      <c r="O4" s="711">
        <f>N4</f>
        <v>5106241</v>
      </c>
      <c r="P4" s="373">
        <f>SUM(E154:E1009)</f>
        <v>67151874</v>
      </c>
      <c r="Q4" s="373">
        <f>P4+P5</f>
        <v>133676677.75999999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7393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7495</v>
      </c>
      <c r="M5" s="709"/>
      <c r="N5" s="710">
        <v>4806488</v>
      </c>
      <c r="O5" s="711">
        <f>N5+O4-M5</f>
        <v>9912729</v>
      </c>
      <c r="P5" s="373">
        <f>SUM(M93:M1904)</f>
        <v>66524803.759999998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7376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7377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7378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7499</v>
      </c>
      <c r="M8" s="709">
        <v>417729</v>
      </c>
      <c r="N8" s="718"/>
      <c r="O8" s="711">
        <f t="shared" si="2"/>
        <v>8510000</v>
      </c>
      <c r="P8" s="693">
        <f>SUM(E:E)</f>
        <v>114083492</v>
      </c>
      <c r="Q8" s="9">
        <f>SUM(M:M)</f>
        <v>90211808.089999989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7379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7496</v>
      </c>
      <c r="M9" s="709">
        <v>500000</v>
      </c>
      <c r="N9" s="718"/>
      <c r="O9" s="711">
        <f t="shared" si="2"/>
        <v>8010000</v>
      </c>
      <c r="P9" s="693">
        <f>SUM(F:F)</f>
        <v>114083483</v>
      </c>
      <c r="Q9" s="9">
        <f>SUM(N:N)</f>
        <v>94341983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7380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7496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7380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7496</v>
      </c>
      <c r="M11" s="709">
        <v>500000</v>
      </c>
      <c r="N11" s="718"/>
      <c r="O11" s="711">
        <f t="shared" si="2"/>
        <v>7010000</v>
      </c>
      <c r="P11" s="373">
        <f>P9-P8</f>
        <v>-9</v>
      </c>
      <c r="Q11" s="373">
        <f>Q9-Q8</f>
        <v>4130174.9100000113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7391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7496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7391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7499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7380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7496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7381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7496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7382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7496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7386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7497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7498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7395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7497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7394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7497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7401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7522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7400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7522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7402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7528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7403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7528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7404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7529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7405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7529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7406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7532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7420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7531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7413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7533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7407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7549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7416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7550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7408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7551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7409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7552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7412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7559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7410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7553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7411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7411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7555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7414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7554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7417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7560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7418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7556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7419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7557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7386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7558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7423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7565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7440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7436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7566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7437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7567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7438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7568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7441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7568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7439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7572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7400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7575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7436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7576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7442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7540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7411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7578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7379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7577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7441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7581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7441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7582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7444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7585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7447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7586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7445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7587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7446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7589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7423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7590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7441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7591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7450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7599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7451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7601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7452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7522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7386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7453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7616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7391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7602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7391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7603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7554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7456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7606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7457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7617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7458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7617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7459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7618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7460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7605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7461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7605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7462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7605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7463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7605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7464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7604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7465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7608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7466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7607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7466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7611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7469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7612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7467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7615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7468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7550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7470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7608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7472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7631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7472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7633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7471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7634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7393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7635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7473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7636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7475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7641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7474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7639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7472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7639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7478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7639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7468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7648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7393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7697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7477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7697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7476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7643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7480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7481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7646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7478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7611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7482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7649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7487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7653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7490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7649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7472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7654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7492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7655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7393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7656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7493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7657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7472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7658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7500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7659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7492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7661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7393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7660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7490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7665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7515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7664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7515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7666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7515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7633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7515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7660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7515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7672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7506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7676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7546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7681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7507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7677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7508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7677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7509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7677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7510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7677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8003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7678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7513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7683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7512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7680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7511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7657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7514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7684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7519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7540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7520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7554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7520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7658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7521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7685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7525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7686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7436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7687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7526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7688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7510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7689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7527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7636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7409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7691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7547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7692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7564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7690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7476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7693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7569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7694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7584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7696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7476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7700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7584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7698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7600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7550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7630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7703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7632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7701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7637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7704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7638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7705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7584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7708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7640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7709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7645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7656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7644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7672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7650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7712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7651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7715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7652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7716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7652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7716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7662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7719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7663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7718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7667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7720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7663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7721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7584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7550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7540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7681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7671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7723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7673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7658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7679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7659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7476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7718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7510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7603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7682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7724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7630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7724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7695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7584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7725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7699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7726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7441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7727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7510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7728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7510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7709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7713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7731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7713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7730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7378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7510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7733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7717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7718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7724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7698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7734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7717</v>
      </c>
      <c r="E188" s="709">
        <v>100000</v>
      </c>
      <c r="F188" s="709"/>
      <c r="G188" s="711">
        <f t="shared" ref="G188:G357" si="11">G187-E188+F188</f>
        <v>9800000</v>
      </c>
      <c r="I188" s="707">
        <v>45371</v>
      </c>
      <c r="J188" s="713"/>
      <c r="K188" s="713"/>
      <c r="L188" s="719" t="s">
        <v>7737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7732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7738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7732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7739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7584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7743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7735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7749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7736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7748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7740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7747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7741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7746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7742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7745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7741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7744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7741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7743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7767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7743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7632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7752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7753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7754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7476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7755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7769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7756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7777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7757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7760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7717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7761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7781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7763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7792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7727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7792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7762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7741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7764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7812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7765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7650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7766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7800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7768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7810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7814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7770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7813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7771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7832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7771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7817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7772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7800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7773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7818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7774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7819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7680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7741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7775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7820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7776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7821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7776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7822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7779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7800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7761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7826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7778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7827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7780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7818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7782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7830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7783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7831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7784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7833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7522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7831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7785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7786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7800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7787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7812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7725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7844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7788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7845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7790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7847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7791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7848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7771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7793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7850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7794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8017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7795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7800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7694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7830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7798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7741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7799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7852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7799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7741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7723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7741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7801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7741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7802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7857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7803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7858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7804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7858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7805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7859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7860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7783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7861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7808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7862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7809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7862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7793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7436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7811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7864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7816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7409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7815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7865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7823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7866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7824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7867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7554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7869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7825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7869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7761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7870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7761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7871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7793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7872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7839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7873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7638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7872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7874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7838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7877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7843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7878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7718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7476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7846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7879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7851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7872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7853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7855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7857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7718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7881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7856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7883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7863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7866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7880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7732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7882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7872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7884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7888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7472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7522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7858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7889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7891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7890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7892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7911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7896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7725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7897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7910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7510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7898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7901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7899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7873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7900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7510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7902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7872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7903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7379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7904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7872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7905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7915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7904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7917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7904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7872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7906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7918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7907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7870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7908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7873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7914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7921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7768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7923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7872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7916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7924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7919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7510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7920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7379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7903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7870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7616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7956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7922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7872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7927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7957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7928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7510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7929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7961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7911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8004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7930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8004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7931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8004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7932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8004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7933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7379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7934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7510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7911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7977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7935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8005</v>
      </c>
      <c r="D326" s="719" t="s">
        <v>7510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7936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8005</v>
      </c>
      <c r="D327" s="719" t="s">
        <v>7510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7937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7972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7932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7973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7939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7940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7872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7911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8006</v>
      </c>
      <c r="C332" s="739" t="s">
        <v>8029</v>
      </c>
      <c r="D332" s="719" t="s">
        <v>8028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7941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8036</v>
      </c>
      <c r="C333" s="739"/>
      <c r="D333" s="719" t="s">
        <v>8030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7942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8031</v>
      </c>
      <c r="C334" s="739" t="s">
        <v>8031</v>
      </c>
      <c r="D334" s="719" t="s">
        <v>7510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7911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8036</v>
      </c>
      <c r="C335" s="739" t="s">
        <v>8032</v>
      </c>
      <c r="D335" s="719" t="s">
        <v>8033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7954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8006</v>
      </c>
      <c r="C336" s="739" t="s">
        <v>8029</v>
      </c>
      <c r="D336" s="719" t="s">
        <v>8028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7953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8031</v>
      </c>
      <c r="C337" s="739" t="s">
        <v>8031</v>
      </c>
      <c r="D337" s="719" t="s">
        <v>7510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7955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8148</v>
      </c>
      <c r="C338" s="739" t="s">
        <v>8080</v>
      </c>
      <c r="D338" s="719" t="s">
        <v>8081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7941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8031</v>
      </c>
      <c r="C339" s="739"/>
      <c r="D339" s="719" t="s">
        <v>7510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7968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8031</v>
      </c>
      <c r="C340" s="739"/>
      <c r="D340" s="719" t="s">
        <v>7510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8076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7969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7970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8103</v>
      </c>
      <c r="C343" s="739" t="s">
        <v>8021</v>
      </c>
      <c r="D343" s="719" t="s">
        <v>8106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7971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7379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7522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8108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8117</v>
      </c>
      <c r="C346" s="739" t="s">
        <v>8116</v>
      </c>
      <c r="D346" s="719" t="s">
        <v>8115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7911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8035</v>
      </c>
      <c r="C347" s="739"/>
      <c r="D347" s="719" t="s">
        <v>8127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7967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7510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7967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8130</v>
      </c>
      <c r="C349" s="745"/>
      <c r="D349" s="717" t="s">
        <v>8129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7967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8148</v>
      </c>
      <c r="C350" s="739"/>
      <c r="D350" s="719" t="s">
        <v>8146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7974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8148</v>
      </c>
      <c r="C351" s="739" t="s">
        <v>1935</v>
      </c>
      <c r="D351" s="719" t="s">
        <v>8157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7975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7510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7976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7379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7980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7510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7978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8172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7998</v>
      </c>
      <c r="K355" s="738" t="s">
        <v>7999</v>
      </c>
      <c r="L355" s="719" t="s">
        <v>7979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8173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8006</v>
      </c>
      <c r="K356" s="740" t="s">
        <v>7983</v>
      </c>
      <c r="L356" s="719" t="s">
        <v>7984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8174</v>
      </c>
      <c r="E357" s="709">
        <v>562515</v>
      </c>
      <c r="F357" s="709"/>
      <c r="G357" s="711">
        <f t="shared" si="11"/>
        <v>11</v>
      </c>
      <c r="I357" s="707">
        <v>45511</v>
      </c>
      <c r="J357" s="739" t="s">
        <v>7981</v>
      </c>
      <c r="K357" s="740" t="s">
        <v>6488</v>
      </c>
      <c r="L357" s="719" t="s">
        <v>7982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37"/>
      <c r="B358" s="745"/>
      <c r="C358" s="745"/>
      <c r="D358" s="717"/>
      <c r="E358" s="709"/>
      <c r="F358" s="709"/>
      <c r="G358" s="711"/>
      <c r="I358" s="707">
        <v>45511</v>
      </c>
      <c r="J358" s="739" t="s">
        <v>8009</v>
      </c>
      <c r="K358" s="740" t="s">
        <v>7985</v>
      </c>
      <c r="L358" s="719" t="s">
        <v>7986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37"/>
      <c r="B359" s="745"/>
      <c r="C359" s="745"/>
      <c r="D359" s="717"/>
      <c r="E359" s="709"/>
      <c r="F359" s="709"/>
      <c r="G359" s="711"/>
      <c r="I359" s="707">
        <v>45511</v>
      </c>
      <c r="J359" s="740" t="s">
        <v>7987</v>
      </c>
      <c r="K359" s="739" t="s">
        <v>7988</v>
      </c>
      <c r="L359" s="719" t="s">
        <v>7991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37"/>
      <c r="B360" s="745"/>
      <c r="C360" s="745"/>
      <c r="D360" s="717"/>
      <c r="E360" s="709"/>
      <c r="F360" s="709"/>
      <c r="G360" s="711"/>
      <c r="I360" s="707">
        <v>45511</v>
      </c>
      <c r="J360" s="739" t="s">
        <v>7989</v>
      </c>
      <c r="K360" s="739" t="s">
        <v>7990</v>
      </c>
      <c r="L360" s="719" t="s">
        <v>7992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37"/>
      <c r="B361" s="745"/>
      <c r="C361" s="745"/>
      <c r="D361" s="717"/>
      <c r="E361" s="709"/>
      <c r="F361" s="709"/>
      <c r="G361" s="711"/>
      <c r="I361" s="707">
        <v>45511</v>
      </c>
      <c r="J361" s="739" t="s">
        <v>8007</v>
      </c>
      <c r="K361" s="739" t="s">
        <v>7990</v>
      </c>
      <c r="L361" s="719" t="s">
        <v>7993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37"/>
      <c r="B362" s="745"/>
      <c r="C362" s="745"/>
      <c r="D362" s="717"/>
      <c r="E362" s="709"/>
      <c r="F362" s="709"/>
      <c r="G362" s="711"/>
      <c r="I362" s="707">
        <v>45511</v>
      </c>
      <c r="J362" s="739" t="s">
        <v>7981</v>
      </c>
      <c r="K362" s="739" t="s">
        <v>7995</v>
      </c>
      <c r="L362" s="719" t="s">
        <v>7994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37"/>
      <c r="B363" s="745"/>
      <c r="C363" s="745"/>
      <c r="D363" s="717"/>
      <c r="E363" s="709"/>
      <c r="F363" s="709"/>
      <c r="G363" s="711"/>
      <c r="I363" s="707">
        <v>45511</v>
      </c>
      <c r="J363" s="739" t="s">
        <v>8008</v>
      </c>
      <c r="K363" s="739" t="s">
        <v>7997</v>
      </c>
      <c r="L363" s="719" t="s">
        <v>7996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37"/>
      <c r="B364" s="745"/>
      <c r="C364" s="745"/>
      <c r="D364" s="717"/>
      <c r="E364" s="709"/>
      <c r="F364" s="709"/>
      <c r="G364" s="711"/>
      <c r="I364" s="707">
        <v>45511</v>
      </c>
      <c r="J364" s="739" t="s">
        <v>8009</v>
      </c>
      <c r="K364" s="739" t="s">
        <v>7990</v>
      </c>
      <c r="L364" s="719" t="s">
        <v>8001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37"/>
      <c r="B365" s="745"/>
      <c r="C365" s="745"/>
      <c r="D365" s="717"/>
      <c r="E365" s="709"/>
      <c r="F365" s="709"/>
      <c r="G365" s="711"/>
      <c r="I365" s="707">
        <v>45511</v>
      </c>
      <c r="J365" s="739" t="s">
        <v>7981</v>
      </c>
      <c r="K365" s="739" t="s">
        <v>7990</v>
      </c>
      <c r="L365" s="719" t="s">
        <v>8000</v>
      </c>
      <c r="M365" s="711">
        <v>96668</v>
      </c>
      <c r="N365" s="709"/>
      <c r="O365" s="711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37"/>
      <c r="B366" s="745"/>
      <c r="C366" s="745"/>
      <c r="D366" s="717"/>
      <c r="E366" s="709"/>
      <c r="F366" s="709"/>
      <c r="G366" s="711"/>
      <c r="I366" s="707">
        <v>45511</v>
      </c>
      <c r="J366" s="739"/>
      <c r="K366" s="739"/>
      <c r="L366" s="719" t="s">
        <v>8002</v>
      </c>
      <c r="M366" s="711"/>
      <c r="N366" s="709">
        <v>1958338</v>
      </c>
      <c r="O366" s="711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37"/>
      <c r="B367" s="745"/>
      <c r="C367" s="745"/>
      <c r="D367" s="717"/>
      <c r="E367" s="709"/>
      <c r="F367" s="709"/>
      <c r="G367" s="711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37"/>
      <c r="B368" s="745"/>
      <c r="C368" s="745"/>
      <c r="D368" s="717"/>
      <c r="E368" s="709"/>
      <c r="F368" s="709"/>
      <c r="G368" s="711"/>
      <c r="I368" s="707">
        <v>45512</v>
      </c>
      <c r="J368" s="739" t="s">
        <v>8010</v>
      </c>
      <c r="K368" s="739" t="s">
        <v>8011</v>
      </c>
      <c r="L368" s="719" t="s">
        <v>8012</v>
      </c>
      <c r="M368" s="711">
        <v>32000</v>
      </c>
      <c r="N368" s="709"/>
      <c r="O368" s="711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37"/>
      <c r="B369" s="745"/>
      <c r="C369" s="745"/>
      <c r="D369" s="717"/>
      <c r="E369" s="709"/>
      <c r="F369" s="709"/>
      <c r="G369" s="711"/>
      <c r="I369" s="707">
        <v>45512</v>
      </c>
      <c r="J369" s="739" t="s">
        <v>7981</v>
      </c>
      <c r="K369" s="739" t="s">
        <v>7990</v>
      </c>
      <c r="L369" s="719" t="s">
        <v>8014</v>
      </c>
      <c r="M369" s="711">
        <v>34000</v>
      </c>
      <c r="N369" s="709"/>
      <c r="O369" s="711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37"/>
      <c r="B370" s="745"/>
      <c r="C370" s="745"/>
      <c r="D370" s="717"/>
      <c r="E370" s="709"/>
      <c r="F370" s="709"/>
      <c r="G370" s="711"/>
      <c r="I370" s="707">
        <v>45512</v>
      </c>
      <c r="J370" s="739" t="s">
        <v>7981</v>
      </c>
      <c r="K370" s="739" t="s">
        <v>7990</v>
      </c>
      <c r="L370" s="719" t="s">
        <v>8013</v>
      </c>
      <c r="M370" s="711">
        <v>49870</v>
      </c>
      <c r="N370" s="709"/>
      <c r="O370" s="711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37"/>
      <c r="B371" s="745"/>
      <c r="C371" s="745"/>
      <c r="D371" s="717"/>
      <c r="E371" s="709"/>
      <c r="F371" s="709"/>
      <c r="G371" s="711"/>
      <c r="I371" s="707">
        <v>45512</v>
      </c>
      <c r="J371" s="739" t="s">
        <v>8022</v>
      </c>
      <c r="K371" s="739" t="s">
        <v>8021</v>
      </c>
      <c r="L371" s="719" t="s">
        <v>8020</v>
      </c>
      <c r="M371" s="711">
        <v>300000</v>
      </c>
      <c r="N371" s="709"/>
      <c r="O371" s="711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37"/>
      <c r="B372" s="745"/>
      <c r="C372" s="745"/>
      <c r="D372" s="717"/>
      <c r="E372" s="709"/>
      <c r="F372" s="709"/>
      <c r="G372" s="711"/>
      <c r="I372" s="707">
        <v>45512</v>
      </c>
      <c r="J372" s="739" t="s">
        <v>8010</v>
      </c>
      <c r="K372" s="739" t="s">
        <v>8016</v>
      </c>
      <c r="L372" s="719" t="s">
        <v>8015</v>
      </c>
      <c r="M372" s="711">
        <v>42000</v>
      </c>
      <c r="N372" s="709"/>
      <c r="O372" s="711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37"/>
      <c r="B373" s="745"/>
      <c r="C373" s="745"/>
      <c r="D373" s="717"/>
      <c r="E373" s="709"/>
      <c r="F373" s="709"/>
      <c r="G373" s="711"/>
      <c r="I373" s="707">
        <v>45513</v>
      </c>
      <c r="J373" s="739" t="s">
        <v>8034</v>
      </c>
      <c r="K373" s="739" t="s">
        <v>7988</v>
      </c>
      <c r="L373" s="719" t="s">
        <v>8023</v>
      </c>
      <c r="M373" s="711">
        <v>40000</v>
      </c>
      <c r="N373" s="709"/>
      <c r="O373" s="711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37"/>
      <c r="B374" s="745"/>
      <c r="C374" s="745"/>
      <c r="D374" s="717"/>
      <c r="E374" s="709"/>
      <c r="F374" s="709"/>
      <c r="G374" s="711"/>
      <c r="I374" s="707">
        <v>45513</v>
      </c>
      <c r="J374" s="739" t="s">
        <v>8061</v>
      </c>
      <c r="K374" s="739" t="s">
        <v>7990</v>
      </c>
      <c r="L374" s="719" t="s">
        <v>8063</v>
      </c>
      <c r="M374" s="711">
        <v>10500</v>
      </c>
      <c r="N374" s="709"/>
      <c r="O374" s="711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37"/>
      <c r="B375" s="745"/>
      <c r="C375" s="745"/>
      <c r="D375" s="717"/>
      <c r="E375" s="709"/>
      <c r="F375" s="709"/>
      <c r="G375" s="711"/>
      <c r="I375" s="707">
        <v>45513</v>
      </c>
      <c r="J375" s="739" t="s">
        <v>8010</v>
      </c>
      <c r="K375" s="739" t="s">
        <v>8025</v>
      </c>
      <c r="L375" s="719" t="s">
        <v>8024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37"/>
      <c r="B376" s="745"/>
      <c r="C376" s="745"/>
      <c r="D376" s="717"/>
      <c r="E376" s="709"/>
      <c r="F376" s="709"/>
      <c r="G376" s="711"/>
      <c r="I376" s="707">
        <v>45514</v>
      </c>
      <c r="J376" s="739" t="s">
        <v>8035</v>
      </c>
      <c r="K376" s="739" t="s">
        <v>8026</v>
      </c>
      <c r="L376" s="719" t="s">
        <v>8027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37"/>
      <c r="B377" s="745"/>
      <c r="C377" s="745"/>
      <c r="D377" s="717"/>
      <c r="E377" s="709"/>
      <c r="F377" s="709"/>
      <c r="G377" s="711"/>
      <c r="I377" s="707">
        <v>45514</v>
      </c>
      <c r="J377" s="739" t="s">
        <v>8037</v>
      </c>
      <c r="K377" s="739" t="s">
        <v>8039</v>
      </c>
      <c r="L377" s="719" t="s">
        <v>8038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37"/>
      <c r="B378" s="745"/>
      <c r="C378" s="745"/>
      <c r="D378" s="717"/>
      <c r="E378" s="709"/>
      <c r="F378" s="709"/>
      <c r="G378" s="711"/>
      <c r="I378" s="707">
        <v>45514</v>
      </c>
      <c r="J378" s="739" t="s">
        <v>8036</v>
      </c>
      <c r="K378" s="739" t="s">
        <v>8042</v>
      </c>
      <c r="L378" s="719" t="s">
        <v>8041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8045</v>
      </c>
      <c r="K379" s="739" t="s">
        <v>7990</v>
      </c>
      <c r="L379" s="719" t="s">
        <v>8043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8040</v>
      </c>
      <c r="K380" s="739" t="s">
        <v>7990</v>
      </c>
      <c r="L380" s="719" t="s">
        <v>8044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8046</v>
      </c>
      <c r="K381" s="739" t="s">
        <v>8047</v>
      </c>
      <c r="L381" s="719" t="s">
        <v>8048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8059</v>
      </c>
      <c r="K382" s="739" t="s">
        <v>7990</v>
      </c>
      <c r="L382" s="719" t="s">
        <v>8050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8060</v>
      </c>
      <c r="K383" s="739" t="s">
        <v>7988</v>
      </c>
      <c r="L383" s="719" t="s">
        <v>8049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7981</v>
      </c>
      <c r="K384" s="739" t="s">
        <v>8052</v>
      </c>
      <c r="L384" s="719" t="s">
        <v>8051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8061</v>
      </c>
      <c r="K385" s="739" t="s">
        <v>7990</v>
      </c>
      <c r="L385" s="719" t="s">
        <v>8053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8036</v>
      </c>
      <c r="K386" s="739" t="s">
        <v>7988</v>
      </c>
      <c r="L386" s="719" t="s">
        <v>8054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8061</v>
      </c>
      <c r="K387" s="739" t="s">
        <v>7990</v>
      </c>
      <c r="L387" s="719" t="s">
        <v>8055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8061</v>
      </c>
      <c r="K388" s="739" t="s">
        <v>7990</v>
      </c>
      <c r="L388" s="719" t="s">
        <v>8056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8035</v>
      </c>
      <c r="K389" s="739" t="s">
        <v>7990</v>
      </c>
      <c r="L389" s="719" t="s">
        <v>8057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8036</v>
      </c>
      <c r="K390" s="739" t="s">
        <v>7990</v>
      </c>
      <c r="L390" s="719" t="s">
        <v>8058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8061</v>
      </c>
      <c r="K391" s="739" t="s">
        <v>7990</v>
      </c>
      <c r="L391" s="719" t="s">
        <v>8062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8034</v>
      </c>
      <c r="K392" s="739" t="s">
        <v>7990</v>
      </c>
      <c r="L392" s="719" t="s">
        <v>8064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8036</v>
      </c>
      <c r="K393" s="739" t="s">
        <v>7990</v>
      </c>
      <c r="L393" s="719" t="s">
        <v>8065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8035</v>
      </c>
      <c r="K394" s="739" t="s">
        <v>7990</v>
      </c>
      <c r="L394" s="719" t="s">
        <v>8066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8067</v>
      </c>
      <c r="K395" s="739" t="s">
        <v>7990</v>
      </c>
      <c r="L395" s="719" t="s">
        <v>8068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8067</v>
      </c>
      <c r="K396" s="739" t="s">
        <v>7990</v>
      </c>
      <c r="L396" s="719" t="s">
        <v>8070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8069</v>
      </c>
      <c r="K397" s="739" t="s">
        <v>7990</v>
      </c>
      <c r="L397" s="719" t="s">
        <v>8071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8072</v>
      </c>
      <c r="K398" s="739" t="s">
        <v>8073</v>
      </c>
      <c r="L398" s="719" t="s">
        <v>8074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8006</v>
      </c>
      <c r="K399" s="739" t="s">
        <v>7990</v>
      </c>
      <c r="L399" s="719" t="s">
        <v>8075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7522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8077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8009</v>
      </c>
      <c r="K403" s="739"/>
      <c r="L403" s="719" t="s">
        <v>8082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8084</v>
      </c>
      <c r="K404" s="739"/>
      <c r="L404" s="719" t="s">
        <v>8083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8061</v>
      </c>
      <c r="K405" s="739"/>
      <c r="L405" s="719" t="s">
        <v>8085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8086</v>
      </c>
      <c r="K406" s="739" t="s">
        <v>7990</v>
      </c>
      <c r="L406" s="719" t="s">
        <v>8087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8086</v>
      </c>
      <c r="K407" s="739" t="s">
        <v>7990</v>
      </c>
      <c r="L407" s="719" t="s">
        <v>8087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8035</v>
      </c>
      <c r="K408" s="739" t="s">
        <v>7990</v>
      </c>
      <c r="L408" s="719" t="s">
        <v>8096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8088</v>
      </c>
      <c r="K409" s="739" t="s">
        <v>7990</v>
      </c>
      <c r="L409" s="719" t="s">
        <v>8091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8006</v>
      </c>
      <c r="K410" s="739" t="s">
        <v>8089</v>
      </c>
      <c r="L410" s="719" t="s">
        <v>8090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8059</v>
      </c>
      <c r="K411" s="739" t="s">
        <v>8092</v>
      </c>
      <c r="L411" s="719" t="s">
        <v>8094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8006</v>
      </c>
      <c r="K412" s="739" t="s">
        <v>8093</v>
      </c>
      <c r="L412" s="719" t="s">
        <v>8095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8107</v>
      </c>
      <c r="K413" s="739" t="s">
        <v>7990</v>
      </c>
      <c r="L413" s="719" t="s">
        <v>8102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8103</v>
      </c>
      <c r="K414" s="739" t="s">
        <v>7990</v>
      </c>
      <c r="L414" s="719" t="s">
        <v>8104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8061</v>
      </c>
      <c r="K415" s="739" t="s">
        <v>7990</v>
      </c>
      <c r="L415" s="719" t="s">
        <v>8105</v>
      </c>
      <c r="M415" s="709">
        <v>50000</v>
      </c>
      <c r="N415" s="709"/>
      <c r="O415" s="711">
        <f t="shared" si="14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8109</v>
      </c>
      <c r="K416" s="739" t="s">
        <v>7990</v>
      </c>
      <c r="L416" s="719" t="s">
        <v>8110</v>
      </c>
      <c r="M416" s="709">
        <v>169530</v>
      </c>
      <c r="N416" s="709"/>
      <c r="O416" s="711">
        <f t="shared" si="14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8072</v>
      </c>
      <c r="K417" s="739" t="s">
        <v>8073</v>
      </c>
      <c r="L417" s="719" t="s">
        <v>8112</v>
      </c>
      <c r="M417" s="709">
        <v>32000</v>
      </c>
      <c r="N417" s="709"/>
      <c r="O417" s="711">
        <f t="shared" si="14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8111</v>
      </c>
      <c r="K418" s="739" t="s">
        <v>7999</v>
      </c>
      <c r="L418" s="719" t="s">
        <v>8113</v>
      </c>
      <c r="M418" s="709">
        <v>60000</v>
      </c>
      <c r="N418" s="709"/>
      <c r="O418" s="711">
        <f t="shared" si="14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8010</v>
      </c>
      <c r="K419" s="739" t="s">
        <v>7990</v>
      </c>
      <c r="L419" s="719" t="s">
        <v>8114</v>
      </c>
      <c r="M419" s="709">
        <v>62000</v>
      </c>
      <c r="N419" s="709"/>
      <c r="O419" s="711">
        <f t="shared" si="14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8118</v>
      </c>
      <c r="K420" s="739" t="s">
        <v>7990</v>
      </c>
      <c r="L420" s="719" t="s">
        <v>8071</v>
      </c>
      <c r="M420" s="709">
        <v>46525</v>
      </c>
      <c r="N420" s="709"/>
      <c r="O420" s="711">
        <f t="shared" si="14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7981</v>
      </c>
      <c r="K421" s="739" t="s">
        <v>7990</v>
      </c>
      <c r="L421" s="719" t="s">
        <v>8068</v>
      </c>
      <c r="M421" s="709">
        <v>35700</v>
      </c>
      <c r="N421" s="709"/>
      <c r="O421" s="711">
        <f t="shared" si="14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8010</v>
      </c>
      <c r="K422" s="739" t="s">
        <v>7990</v>
      </c>
      <c r="L422" s="719" t="s">
        <v>8119</v>
      </c>
      <c r="M422" s="709">
        <v>69245</v>
      </c>
      <c r="N422" s="709"/>
      <c r="O422" s="711">
        <f t="shared" si="14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8035</v>
      </c>
      <c r="K423" s="739" t="s">
        <v>7990</v>
      </c>
      <c r="L423" s="719" t="s">
        <v>8096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8010</v>
      </c>
      <c r="K424" s="739" t="s">
        <v>7746</v>
      </c>
      <c r="L424" s="719" t="s">
        <v>8120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7522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8035</v>
      </c>
      <c r="K427" s="739" t="s">
        <v>7990</v>
      </c>
      <c r="L427" s="719" t="s">
        <v>8123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8088</v>
      </c>
      <c r="K428" s="739" t="s">
        <v>7990</v>
      </c>
      <c r="L428" s="719" t="s">
        <v>8124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8088</v>
      </c>
      <c r="K429" s="739" t="s">
        <v>8126</v>
      </c>
      <c r="L429" s="719" t="s">
        <v>8125</v>
      </c>
      <c r="M429" s="709">
        <v>150000</v>
      </c>
      <c r="N429" s="709"/>
      <c r="O429" s="711">
        <f t="shared" si="14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8010</v>
      </c>
      <c r="K430" s="739" t="s">
        <v>7990</v>
      </c>
      <c r="L430" s="719" t="s">
        <v>8136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8147</v>
      </c>
      <c r="K431" s="739" t="s">
        <v>7990</v>
      </c>
      <c r="L431" s="719" t="s">
        <v>8135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8088</v>
      </c>
      <c r="K432" s="739" t="s">
        <v>7988</v>
      </c>
      <c r="L432" s="719" t="s">
        <v>8138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8059</v>
      </c>
      <c r="K433" s="739" t="s">
        <v>8139</v>
      </c>
      <c r="L433" s="719" t="s">
        <v>8137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20"/>
      <c r="B434" s="739"/>
      <c r="C434" s="739"/>
      <c r="D434" s="719"/>
      <c r="E434" s="709"/>
      <c r="F434" s="709"/>
      <c r="G434" s="711"/>
      <c r="I434" s="707">
        <v>45534</v>
      </c>
      <c r="J434" s="739" t="s">
        <v>8088</v>
      </c>
      <c r="K434" s="739" t="s">
        <v>8140</v>
      </c>
      <c r="L434" s="719" t="s">
        <v>8141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37"/>
      <c r="B435" s="745"/>
      <c r="C435" s="745"/>
      <c r="D435" s="717"/>
      <c r="E435" s="709"/>
      <c r="F435" s="709"/>
      <c r="G435" s="711"/>
      <c r="I435" s="707">
        <v>45534</v>
      </c>
      <c r="J435" s="739" t="s">
        <v>7981</v>
      </c>
      <c r="K435" s="739" t="s">
        <v>8142</v>
      </c>
      <c r="L435" s="719" t="s">
        <v>8143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8149</v>
      </c>
      <c r="L436" s="719" t="s">
        <v>8144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8036</v>
      </c>
      <c r="K437" s="739" t="s">
        <v>7990</v>
      </c>
      <c r="L437" s="719" t="s">
        <v>8145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8009</v>
      </c>
      <c r="K438" s="739" t="s">
        <v>8151</v>
      </c>
      <c r="L438" s="719" t="s">
        <v>8153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I439" s="707">
        <v>45537</v>
      </c>
      <c r="J439" s="739" t="s">
        <v>8111</v>
      </c>
      <c r="K439" s="739" t="s">
        <v>7999</v>
      </c>
      <c r="L439" s="719" t="s">
        <v>8113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I440" s="707">
        <v>45537</v>
      </c>
      <c r="J440" s="739" t="s">
        <v>8035</v>
      </c>
      <c r="K440" s="739" t="s">
        <v>8021</v>
      </c>
      <c r="L440" s="719" t="s">
        <v>8152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I441" s="707">
        <v>45537</v>
      </c>
      <c r="J441" s="739" t="s">
        <v>7981</v>
      </c>
      <c r="K441" s="739" t="s">
        <v>8156</v>
      </c>
      <c r="L441" s="719" t="s">
        <v>8154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I442" s="707">
        <v>45537</v>
      </c>
      <c r="J442" s="739" t="s">
        <v>8006</v>
      </c>
      <c r="K442" s="739" t="s">
        <v>7990</v>
      </c>
      <c r="L442" s="719" t="s">
        <v>8075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I443" s="707">
        <v>45538</v>
      </c>
      <c r="J443" s="739"/>
      <c r="K443" s="739"/>
      <c r="L443" s="719" t="s">
        <v>8155</v>
      </c>
      <c r="M443" s="709"/>
      <c r="N443" s="709">
        <v>3725071</v>
      </c>
      <c r="O443" s="711">
        <f t="shared" si="17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I445" s="707">
        <v>45538</v>
      </c>
      <c r="J445" s="739" t="s">
        <v>8111</v>
      </c>
      <c r="K445" s="739" t="s">
        <v>8161</v>
      </c>
      <c r="L445" s="719" t="s">
        <v>8160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I446" s="707">
        <v>45538</v>
      </c>
      <c r="J446" s="739"/>
      <c r="K446" s="739" t="s">
        <v>8149</v>
      </c>
      <c r="L446" s="719" t="s">
        <v>8144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I447" s="707">
        <v>45538</v>
      </c>
      <c r="J447" s="739" t="s">
        <v>8036</v>
      </c>
      <c r="K447" s="739" t="s">
        <v>8163</v>
      </c>
      <c r="L447" s="719" t="s">
        <v>8162</v>
      </c>
      <c r="M447" s="709">
        <v>500000</v>
      </c>
      <c r="N447" s="737"/>
      <c r="O447" s="711">
        <f t="shared" si="17"/>
        <v>2343708.91</v>
      </c>
    </row>
    <row r="448" spans="1:15" x14ac:dyDescent="0.3">
      <c r="I448" s="707">
        <v>45538</v>
      </c>
      <c r="J448" s="739" t="s">
        <v>8111</v>
      </c>
      <c r="K448" s="739" t="s">
        <v>8164</v>
      </c>
      <c r="L448" s="719" t="s">
        <v>8165</v>
      </c>
      <c r="M448" s="709">
        <v>100000</v>
      </c>
      <c r="N448" s="737"/>
      <c r="O448" s="711">
        <f t="shared" si="17"/>
        <v>2243708.91</v>
      </c>
    </row>
    <row r="449" spans="9:15" ht="36" x14ac:dyDescent="0.3">
      <c r="I449" s="707">
        <v>45538</v>
      </c>
      <c r="J449" s="739" t="s">
        <v>8036</v>
      </c>
      <c r="K449" s="739" t="s">
        <v>3450</v>
      </c>
      <c r="L449" s="719" t="s">
        <v>8166</v>
      </c>
      <c r="M449" s="709">
        <v>90000</v>
      </c>
      <c r="N449" s="737"/>
      <c r="O449" s="711">
        <f t="shared" si="17"/>
        <v>2153708.91</v>
      </c>
    </row>
    <row r="450" spans="9:15" ht="48" x14ac:dyDescent="0.3">
      <c r="I450" s="707">
        <v>45538</v>
      </c>
      <c r="J450" s="739" t="s">
        <v>7981</v>
      </c>
      <c r="K450" s="739" t="s">
        <v>8042</v>
      </c>
      <c r="L450" s="719" t="s">
        <v>8167</v>
      </c>
      <c r="M450" s="709">
        <v>63000</v>
      </c>
      <c r="N450" s="737"/>
      <c r="O450" s="711">
        <f t="shared" si="17"/>
        <v>2090708.9100000001</v>
      </c>
    </row>
    <row r="451" spans="9:15" ht="36" x14ac:dyDescent="0.3">
      <c r="I451" s="707">
        <v>45539</v>
      </c>
      <c r="J451" s="739" t="s">
        <v>8036</v>
      </c>
      <c r="K451" s="739" t="s">
        <v>8163</v>
      </c>
      <c r="L451" s="719" t="s">
        <v>8162</v>
      </c>
      <c r="M451" s="709">
        <v>500000</v>
      </c>
      <c r="N451" s="737"/>
      <c r="O451" s="711">
        <f t="shared" si="17"/>
        <v>1590708.9100000001</v>
      </c>
    </row>
    <row r="452" spans="9:15" x14ac:dyDescent="0.3">
      <c r="I452" s="707">
        <v>45539</v>
      </c>
      <c r="J452" s="739" t="s">
        <v>8034</v>
      </c>
      <c r="K452" s="739" t="s">
        <v>8168</v>
      </c>
      <c r="L452" s="719" t="s">
        <v>8169</v>
      </c>
      <c r="M452" s="709">
        <v>200000</v>
      </c>
      <c r="N452" s="737"/>
      <c r="O452" s="711">
        <f t="shared" ref="O452:O453" si="18">N452+O451-M452</f>
        <v>1390708.9100000001</v>
      </c>
    </row>
    <row r="453" spans="9:15" x14ac:dyDescent="0.3">
      <c r="I453" s="707">
        <v>45539</v>
      </c>
      <c r="J453" s="739" t="s">
        <v>8034</v>
      </c>
      <c r="K453" s="739" t="s">
        <v>8168</v>
      </c>
      <c r="L453" s="719" t="s">
        <v>8169</v>
      </c>
      <c r="M453" s="709">
        <v>50000</v>
      </c>
      <c r="N453" s="737"/>
      <c r="O453" s="711">
        <f t="shared" si="18"/>
        <v>1340708.9100000001</v>
      </c>
    </row>
    <row r="454" spans="9:15" x14ac:dyDescent="0.3">
      <c r="I454" s="707">
        <v>45540</v>
      </c>
      <c r="J454" s="739" t="s">
        <v>8036</v>
      </c>
      <c r="K454" s="739" t="s">
        <v>8184</v>
      </c>
      <c r="L454" s="719" t="s">
        <v>8185</v>
      </c>
      <c r="M454" s="709">
        <v>150000</v>
      </c>
      <c r="N454" s="737"/>
      <c r="O454" s="711">
        <f t="shared" ref="O454:O455" si="19">N454+O453-M454</f>
        <v>1190708.9100000001</v>
      </c>
    </row>
    <row r="455" spans="9:15" x14ac:dyDescent="0.3">
      <c r="I455" s="707">
        <v>45540</v>
      </c>
      <c r="J455" s="739" t="s">
        <v>8186</v>
      </c>
      <c r="K455" s="739" t="s">
        <v>7988</v>
      </c>
      <c r="L455" s="719" t="s">
        <v>8138</v>
      </c>
      <c r="M455" s="709">
        <v>50000</v>
      </c>
      <c r="N455" s="737"/>
      <c r="O455" s="711">
        <f t="shared" si="19"/>
        <v>1140708.9100000001</v>
      </c>
    </row>
    <row r="456" spans="9:15" ht="24" x14ac:dyDescent="0.3">
      <c r="I456" s="707">
        <v>45540</v>
      </c>
      <c r="J456" s="739" t="s">
        <v>7981</v>
      </c>
      <c r="K456" s="739" t="s">
        <v>8187</v>
      </c>
      <c r="L456" s="719" t="s">
        <v>8188</v>
      </c>
      <c r="M456" s="709">
        <v>120000</v>
      </c>
      <c r="N456" s="737"/>
      <c r="O456" s="711">
        <f t="shared" ref="O456:O487" si="20">N456+O455-M456</f>
        <v>1020708.9100000001</v>
      </c>
    </row>
    <row r="457" spans="9:15" ht="24" x14ac:dyDescent="0.3">
      <c r="I457" s="707">
        <v>45540</v>
      </c>
      <c r="J457" s="739" t="s">
        <v>8088</v>
      </c>
      <c r="K457" s="739" t="s">
        <v>7988</v>
      </c>
      <c r="L457" s="719" t="s">
        <v>8189</v>
      </c>
      <c r="M457" s="709">
        <v>133965</v>
      </c>
      <c r="N457" s="737"/>
      <c r="O457" s="711">
        <f t="shared" si="20"/>
        <v>886743.91000000015</v>
      </c>
    </row>
    <row r="458" spans="9:15" ht="48" x14ac:dyDescent="0.3">
      <c r="I458" s="707">
        <v>45540</v>
      </c>
      <c r="J458" s="739" t="s">
        <v>8197</v>
      </c>
      <c r="K458" s="739" t="s">
        <v>7990</v>
      </c>
      <c r="L458" s="719" t="s">
        <v>8190</v>
      </c>
      <c r="M458" s="709">
        <v>65100</v>
      </c>
      <c r="N458" s="737"/>
      <c r="O458" s="711">
        <f t="shared" si="20"/>
        <v>821643.91000000015</v>
      </c>
    </row>
    <row r="459" spans="9:15" x14ac:dyDescent="0.3">
      <c r="I459" s="707">
        <v>45541</v>
      </c>
      <c r="J459" s="739" t="s">
        <v>8198</v>
      </c>
      <c r="K459" s="739" t="s">
        <v>8191</v>
      </c>
      <c r="L459" s="719" t="s">
        <v>8192</v>
      </c>
      <c r="M459" s="709">
        <v>400000</v>
      </c>
      <c r="N459" s="737"/>
      <c r="O459" s="711">
        <f t="shared" si="20"/>
        <v>421643.91000000015</v>
      </c>
    </row>
    <row r="460" spans="9:15" ht="24" x14ac:dyDescent="0.3">
      <c r="I460" s="707">
        <v>45541</v>
      </c>
      <c r="J460" s="739" t="s">
        <v>7989</v>
      </c>
      <c r="K460" s="739" t="s">
        <v>7990</v>
      </c>
      <c r="L460" s="719" t="s">
        <v>8193</v>
      </c>
      <c r="M460" s="709">
        <v>37100</v>
      </c>
      <c r="N460" s="737"/>
      <c r="O460" s="711">
        <f t="shared" si="20"/>
        <v>384543.91000000015</v>
      </c>
    </row>
    <row r="461" spans="9:15" ht="24" x14ac:dyDescent="0.3">
      <c r="I461" s="707">
        <v>45541</v>
      </c>
      <c r="J461" s="739" t="s">
        <v>7981</v>
      </c>
      <c r="K461" s="739" t="s">
        <v>7995</v>
      </c>
      <c r="L461" s="719" t="s">
        <v>8051</v>
      </c>
      <c r="M461" s="709">
        <v>100000</v>
      </c>
      <c r="N461" s="737"/>
      <c r="O461" s="711">
        <f t="shared" si="20"/>
        <v>284543.91000000015</v>
      </c>
    </row>
    <row r="462" spans="9:15" ht="24" x14ac:dyDescent="0.3">
      <c r="I462" s="707">
        <v>45542</v>
      </c>
      <c r="J462" s="739" t="s">
        <v>8196</v>
      </c>
      <c r="K462" s="739" t="s">
        <v>8194</v>
      </c>
      <c r="L462" s="719" t="s">
        <v>8195</v>
      </c>
      <c r="M462" s="709">
        <v>50000</v>
      </c>
      <c r="N462" s="737"/>
      <c r="O462" s="711">
        <f t="shared" si="20"/>
        <v>234543.91000000015</v>
      </c>
    </row>
    <row r="463" spans="9:15" ht="24" x14ac:dyDescent="0.3">
      <c r="I463" s="707">
        <v>45542</v>
      </c>
      <c r="J463" s="739" t="s">
        <v>8035</v>
      </c>
      <c r="K463" s="739" t="s">
        <v>8026</v>
      </c>
      <c r="L463" s="719" t="s">
        <v>8199</v>
      </c>
      <c r="M463" s="709">
        <v>166000</v>
      </c>
      <c r="N463" s="737"/>
      <c r="O463" s="711">
        <f t="shared" si="20"/>
        <v>68543.910000000149</v>
      </c>
    </row>
    <row r="464" spans="9:15" ht="24" x14ac:dyDescent="0.3">
      <c r="I464" s="707">
        <v>45542</v>
      </c>
      <c r="J464" s="739" t="s">
        <v>8088</v>
      </c>
      <c r="K464" s="739" t="s">
        <v>7990</v>
      </c>
      <c r="L464" s="719" t="s">
        <v>8200</v>
      </c>
      <c r="M464" s="709">
        <v>19000</v>
      </c>
      <c r="N464" s="737"/>
      <c r="O464" s="711">
        <f t="shared" si="20"/>
        <v>49543.910000000149</v>
      </c>
    </row>
    <row r="465" spans="9:15" ht="24" x14ac:dyDescent="0.3">
      <c r="I465" s="707">
        <v>45542</v>
      </c>
      <c r="J465" s="739" t="s">
        <v>8010</v>
      </c>
      <c r="K465" s="739" t="s">
        <v>8016</v>
      </c>
      <c r="L465" s="719" t="s">
        <v>8201</v>
      </c>
      <c r="M465" s="709">
        <v>20680</v>
      </c>
      <c r="N465" s="737"/>
      <c r="O465" s="711">
        <f t="shared" si="20"/>
        <v>28863.910000000149</v>
      </c>
    </row>
    <row r="466" spans="9:15" ht="24" x14ac:dyDescent="0.3">
      <c r="I466" s="707">
        <v>45542</v>
      </c>
      <c r="J466" s="740" t="s">
        <v>8198</v>
      </c>
      <c r="K466" s="739" t="s">
        <v>7990</v>
      </c>
      <c r="L466" s="719" t="s">
        <v>8202</v>
      </c>
      <c r="M466" s="709">
        <v>29000</v>
      </c>
      <c r="N466" s="737"/>
      <c r="O466" s="711">
        <f t="shared" si="20"/>
        <v>-136.08999999985099</v>
      </c>
    </row>
    <row r="467" spans="9:15" ht="24" x14ac:dyDescent="0.3">
      <c r="I467" s="707">
        <v>45542</v>
      </c>
      <c r="J467" s="739" t="s">
        <v>8035</v>
      </c>
      <c r="K467" s="739" t="s">
        <v>8021</v>
      </c>
      <c r="L467" s="719" t="s">
        <v>8203</v>
      </c>
      <c r="M467" s="709">
        <v>281000</v>
      </c>
      <c r="N467" s="737"/>
      <c r="O467" s="711">
        <f t="shared" si="20"/>
        <v>-281136.08999999985</v>
      </c>
    </row>
    <row r="468" spans="9:15" ht="60" x14ac:dyDescent="0.3">
      <c r="I468" s="707">
        <v>45544</v>
      </c>
      <c r="J468" s="739" t="s">
        <v>8010</v>
      </c>
      <c r="K468" s="739" t="s">
        <v>7990</v>
      </c>
      <c r="L468" s="719" t="s">
        <v>8205</v>
      </c>
      <c r="M468" s="709">
        <v>74100</v>
      </c>
      <c r="N468" s="709"/>
      <c r="O468" s="711">
        <f t="shared" si="20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8204</v>
      </c>
      <c r="M469" s="709"/>
      <c r="N469" s="709">
        <v>1560000</v>
      </c>
      <c r="O469" s="711">
        <f t="shared" si="20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9:15" x14ac:dyDescent="0.3">
      <c r="I471" s="707">
        <v>45544</v>
      </c>
      <c r="J471" s="739" t="s">
        <v>8061</v>
      </c>
      <c r="K471" s="739" t="s">
        <v>8216</v>
      </c>
      <c r="L471" s="719" t="s">
        <v>8206</v>
      </c>
      <c r="M471" s="709">
        <v>500000</v>
      </c>
      <c r="N471" s="737"/>
      <c r="O471" s="711">
        <f t="shared" si="20"/>
        <v>689163.91000000015</v>
      </c>
    </row>
    <row r="472" spans="9:15" x14ac:dyDescent="0.3">
      <c r="I472" s="707">
        <v>45544</v>
      </c>
      <c r="J472" s="739" t="s">
        <v>8036</v>
      </c>
      <c r="K472" s="739" t="s">
        <v>8184</v>
      </c>
      <c r="L472" s="719" t="s">
        <v>8185</v>
      </c>
      <c r="M472" s="709">
        <v>150000</v>
      </c>
      <c r="N472" s="737"/>
      <c r="O472" s="711">
        <f t="shared" si="20"/>
        <v>539163.91000000015</v>
      </c>
    </row>
    <row r="473" spans="9:15" ht="24" x14ac:dyDescent="0.3">
      <c r="I473" s="707">
        <v>45545</v>
      </c>
      <c r="J473" s="740" t="s">
        <v>8198</v>
      </c>
      <c r="K473" s="739" t="s">
        <v>8026</v>
      </c>
      <c r="L473" s="719" t="s">
        <v>8207</v>
      </c>
      <c r="M473" s="709">
        <v>50000</v>
      </c>
      <c r="N473" s="737"/>
      <c r="O473" s="711">
        <f t="shared" si="20"/>
        <v>489163.91000000015</v>
      </c>
    </row>
    <row r="474" spans="9:15" ht="36" x14ac:dyDescent="0.3">
      <c r="I474" s="707">
        <v>45545</v>
      </c>
      <c r="J474" s="739" t="s">
        <v>8103</v>
      </c>
      <c r="K474" s="739" t="s">
        <v>6931</v>
      </c>
      <c r="L474" s="719" t="s">
        <v>8208</v>
      </c>
      <c r="M474" s="709">
        <v>100000</v>
      </c>
      <c r="N474" s="737"/>
      <c r="O474" s="711">
        <f t="shared" si="20"/>
        <v>389163.91000000015</v>
      </c>
    </row>
    <row r="475" spans="9:15" ht="36" x14ac:dyDescent="0.3">
      <c r="I475" s="707">
        <v>45545</v>
      </c>
      <c r="J475" s="739" t="s">
        <v>8209</v>
      </c>
      <c r="K475" s="739" t="s">
        <v>8210</v>
      </c>
      <c r="L475" s="719" t="s">
        <v>8211</v>
      </c>
      <c r="M475" s="709">
        <v>170000</v>
      </c>
      <c r="N475" s="737"/>
      <c r="O475" s="711">
        <f t="shared" si="20"/>
        <v>219163.91000000015</v>
      </c>
    </row>
    <row r="476" spans="9:15" ht="60" x14ac:dyDescent="0.3">
      <c r="I476" s="707">
        <v>45546</v>
      </c>
      <c r="J476" s="739" t="s">
        <v>8036</v>
      </c>
      <c r="K476" s="740" t="s">
        <v>8213</v>
      </c>
      <c r="L476" s="719" t="s">
        <v>8212</v>
      </c>
      <c r="M476" s="709">
        <v>29500</v>
      </c>
      <c r="N476" s="737"/>
      <c r="O476" s="711">
        <f t="shared" si="20"/>
        <v>189663.91000000015</v>
      </c>
    </row>
    <row r="477" spans="9:15" ht="24" x14ac:dyDescent="0.3">
      <c r="I477" s="707">
        <v>45546</v>
      </c>
      <c r="J477" s="739" t="s">
        <v>8010</v>
      </c>
      <c r="K477" s="739" t="s">
        <v>7985</v>
      </c>
      <c r="L477" s="719" t="s">
        <v>8214</v>
      </c>
      <c r="M477" s="709">
        <v>40800</v>
      </c>
      <c r="N477" s="737"/>
      <c r="O477" s="711">
        <f t="shared" si="20"/>
        <v>148863.91000000015</v>
      </c>
    </row>
    <row r="478" spans="9:15" ht="36" x14ac:dyDescent="0.3">
      <c r="I478" s="707">
        <v>45546</v>
      </c>
      <c r="J478" s="739" t="s">
        <v>8010</v>
      </c>
      <c r="K478" s="739" t="s">
        <v>7990</v>
      </c>
      <c r="L478" s="719" t="s">
        <v>8215</v>
      </c>
      <c r="M478" s="709">
        <v>32400</v>
      </c>
      <c r="N478" s="737"/>
      <c r="O478" s="711">
        <f t="shared" si="20"/>
        <v>116463.91000000015</v>
      </c>
    </row>
    <row r="479" spans="9:15" x14ac:dyDescent="0.3">
      <c r="I479" s="707">
        <v>45547</v>
      </c>
      <c r="J479" s="739" t="s">
        <v>8088</v>
      </c>
      <c r="K479" s="739" t="s">
        <v>7988</v>
      </c>
      <c r="L479" s="719" t="s">
        <v>8138</v>
      </c>
      <c r="M479" s="709">
        <v>50000</v>
      </c>
      <c r="N479" s="737"/>
      <c r="O479" s="711">
        <f t="shared" si="20"/>
        <v>66463.910000000149</v>
      </c>
    </row>
    <row r="480" spans="9:15" x14ac:dyDescent="0.3">
      <c r="I480" s="707">
        <v>45547</v>
      </c>
      <c r="J480" s="739"/>
      <c r="K480" s="739"/>
      <c r="L480" s="719" t="s">
        <v>8217</v>
      </c>
      <c r="M480" s="709"/>
      <c r="N480" s="709">
        <v>6001008</v>
      </c>
      <c r="O480" s="711">
        <f t="shared" si="20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9:15" ht="24" x14ac:dyDescent="0.3">
      <c r="I482" s="707">
        <v>45548</v>
      </c>
      <c r="J482" s="739" t="s">
        <v>8035</v>
      </c>
      <c r="K482" s="739" t="s">
        <v>8219</v>
      </c>
      <c r="L482" s="719" t="s">
        <v>8218</v>
      </c>
      <c r="M482" s="709">
        <v>163387</v>
      </c>
      <c r="N482" s="737"/>
      <c r="O482" s="711">
        <f t="shared" si="20"/>
        <v>5859074.9100000001</v>
      </c>
    </row>
    <row r="483" spans="9:15" ht="24" x14ac:dyDescent="0.3">
      <c r="I483" s="707">
        <v>45548</v>
      </c>
      <c r="J483" s="739" t="s">
        <v>8006</v>
      </c>
      <c r="K483" s="739" t="s">
        <v>8220</v>
      </c>
      <c r="L483" s="719" t="s">
        <v>8223</v>
      </c>
      <c r="M483" s="709">
        <v>100000</v>
      </c>
      <c r="N483" s="737"/>
      <c r="O483" s="711">
        <f t="shared" si="20"/>
        <v>5759074.9100000001</v>
      </c>
    </row>
    <row r="484" spans="9:15" ht="24" x14ac:dyDescent="0.3">
      <c r="I484" s="707">
        <v>45548</v>
      </c>
      <c r="J484" s="739" t="s">
        <v>8006</v>
      </c>
      <c r="K484" s="739" t="s">
        <v>8222</v>
      </c>
      <c r="L484" s="719" t="s">
        <v>8221</v>
      </c>
      <c r="M484" s="709">
        <v>48900</v>
      </c>
      <c r="N484" s="737"/>
      <c r="O484" s="711">
        <f t="shared" si="20"/>
        <v>5710174.9100000001</v>
      </c>
    </row>
    <row r="485" spans="9:15" ht="24" x14ac:dyDescent="0.3">
      <c r="I485" s="707">
        <v>45549</v>
      </c>
      <c r="J485" s="739" t="s">
        <v>8035</v>
      </c>
      <c r="K485" s="739" t="s">
        <v>8224</v>
      </c>
      <c r="L485" s="719" t="s">
        <v>8225</v>
      </c>
      <c r="M485" s="709">
        <v>20000</v>
      </c>
      <c r="N485" s="737"/>
      <c r="O485" s="711">
        <f t="shared" si="20"/>
        <v>5690174.9100000001</v>
      </c>
    </row>
    <row r="486" spans="9:15" ht="24" x14ac:dyDescent="0.3">
      <c r="I486" s="707">
        <v>45551</v>
      </c>
      <c r="J486" s="739" t="s">
        <v>8036</v>
      </c>
      <c r="K486" s="739" t="s">
        <v>8026</v>
      </c>
      <c r="L486" s="719" t="s">
        <v>8230</v>
      </c>
      <c r="M486" s="709">
        <v>60000</v>
      </c>
      <c r="N486" s="737"/>
      <c r="O486" s="711">
        <f t="shared" si="20"/>
        <v>5630174.9100000001</v>
      </c>
    </row>
    <row r="487" spans="9:15" ht="24" x14ac:dyDescent="0.3">
      <c r="I487" s="707">
        <v>45551</v>
      </c>
      <c r="J487" s="739"/>
      <c r="K487" s="739" t="s">
        <v>7492</v>
      </c>
      <c r="L487" s="719" t="s">
        <v>8231</v>
      </c>
      <c r="M487" s="709">
        <v>1500000</v>
      </c>
      <c r="N487" s="737"/>
      <c r="O487" s="711">
        <f t="shared" si="20"/>
        <v>4130174.91</v>
      </c>
    </row>
    <row r="488" spans="9:15" x14ac:dyDescent="0.3">
      <c r="I488" s="737"/>
      <c r="J488" s="739"/>
      <c r="K488" s="739"/>
      <c r="L488" s="719"/>
      <c r="M488" s="709"/>
      <c r="N488" s="737"/>
      <c r="O488" s="737"/>
    </row>
    <row r="489" spans="9:15" x14ac:dyDescent="0.3">
      <c r="I489" s="737"/>
      <c r="J489" s="739"/>
      <c r="K489" s="739"/>
      <c r="L489" s="719"/>
      <c r="M489" s="709"/>
      <c r="N489" s="737"/>
      <c r="O489" s="737"/>
    </row>
    <row r="490" spans="9:15" x14ac:dyDescent="0.3">
      <c r="I490" s="737"/>
      <c r="J490" s="739"/>
      <c r="K490" s="739"/>
      <c r="L490" s="719"/>
      <c r="M490" s="709"/>
      <c r="N490" s="737"/>
      <c r="O490" s="737"/>
    </row>
    <row r="491" spans="9:15" x14ac:dyDescent="0.3">
      <c r="I491" s="737"/>
      <c r="J491" s="739"/>
      <c r="K491" s="739"/>
      <c r="L491" s="719"/>
      <c r="M491" s="709"/>
      <c r="N491" s="737"/>
      <c r="O491" s="737"/>
    </row>
    <row r="492" spans="9:15" x14ac:dyDescent="0.3">
      <c r="I492" s="737"/>
      <c r="J492" s="739"/>
      <c r="K492" s="739"/>
      <c r="L492" s="719"/>
      <c r="M492" s="709"/>
      <c r="N492" s="737"/>
      <c r="O492" s="737"/>
    </row>
    <row r="493" spans="9:15" x14ac:dyDescent="0.3">
      <c r="I493" s="737"/>
      <c r="J493" s="739"/>
      <c r="K493" s="739"/>
      <c r="L493" s="719"/>
      <c r="M493" s="709"/>
      <c r="N493" s="737"/>
      <c r="O493" s="737"/>
    </row>
    <row r="494" spans="9:15" x14ac:dyDescent="0.3">
      <c r="I494" s="737"/>
      <c r="J494" s="739"/>
      <c r="K494" s="739"/>
      <c r="L494" s="719"/>
      <c r="M494" s="709"/>
      <c r="N494" s="737"/>
      <c r="O494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3" t="s">
        <v>37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20"/>
      <c r="N1" s="21"/>
    </row>
    <row r="2" spans="1:14" ht="30.75" customHeight="1" x14ac:dyDescent="0.25">
      <c r="A2" s="795" t="s">
        <v>38</v>
      </c>
      <c r="B2" s="796"/>
      <c r="C2" s="796"/>
      <c r="D2" s="796"/>
      <c r="E2" s="796"/>
      <c r="F2" s="796"/>
      <c r="G2" s="796"/>
      <c r="H2" s="796"/>
      <c r="I2" s="796"/>
      <c r="J2" s="796"/>
      <c r="K2" s="796"/>
      <c r="L2" s="796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1" t="s">
        <v>7051</v>
      </c>
      <c r="B62" s="792"/>
      <c r="C62" s="792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4"/>
  <sheetViews>
    <sheetView zoomScaleNormal="100" zoomScaleSheetLayoutView="110" workbookViewId="0">
      <pane ySplit="1" topLeftCell="A475" activePane="bottomLeft" state="frozen"/>
      <selection pane="bottomLeft" activeCell="H475" sqref="H475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0" t="s">
        <v>65</v>
      </c>
      <c r="C4" s="801"/>
      <c r="D4" s="801"/>
      <c r="E4" s="801"/>
      <c r="F4" s="802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0" t="s">
        <v>65</v>
      </c>
      <c r="C7" s="801"/>
      <c r="D7" s="801"/>
      <c r="E7" s="801"/>
      <c r="F7" s="802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0" t="s">
        <v>65</v>
      </c>
      <c r="C9" s="801"/>
      <c r="D9" s="801"/>
      <c r="E9" s="801"/>
      <c r="F9" s="802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0" t="s">
        <v>65</v>
      </c>
      <c r="C10" s="801"/>
      <c r="D10" s="801"/>
      <c r="E10" s="801"/>
      <c r="F10" s="802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0" t="s">
        <v>65</v>
      </c>
      <c r="C11" s="801"/>
      <c r="D11" s="801"/>
      <c r="E11" s="801"/>
      <c r="F11" s="802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0" t="s">
        <v>65</v>
      </c>
      <c r="C18" s="801"/>
      <c r="D18" s="801"/>
      <c r="E18" s="801"/>
      <c r="F18" s="802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0" t="s">
        <v>65</v>
      </c>
      <c r="C19" s="801"/>
      <c r="D19" s="801"/>
      <c r="E19" s="801"/>
      <c r="F19" s="802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0" t="s">
        <v>65</v>
      </c>
      <c r="C20" s="801"/>
      <c r="D20" s="801"/>
      <c r="E20" s="801"/>
      <c r="F20" s="802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0" t="s">
        <v>65</v>
      </c>
      <c r="C26" s="801"/>
      <c r="D26" s="801"/>
      <c r="E26" s="801"/>
      <c r="F26" s="802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0" t="s">
        <v>65</v>
      </c>
      <c r="C31" s="801"/>
      <c r="D31" s="801"/>
      <c r="E31" s="801"/>
      <c r="F31" s="802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0" t="s">
        <v>65</v>
      </c>
      <c r="C36" s="801"/>
      <c r="D36" s="801"/>
      <c r="E36" s="801"/>
      <c r="F36" s="802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0" t="s">
        <v>65</v>
      </c>
      <c r="C37" s="801"/>
      <c r="D37" s="801"/>
      <c r="E37" s="801"/>
      <c r="F37" s="802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0" t="s">
        <v>65</v>
      </c>
      <c r="C43" s="801"/>
      <c r="D43" s="801"/>
      <c r="E43" s="801"/>
      <c r="F43" s="802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0" t="s">
        <v>65</v>
      </c>
      <c r="C44" s="801"/>
      <c r="D44" s="801"/>
      <c r="E44" s="801"/>
      <c r="F44" s="802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0" t="s">
        <v>65</v>
      </c>
      <c r="C46" s="801"/>
      <c r="D46" s="801"/>
      <c r="E46" s="801"/>
      <c r="F46" s="802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0" t="s">
        <v>65</v>
      </c>
      <c r="C49" s="801"/>
      <c r="D49" s="801"/>
      <c r="E49" s="801"/>
      <c r="F49" s="802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0" t="s">
        <v>65</v>
      </c>
      <c r="C50" s="801"/>
      <c r="D50" s="801"/>
      <c r="E50" s="801"/>
      <c r="F50" s="802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0" t="s">
        <v>65</v>
      </c>
      <c r="C69" s="801"/>
      <c r="D69" s="801"/>
      <c r="E69" s="801"/>
      <c r="F69" s="802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0" t="s">
        <v>65</v>
      </c>
      <c r="C82" s="801"/>
      <c r="D82" s="801"/>
      <c r="E82" s="801"/>
      <c r="F82" s="802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3" t="s">
        <v>7711</v>
      </c>
      <c r="B327" s="804"/>
      <c r="C327" s="804"/>
      <c r="D327" s="804"/>
      <c r="E327" s="804"/>
      <c r="F327" s="804"/>
      <c r="G327" s="804"/>
      <c r="H327" s="80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3" t="s">
        <v>7710</v>
      </c>
      <c r="B353" s="804"/>
      <c r="C353" s="804"/>
      <c r="D353" s="804"/>
      <c r="E353" s="804"/>
      <c r="F353" s="804"/>
      <c r="G353" s="804"/>
      <c r="H353" s="80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3" t="s">
        <v>7750</v>
      </c>
      <c r="B371" s="804"/>
      <c r="C371" s="804"/>
      <c r="D371" s="804"/>
      <c r="E371" s="804"/>
      <c r="F371" s="804"/>
      <c r="G371" s="804"/>
      <c r="H371" s="80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7759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7758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9" t="s">
        <v>7912</v>
      </c>
      <c r="B384" s="810"/>
      <c r="C384" s="810"/>
      <c r="D384" s="810"/>
      <c r="E384" s="810"/>
      <c r="F384" s="810"/>
      <c r="G384" s="810"/>
      <c r="H384" s="651"/>
    </row>
    <row r="385" spans="1:9" s="7" customFormat="1" ht="28.5" x14ac:dyDescent="0.25">
      <c r="A385" s="809"/>
      <c r="B385" s="810"/>
      <c r="C385" s="810"/>
      <c r="D385" s="810"/>
      <c r="E385" s="810"/>
      <c r="F385" s="810"/>
      <c r="G385" s="810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7" t="s">
        <v>7912</v>
      </c>
      <c r="B391" s="798"/>
      <c r="C391" s="798"/>
      <c r="D391" s="798"/>
      <c r="E391" s="798"/>
      <c r="F391" s="798"/>
      <c r="G391" s="798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7796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7807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7797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7759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7758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7886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7887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9" t="s">
        <v>7854</v>
      </c>
      <c r="B410" s="810"/>
      <c r="C410" s="810"/>
      <c r="D410" s="810"/>
      <c r="E410" s="810"/>
      <c r="F410" s="810"/>
      <c r="G410" s="810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7868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7947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7948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7949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7875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7876</v>
      </c>
      <c r="C425" s="647">
        <f>C420+C419</f>
        <v>3528001</v>
      </c>
      <c r="D425" s="648"/>
      <c r="E425" s="657"/>
      <c r="F425" s="657"/>
      <c r="G425" s="650"/>
      <c r="H425" s="651"/>
      <c r="J425" s="799" t="s">
        <v>7925</v>
      </c>
      <c r="K425" s="799"/>
    </row>
    <row r="426" spans="1:11" s="7" customFormat="1" ht="15.75" x14ac:dyDescent="0.25">
      <c r="A426" s="645"/>
      <c r="B426" s="658" t="s">
        <v>7759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7894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7895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7886</v>
      </c>
      <c r="H429" s="659">
        <f>F427+F435</f>
        <v>534741.402</v>
      </c>
      <c r="I429" s="590">
        <f>H427-F435</f>
        <v>630728.49200000009</v>
      </c>
      <c r="J429" s="7" t="s">
        <v>7895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7887</v>
      </c>
      <c r="H430" s="659">
        <f>H427-H429</f>
        <v>355544.41400000011</v>
      </c>
      <c r="J430" s="7" t="s">
        <v>7909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7885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7759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7" t="s">
        <v>7913</v>
      </c>
      <c r="B440" s="798"/>
      <c r="C440" s="798"/>
      <c r="D440" s="798"/>
      <c r="E440" s="798"/>
      <c r="F440" s="798"/>
      <c r="G440" s="798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9" t="s">
        <v>7925</v>
      </c>
      <c r="K442" s="79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7943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8079</v>
      </c>
      <c r="K447" s="590"/>
    </row>
    <row r="448" spans="1:11" s="7" customFormat="1" ht="15.75" x14ac:dyDescent="0.25">
      <c r="A448" s="489">
        <v>1044</v>
      </c>
      <c r="B448" s="5" t="s">
        <v>8018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7926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7950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7951</v>
      </c>
      <c r="B451" s="807"/>
      <c r="C451" s="807"/>
      <c r="D451" s="807"/>
      <c r="E451" s="807"/>
      <c r="F451" s="807"/>
      <c r="G451" s="807"/>
      <c r="H451" s="808"/>
      <c r="J451" s="799" t="s">
        <v>7925</v>
      </c>
      <c r="K451" s="79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7759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7758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8019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7895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7886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7887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7" t="s">
        <v>7958</v>
      </c>
      <c r="B462" s="798"/>
      <c r="C462" s="798"/>
      <c r="D462" s="798"/>
      <c r="E462" s="798"/>
      <c r="F462" s="798"/>
      <c r="G462" s="798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9"/>
      <c r="K464" s="79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8101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8170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K469" s="632"/>
    </row>
    <row r="470" spans="1:11" s="7" customFormat="1" ht="15.75" x14ac:dyDescent="0.25">
      <c r="A470" s="696" t="s">
        <v>74</v>
      </c>
      <c r="B470" s="673" t="s">
        <v>7642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7959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7960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7625</v>
      </c>
      <c r="F473" s="657" t="s">
        <v>8171</v>
      </c>
      <c r="G473" s="650"/>
      <c r="H473" s="651"/>
      <c r="J473" s="7" t="s">
        <v>7895</v>
      </c>
      <c r="K473" s="632">
        <v>801344</v>
      </c>
    </row>
    <row r="474" spans="1:11" s="7" customFormat="1" ht="15.75" x14ac:dyDescent="0.25">
      <c r="A474" s="645"/>
      <c r="B474" s="658" t="s">
        <v>7759</v>
      </c>
      <c r="C474" s="647">
        <f>C473*60%</f>
        <v>1176000</v>
      </c>
      <c r="D474" s="648"/>
      <c r="E474" s="647"/>
      <c r="F474" s="647"/>
      <c r="G474" s="650" t="s">
        <v>7668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7758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7895</v>
      </c>
      <c r="K476" s="632">
        <v>801344</v>
      </c>
    </row>
    <row r="477" spans="1:11" s="7" customFormat="1" ht="15.75" x14ac:dyDescent="0.25">
      <c r="A477" s="645"/>
      <c r="B477" s="658" t="s">
        <v>7670</v>
      </c>
      <c r="C477" s="647">
        <f>C474</f>
        <v>1176000</v>
      </c>
      <c r="D477" s="648"/>
      <c r="E477" s="660"/>
      <c r="F477" s="660"/>
      <c r="G477" s="650" t="s">
        <v>7886</v>
      </c>
      <c r="H477" s="659">
        <f>F476</f>
        <v>120201.59999999999</v>
      </c>
      <c r="J477" s="799"/>
      <c r="K477" s="799"/>
    </row>
    <row r="478" spans="1:11" s="7" customFormat="1" ht="15.75" x14ac:dyDescent="0.25">
      <c r="A478" s="645"/>
      <c r="B478" s="658" t="s">
        <v>7628</v>
      </c>
      <c r="C478" s="647">
        <f>C477</f>
        <v>1176000</v>
      </c>
      <c r="D478" s="648"/>
      <c r="E478" s="663"/>
      <c r="F478" s="660"/>
      <c r="G478" s="650" t="s">
        <v>7887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797" t="s">
        <v>8175</v>
      </c>
      <c r="B482" s="798"/>
      <c r="C482" s="798"/>
      <c r="D482" s="798"/>
      <c r="E482" s="798"/>
      <c r="F482" s="798"/>
      <c r="G482" s="798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" customHeight="1" x14ac:dyDescent="0.25">
      <c r="A484" s="489">
        <v>1048</v>
      </c>
      <c r="B484" s="751" t="s">
        <v>8099</v>
      </c>
      <c r="C484" s="410"/>
      <c r="D484" s="25">
        <v>0.15</v>
      </c>
      <c r="E484" s="10">
        <f>D484*C484</f>
        <v>0</v>
      </c>
      <c r="F484" s="10">
        <f>E484+C484</f>
        <v>0</v>
      </c>
      <c r="G484" s="450" t="s">
        <v>7168</v>
      </c>
      <c r="H484" s="627">
        <v>45505</v>
      </c>
      <c r="I484" s="7" t="s">
        <v>8100</v>
      </c>
      <c r="K484" s="9"/>
    </row>
    <row r="485" spans="1:11" s="7" customFormat="1" ht="15" customHeight="1" x14ac:dyDescent="0.25">
      <c r="A485" s="489">
        <v>1052</v>
      </c>
      <c r="B485" s="751" t="s">
        <v>64</v>
      </c>
      <c r="C485" s="410">
        <v>587810</v>
      </c>
      <c r="D485" s="25">
        <v>0.15</v>
      </c>
      <c r="E485" s="10">
        <f t="shared" ref="E485:E486" si="72">D485*C485</f>
        <v>88171.5</v>
      </c>
      <c r="F485" s="10">
        <f t="shared" ref="F485:F486" si="73">E485+C485</f>
        <v>675981.5</v>
      </c>
      <c r="G485" s="450" t="s">
        <v>7168</v>
      </c>
      <c r="H485" s="627">
        <v>45505</v>
      </c>
      <c r="I485" s="7" t="s">
        <v>8131</v>
      </c>
      <c r="K485" s="9"/>
    </row>
    <row r="486" spans="1:11" s="7" customFormat="1" ht="15" customHeight="1" x14ac:dyDescent="0.25">
      <c r="A486" s="489">
        <v>1053</v>
      </c>
      <c r="B486" s="751" t="s">
        <v>64</v>
      </c>
      <c r="C486" s="410">
        <v>122500</v>
      </c>
      <c r="D486" s="25">
        <v>0.15</v>
      </c>
      <c r="E486" s="10">
        <f t="shared" si="72"/>
        <v>18375</v>
      </c>
      <c r="F486" s="10">
        <f t="shared" si="73"/>
        <v>140875</v>
      </c>
      <c r="G486" s="450" t="s">
        <v>7168</v>
      </c>
      <c r="H486" s="627">
        <v>45505</v>
      </c>
      <c r="I486" s="7" t="s">
        <v>8132</v>
      </c>
      <c r="K486" s="632"/>
    </row>
    <row r="487" spans="1:11" s="7" customFormat="1" ht="15" customHeight="1" x14ac:dyDescent="0.25">
      <c r="A487" s="489">
        <v>1054</v>
      </c>
      <c r="B487" s="751" t="s">
        <v>7443</v>
      </c>
      <c r="C487" s="10">
        <v>2340420</v>
      </c>
      <c r="D487" s="25">
        <v>0.15</v>
      </c>
      <c r="E487" s="10">
        <f>D487*C487</f>
        <v>351063</v>
      </c>
      <c r="F487" s="10">
        <f>E487+C487</f>
        <v>2691483</v>
      </c>
      <c r="G487" s="450" t="s">
        <v>7168</v>
      </c>
      <c r="H487" s="627">
        <v>45505</v>
      </c>
      <c r="I487" s="7" t="s">
        <v>7944</v>
      </c>
      <c r="K487" s="632"/>
    </row>
    <row r="488" spans="1:11" s="7" customFormat="1" ht="15" customHeight="1" x14ac:dyDescent="0.25">
      <c r="A488" s="489">
        <v>1055</v>
      </c>
      <c r="B488" s="751" t="s">
        <v>7443</v>
      </c>
      <c r="C488" s="10">
        <v>18000</v>
      </c>
      <c r="D488" s="25">
        <v>0.15</v>
      </c>
      <c r="E488" s="10">
        <f>D488*C488</f>
        <v>2700</v>
      </c>
      <c r="F488" s="10">
        <f>E488+C488</f>
        <v>20700</v>
      </c>
      <c r="G488" s="450" t="s">
        <v>7168</v>
      </c>
      <c r="H488" s="627">
        <v>45505</v>
      </c>
      <c r="I488" s="7" t="s">
        <v>7945</v>
      </c>
      <c r="K488" s="590"/>
    </row>
    <row r="489" spans="1:11" s="7" customFormat="1" ht="15" customHeight="1" x14ac:dyDescent="0.25">
      <c r="A489" s="489">
        <v>1056</v>
      </c>
      <c r="B489" s="751" t="s">
        <v>64</v>
      </c>
      <c r="C489" s="410">
        <v>209750</v>
      </c>
      <c r="D489" s="25">
        <v>0.15</v>
      </c>
      <c r="E489" s="10">
        <f>D489*C489</f>
        <v>31462.5</v>
      </c>
      <c r="F489" s="10">
        <f>E489+C489</f>
        <v>241212.5</v>
      </c>
      <c r="G489" s="450" t="s">
        <v>7168</v>
      </c>
      <c r="H489" s="627">
        <v>45505</v>
      </c>
      <c r="I489" s="7" t="s">
        <v>8133</v>
      </c>
      <c r="K489" s="632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  <c r="J603"/>
      <c r="K603"/>
    </row>
    <row r="604" spans="1:11" s="7" customFormat="1" ht="15.75" x14ac:dyDescent="0.25">
      <c r="A604" s="31"/>
      <c r="G604" s="31"/>
      <c r="H604" s="31"/>
      <c r="J604"/>
      <c r="K604"/>
    </row>
  </sheetData>
  <autoFilter ref="A1:J269" xr:uid="{00000000-0001-0000-0400-000000000000}"/>
  <mergeCells count="38">
    <mergeCell ref="A462:G462"/>
    <mergeCell ref="J464:K464"/>
    <mergeCell ref="A472:H472"/>
    <mergeCell ref="J477:K477"/>
    <mergeCell ref="A451:H451"/>
    <mergeCell ref="J451:K451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353:H353"/>
    <mergeCell ref="B44:F44"/>
    <mergeCell ref="A327:H327"/>
    <mergeCell ref="B46:F46"/>
    <mergeCell ref="B49:F49"/>
    <mergeCell ref="B50:F50"/>
    <mergeCell ref="B69:F69"/>
    <mergeCell ref="B82:F82"/>
    <mergeCell ref="A482:G482"/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</mergeCells>
  <conditionalFormatting sqref="G1:G324 G326 G328:G352 G354:G370 G372:G383 G386:G388 G392:G398 G400:G409 G411:G423 G425:G439 G441:G450 G452:G461 G463:G471 G473:G481 G483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O10" sqref="O10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13" t="s">
        <v>6983</v>
      </c>
      <c r="B1" s="814"/>
      <c r="C1" s="814"/>
      <c r="D1" s="814"/>
      <c r="E1" s="815"/>
      <c r="G1" s="820" t="s">
        <v>6984</v>
      </c>
      <c r="H1" s="820"/>
      <c r="I1" s="820"/>
      <c r="J1" s="820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16"/>
      <c r="B2" s="817"/>
      <c r="C2" s="817"/>
      <c r="D2" s="817"/>
      <c r="E2" s="818"/>
      <c r="G2" s="820"/>
      <c r="H2" s="820"/>
      <c r="I2" s="820"/>
      <c r="J2" s="820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7938</v>
      </c>
      <c r="P4" s="695" t="s">
        <v>7946</v>
      </c>
      <c r="Q4" s="333"/>
      <c r="R4" s="334">
        <v>45292</v>
      </c>
      <c r="S4" s="339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>M5</f>
        <v>90838</v>
      </c>
      <c r="O5" s="340" t="s">
        <v>8121</v>
      </c>
      <c r="P5" s="561" t="s">
        <v>8122</v>
      </c>
      <c r="Q5" s="333"/>
      <c r="R5" s="334">
        <v>45323</v>
      </c>
      <c r="S5" s="339">
        <v>34850</v>
      </c>
      <c r="T5" s="325" t="s">
        <v>7358</v>
      </c>
      <c r="U5" s="352" t="s">
        <v>7751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>M6</f>
        <v>90838</v>
      </c>
      <c r="O6" s="340" t="s">
        <v>8134</v>
      </c>
      <c r="P6" s="561"/>
      <c r="Q6" s="333"/>
      <c r="R6" s="334">
        <v>45352</v>
      </c>
      <c r="S6" s="339">
        <v>34850</v>
      </c>
      <c r="T6" s="325" t="s">
        <v>7358</v>
      </c>
      <c r="U6" s="352" t="s">
        <v>7789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>M7</f>
        <v>90838</v>
      </c>
      <c r="O7" s="340" t="s">
        <v>8158</v>
      </c>
      <c r="P7" s="561" t="s">
        <v>7003</v>
      </c>
      <c r="Q7" s="333"/>
      <c r="R7" s="334">
        <v>45383</v>
      </c>
      <c r="S7" s="339">
        <v>34850</v>
      </c>
      <c r="T7" s="325" t="s">
        <v>7358</v>
      </c>
      <c r="U7" s="352" t="s">
        <v>7849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>M8</f>
        <v>90838</v>
      </c>
      <c r="O8" s="340" t="s">
        <v>8158</v>
      </c>
      <c r="P8" s="561" t="s">
        <v>7003</v>
      </c>
      <c r="Q8" s="333"/>
      <c r="R8" s="334">
        <v>45413</v>
      </c>
      <c r="S8" s="339">
        <v>34850</v>
      </c>
      <c r="T8" s="325" t="s">
        <v>7358</v>
      </c>
      <c r="U8" s="352" t="s">
        <v>7893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>M9</f>
        <v>90838</v>
      </c>
      <c r="O9" s="340" t="s">
        <v>8226</v>
      </c>
      <c r="P9" s="561" t="s">
        <v>8227</v>
      </c>
      <c r="Q9" s="333"/>
      <c r="R9" s="334">
        <v>45444</v>
      </c>
      <c r="S9" s="339">
        <v>34850</v>
      </c>
      <c r="T9" s="325" t="s">
        <v>7358</v>
      </c>
      <c r="U9" s="352" t="s">
        <v>7952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39">
        <v>34850</v>
      </c>
      <c r="T10" s="325" t="s">
        <v>7358</v>
      </c>
      <c r="U10" s="352" t="s">
        <v>8159</v>
      </c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8078</v>
      </c>
      <c r="H26" s="749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7729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7729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7836</v>
      </c>
      <c r="P29" s="561" t="s">
        <v>7837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7834</v>
      </c>
      <c r="P30" s="561" t="s">
        <v>7835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13" t="s">
        <v>6983</v>
      </c>
      <c r="B36" s="814"/>
      <c r="C36" s="814"/>
      <c r="D36" s="814"/>
      <c r="E36" s="815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16"/>
      <c r="B37" s="817"/>
      <c r="C37" s="817"/>
      <c r="D37" s="817"/>
      <c r="E37" s="818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9" t="s">
        <v>7031</v>
      </c>
      <c r="H51" s="819"/>
      <c r="I51" s="819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13" t="s">
        <v>7009</v>
      </c>
      <c r="B53" s="814"/>
      <c r="C53" s="814"/>
      <c r="D53" s="814"/>
      <c r="E53" s="815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16"/>
      <c r="B54" s="817"/>
      <c r="C54" s="817"/>
      <c r="D54" s="817"/>
      <c r="E54" s="818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11" t="s">
        <v>6985</v>
      </c>
      <c r="M66" s="811"/>
      <c r="N66" s="811"/>
      <c r="O66" s="811"/>
      <c r="P66" s="811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21" t="s">
        <v>7018</v>
      </c>
      <c r="B69" s="822"/>
      <c r="C69" s="822"/>
      <c r="D69" s="822"/>
      <c r="E69" s="823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24"/>
      <c r="B70" s="825"/>
      <c r="C70" s="825"/>
      <c r="D70" s="825"/>
      <c r="E70" s="826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7">
        <v>30000</v>
      </c>
      <c r="U74" s="830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8"/>
      <c r="U75" s="831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9"/>
      <c r="U76" s="832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9" t="s">
        <v>7031</v>
      </c>
      <c r="M116" s="819"/>
      <c r="N116" s="81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70:U71"/>
    <mergeCell ref="A69:E70"/>
    <mergeCell ref="T74:T76"/>
    <mergeCell ref="U74:U76"/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6:J27"/>
  <sheetViews>
    <sheetView topLeftCell="A4" workbookViewId="0">
      <selection activeCell="I29" sqref="I29"/>
    </sheetView>
  </sheetViews>
  <sheetFormatPr defaultRowHeight="15" x14ac:dyDescent="0.25"/>
  <cols>
    <col min="6" max="6" width="30.5703125" customWidth="1"/>
    <col min="7" max="7" width="10.5703125" style="9" bestFit="1" customWidth="1"/>
  </cols>
  <sheetData>
    <row r="6" spans="6:10" x14ac:dyDescent="0.25">
      <c r="F6" t="s">
        <v>8176</v>
      </c>
      <c r="G6" s="9">
        <v>73928</v>
      </c>
    </row>
    <row r="10" spans="6:10" x14ac:dyDescent="0.25">
      <c r="F10" t="s">
        <v>8177</v>
      </c>
      <c r="G10" s="9">
        <v>73928</v>
      </c>
    </row>
    <row r="11" spans="6:10" x14ac:dyDescent="0.25">
      <c r="F11" t="s">
        <v>8178</v>
      </c>
      <c r="G11" s="9">
        <v>73928</v>
      </c>
    </row>
    <row r="12" spans="6:10" x14ac:dyDescent="0.25">
      <c r="F12" t="s">
        <v>8179</v>
      </c>
      <c r="G12" s="9">
        <v>203487</v>
      </c>
    </row>
    <row r="13" spans="6:10" x14ac:dyDescent="0.25">
      <c r="G13" s="9">
        <f>SUM(G10:G12)</f>
        <v>351343</v>
      </c>
    </row>
    <row r="15" spans="6:10" x14ac:dyDescent="0.25">
      <c r="J15" s="373">
        <f>G11+G10</f>
        <v>147856</v>
      </c>
    </row>
    <row r="16" spans="6:10" x14ac:dyDescent="0.25">
      <c r="F16" t="s">
        <v>8180</v>
      </c>
      <c r="G16" s="9">
        <v>80000</v>
      </c>
    </row>
    <row r="17" spans="6:10" x14ac:dyDescent="0.25">
      <c r="F17" t="s">
        <v>8181</v>
      </c>
      <c r="G17" s="9">
        <v>80000</v>
      </c>
    </row>
    <row r="18" spans="6:10" x14ac:dyDescent="0.25">
      <c r="F18" t="s">
        <v>8181</v>
      </c>
      <c r="G18" s="9">
        <v>80000</v>
      </c>
    </row>
    <row r="19" spans="6:10" x14ac:dyDescent="0.25">
      <c r="F19" t="s">
        <v>8182</v>
      </c>
      <c r="G19" s="9">
        <v>34850</v>
      </c>
    </row>
    <row r="20" spans="6:10" x14ac:dyDescent="0.25">
      <c r="G20" s="9">
        <v>37400</v>
      </c>
      <c r="I20" s="373"/>
    </row>
    <row r="21" spans="6:10" x14ac:dyDescent="0.25">
      <c r="G21" s="9">
        <v>37400</v>
      </c>
    </row>
    <row r="22" spans="6:10" x14ac:dyDescent="0.25">
      <c r="G22" s="9">
        <f>SUM(G16:G21)</f>
        <v>349650</v>
      </c>
      <c r="J22">
        <v>80000</v>
      </c>
    </row>
    <row r="23" spans="6:10" x14ac:dyDescent="0.25">
      <c r="J23">
        <v>35000</v>
      </c>
    </row>
    <row r="24" spans="6:10" x14ac:dyDescent="0.25">
      <c r="J24">
        <v>37400</v>
      </c>
    </row>
    <row r="25" spans="6:10" x14ac:dyDescent="0.25">
      <c r="J25">
        <f>SUM(J22:J24)</f>
        <v>152400</v>
      </c>
    </row>
    <row r="27" spans="6:10" x14ac:dyDescent="0.25">
      <c r="H27" t="s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2024-09-16T12:31:58Z</dcterms:modified>
</cp:coreProperties>
</file>