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CDEFE300-767C-4110-BC89-1BA3F26D79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HVAC!$A$1:$F$30</definedName>
    <definedName name="_xlnm.Print_Titles" localSheetId="0">HVAC!$13:$15</definedName>
  </definedNames>
  <calcPr calcId="181029"/>
</workbook>
</file>

<file path=xl/calcChain.xml><?xml version="1.0" encoding="utf-8"?>
<calcChain xmlns="http://schemas.openxmlformats.org/spreadsheetml/2006/main">
  <c r="F20" i="1" l="1"/>
  <c r="F19" i="1"/>
  <c r="F17" i="1" l="1"/>
  <c r="F18" i="1"/>
  <c r="F16" i="1"/>
  <c r="F48" i="1"/>
  <c r="F47" i="1"/>
  <c r="F46" i="1"/>
  <c r="F45" i="1"/>
  <c r="F44" i="1"/>
  <c r="F43" i="1"/>
  <c r="F42" i="1"/>
  <c r="F21" i="1" l="1"/>
  <c r="D15" i="2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<sst xmlns="http://schemas.openxmlformats.org/spreadsheetml/2006/main" count="42" uniqueCount="30">
  <si>
    <t>S. #</t>
  </si>
  <si>
    <t>Description</t>
  </si>
  <si>
    <t>Unit</t>
  </si>
  <si>
    <t>Qty</t>
  </si>
  <si>
    <t>Total Amount Rs</t>
  </si>
  <si>
    <t>Job</t>
  </si>
  <si>
    <t>Sqft</t>
  </si>
  <si>
    <t>M/S Dawat-e-Hadiyah Burhani Mahal</t>
  </si>
  <si>
    <t>For PIONEER SERVICES.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</si>
  <si>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</si>
  <si>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</si>
  <si>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</si>
  <si>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</si>
  <si>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</si>
  <si>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</si>
  <si>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</si>
  <si>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</si>
  <si>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</si>
  <si>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</si>
  <si>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</si>
  <si>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</si>
  <si>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Rate</t>
  </si>
  <si>
    <t>Supply of G.I. sheet metal duct machine made (22 / 24 SWG) with flange, nut bolts, gasket, duct sealant etc. complete in all respect.</t>
  </si>
  <si>
    <t>Supply of PU insulation 50mm thick for supply &amp; return air ducts including canvas cloth &amp; antifungus paint complete in all respect. (internal duct area)</t>
  </si>
  <si>
    <t>Supply of Painting &amp; Identification.</t>
  </si>
  <si>
    <t>Amount</t>
  </si>
  <si>
    <t>Supply of HVAC Material for Food Court - The North Walk Shopping Mall</t>
  </si>
  <si>
    <t>Supply of Aluminium tapes.</t>
  </si>
  <si>
    <t>Supply of canvas cloth over ducts.</t>
  </si>
  <si>
    <t>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</si>
</sst>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680085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6</xdr:row>
      <xdr:rowOff>152400</xdr:rowOff>
    </xdr:from>
    <xdr:to>
      <xdr:col>20</xdr:col>
      <xdr:colOff>209550</xdr:colOff>
      <xdr:row>9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5</xdr:row>
      <xdr:rowOff>152400</xdr:rowOff>
    </xdr:from>
    <xdr:to>
      <xdr:col>11</xdr:col>
      <xdr:colOff>504825</xdr:colOff>
      <xdr:row>9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336550</xdr:colOff>
      <xdr:row>21</xdr:row>
      <xdr:rowOff>0</xdr:rowOff>
    </xdr:from>
    <xdr:to>
      <xdr:col>12</xdr:col>
      <xdr:colOff>552739</xdr:colOff>
      <xdr:row>23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6975" y="150558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48"/>
  <sheetViews>
    <sheetView tabSelected="1" topLeftCell="A7" zoomScaleNormal="100" workbookViewId="0">
      <selection activeCell="E17" sqref="E17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13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5" spans="1:7" ht="16.5" customHeight="1" x14ac:dyDescent="0.3"/>
    <row r="6" spans="1:7" x14ac:dyDescent="0.3">
      <c r="A6" s="9" t="s">
        <v>7</v>
      </c>
      <c r="B6" s="9"/>
      <c r="C6" s="26"/>
      <c r="D6" s="26"/>
      <c r="E6" s="35" t="s">
        <v>16</v>
      </c>
      <c r="F6" s="27">
        <v>45289</v>
      </c>
    </row>
    <row r="7" spans="1:7" x14ac:dyDescent="0.3">
      <c r="A7" s="9" t="s">
        <v>9</v>
      </c>
      <c r="B7" s="9"/>
      <c r="C7" s="9"/>
      <c r="D7" s="9"/>
      <c r="E7" s="35" t="s">
        <v>17</v>
      </c>
      <c r="F7" s="28" t="s">
        <v>29</v>
      </c>
    </row>
    <row r="8" spans="1:7" x14ac:dyDescent="0.3">
      <c r="A8" s="29"/>
      <c r="B8" s="29"/>
      <c r="C8" s="29"/>
      <c r="D8" s="29"/>
      <c r="E8" s="35" t="s">
        <v>18</v>
      </c>
      <c r="F8" s="30" t="s">
        <v>19</v>
      </c>
    </row>
    <row r="9" spans="1:7" ht="5.25" customHeight="1" x14ac:dyDescent="0.3"/>
    <row r="10" spans="1:7" s="8" customFormat="1" ht="30.6" customHeight="1" x14ac:dyDescent="0.35">
      <c r="A10" s="41" t="s">
        <v>20</v>
      </c>
      <c r="B10" s="41"/>
      <c r="C10" s="41"/>
      <c r="D10" s="41"/>
      <c r="E10" s="41"/>
      <c r="F10" s="41"/>
    </row>
    <row r="11" spans="1:7" s="8" customFormat="1" ht="12.75" customHeight="1" x14ac:dyDescent="0.35">
      <c r="A11" s="38"/>
      <c r="B11" s="38"/>
      <c r="C11" s="38"/>
      <c r="D11" s="38"/>
      <c r="E11" s="38"/>
      <c r="F11" s="38"/>
    </row>
    <row r="12" spans="1:7" s="8" customFormat="1" ht="3" customHeight="1" x14ac:dyDescent="0.35">
      <c r="A12" s="14"/>
      <c r="B12" s="14"/>
      <c r="C12" s="14"/>
      <c r="D12" s="14"/>
      <c r="E12" s="14"/>
      <c r="F12" s="14"/>
    </row>
    <row r="13" spans="1:7" s="8" customFormat="1" ht="21" x14ac:dyDescent="0.35">
      <c r="A13" s="38" t="s">
        <v>26</v>
      </c>
      <c r="B13" s="38"/>
      <c r="C13" s="38"/>
      <c r="D13" s="38"/>
      <c r="E13" s="38"/>
      <c r="F13" s="38"/>
    </row>
    <row r="14" spans="1:7" s="8" customFormat="1" ht="12" customHeight="1" x14ac:dyDescent="0.35">
      <c r="A14" s="14"/>
      <c r="B14" s="14"/>
      <c r="C14" s="14"/>
      <c r="D14" s="14"/>
      <c r="E14" s="14"/>
      <c r="F14" s="14"/>
    </row>
    <row r="15" spans="1:7" ht="33" customHeight="1" x14ac:dyDescent="0.3">
      <c r="A15" s="11" t="s">
        <v>0</v>
      </c>
      <c r="B15" s="11" t="s">
        <v>1</v>
      </c>
      <c r="C15" s="11" t="s">
        <v>2</v>
      </c>
      <c r="D15" s="11" t="s">
        <v>3</v>
      </c>
      <c r="E15" s="12" t="s">
        <v>21</v>
      </c>
      <c r="F15" s="12" t="s">
        <v>25</v>
      </c>
    </row>
    <row r="16" spans="1:7" ht="73.5" customHeight="1" x14ac:dyDescent="0.3">
      <c r="A16" s="31">
        <v>1</v>
      </c>
      <c r="B16" s="32" t="s">
        <v>22</v>
      </c>
      <c r="C16" s="31" t="s">
        <v>6</v>
      </c>
      <c r="D16" s="31">
        <v>2019</v>
      </c>
      <c r="E16" s="33">
        <v>325</v>
      </c>
      <c r="F16" s="34">
        <f t="shared" ref="F16:F20" si="0">E16*D16</f>
        <v>656175</v>
      </c>
      <c r="G16" s="10"/>
    </row>
    <row r="17" spans="1:10" ht="63" x14ac:dyDescent="0.3">
      <c r="A17" s="31">
        <v>2</v>
      </c>
      <c r="B17" s="32" t="s">
        <v>23</v>
      </c>
      <c r="C17" s="31" t="s">
        <v>6</v>
      </c>
      <c r="D17" s="31">
        <v>2019</v>
      </c>
      <c r="E17" s="33">
        <v>690</v>
      </c>
      <c r="F17" s="34">
        <f t="shared" si="0"/>
        <v>1393110</v>
      </c>
      <c r="G17" s="10"/>
      <c r="J17" s="10"/>
    </row>
    <row r="18" spans="1:10" ht="33" customHeight="1" x14ac:dyDescent="0.3">
      <c r="A18" s="31">
        <v>3</v>
      </c>
      <c r="B18" s="32" t="s">
        <v>27</v>
      </c>
      <c r="C18" s="31" t="s">
        <v>5</v>
      </c>
      <c r="D18" s="31">
        <v>1</v>
      </c>
      <c r="E18" s="33">
        <v>35000</v>
      </c>
      <c r="F18" s="34">
        <f t="shared" si="0"/>
        <v>35000</v>
      </c>
      <c r="G18" s="10"/>
    </row>
    <row r="19" spans="1:10" ht="33.75" customHeight="1" x14ac:dyDescent="0.3">
      <c r="A19" s="31">
        <v>4</v>
      </c>
      <c r="B19" s="32" t="s">
        <v>28</v>
      </c>
      <c r="C19" s="31" t="s">
        <v>5</v>
      </c>
      <c r="D19" s="31">
        <v>1</v>
      </c>
      <c r="E19" s="33">
        <v>45000</v>
      </c>
      <c r="F19" s="34">
        <f t="shared" si="0"/>
        <v>45000</v>
      </c>
      <c r="G19" s="10"/>
    </row>
    <row r="20" spans="1:10" ht="34.5" customHeight="1" x14ac:dyDescent="0.3">
      <c r="A20" s="31">
        <v>5</v>
      </c>
      <c r="B20" s="32" t="s">
        <v>24</v>
      </c>
      <c r="C20" s="31" t="s">
        <v>5</v>
      </c>
      <c r="D20" s="31">
        <v>1</v>
      </c>
      <c r="E20" s="33">
        <v>30000</v>
      </c>
      <c r="F20" s="34">
        <f t="shared" si="0"/>
        <v>30000</v>
      </c>
      <c r="G20" s="10"/>
    </row>
    <row r="21" spans="1:10" x14ac:dyDescent="0.3">
      <c r="A21" s="39" t="s">
        <v>4</v>
      </c>
      <c r="B21" s="39"/>
      <c r="C21" s="39"/>
      <c r="D21" s="39"/>
      <c r="E21" s="40"/>
      <c r="F21" s="17">
        <f>SUM(F16:F20)</f>
        <v>2159285</v>
      </c>
    </row>
    <row r="22" spans="1:10" x14ac:dyDescent="0.3">
      <c r="A22" s="36"/>
      <c r="B22" s="36"/>
      <c r="C22" s="36"/>
      <c r="D22" s="36"/>
      <c r="E22" s="36"/>
      <c r="F22" s="37"/>
    </row>
    <row r="23" spans="1:10" ht="15.75" customHeight="1" x14ac:dyDescent="0.3">
      <c r="A23" s="13" t="s">
        <v>8</v>
      </c>
      <c r="B23" s="5"/>
      <c r="E23" s="18"/>
      <c r="I23" s="10"/>
    </row>
    <row r="24" spans="1:10" x14ac:dyDescent="0.3">
      <c r="A24" s="4"/>
      <c r="B24" s="4"/>
      <c r="E24" s="19"/>
      <c r="G24" s="3"/>
      <c r="I24" s="10"/>
    </row>
    <row r="25" spans="1:10" x14ac:dyDescent="0.3">
      <c r="A25" s="6"/>
      <c r="B25" s="7"/>
    </row>
    <row r="27" spans="1:10" x14ac:dyDescent="0.3">
      <c r="I27" s="10"/>
    </row>
    <row r="42" spans="5:6" x14ac:dyDescent="0.3">
      <c r="E42" s="15"/>
      <c r="F42" s="16" t="e">
        <f>#REF!*D42</f>
        <v>#REF!</v>
      </c>
    </row>
    <row r="43" spans="5:6" x14ac:dyDescent="0.3">
      <c r="E43" s="15"/>
      <c r="F43" s="16" t="e">
        <f>#REF!*D43</f>
        <v>#REF!</v>
      </c>
    </row>
    <row r="44" spans="5:6" x14ac:dyDescent="0.3">
      <c r="E44" s="15"/>
      <c r="F44" s="16" t="e">
        <f>#REF!*D44</f>
        <v>#REF!</v>
      </c>
    </row>
    <row r="45" spans="5:6" x14ac:dyDescent="0.3">
      <c r="E45" s="15"/>
      <c r="F45" s="16" t="e">
        <f>#REF!*D45</f>
        <v>#REF!</v>
      </c>
    </row>
    <row r="46" spans="5:6" x14ac:dyDescent="0.3">
      <c r="E46" s="15"/>
      <c r="F46" s="16" t="e">
        <f>#REF!*D46</f>
        <v>#REF!</v>
      </c>
    </row>
    <row r="47" spans="5:6" x14ac:dyDescent="0.3">
      <c r="E47" s="15"/>
      <c r="F47" s="16" t="e">
        <f>#REF!*D47</f>
        <v>#REF!</v>
      </c>
    </row>
    <row r="48" spans="5:6" x14ac:dyDescent="0.3">
      <c r="E48" s="15"/>
      <c r="F48" s="16" t="e">
        <f>#REF!*D48</f>
        <v>#REF!</v>
      </c>
    </row>
  </sheetData>
  <mergeCells count="4">
    <mergeCell ref="A13:F13"/>
    <mergeCell ref="A21:E21"/>
    <mergeCell ref="A10:F10"/>
    <mergeCell ref="A11:F11"/>
  </mergeCells>
  <printOptions horizontalCentered="1"/>
  <pageMargins left="0" right="0" top="1.5748031496062993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10</v>
      </c>
      <c r="I2" s="24">
        <v>4.8107200000000003E-2</v>
      </c>
    </row>
    <row r="3" spans="2:9" ht="15.75" x14ac:dyDescent="0.25">
      <c r="B3" s="21" t="s">
        <v>11</v>
      </c>
      <c r="C3" s="22">
        <v>3661200</v>
      </c>
      <c r="D3" s="22">
        <v>756600</v>
      </c>
    </row>
    <row r="4" spans="2:9" x14ac:dyDescent="0.25">
      <c r="B4" t="s">
        <v>12</v>
      </c>
      <c r="C4" s="23">
        <f>C3*50%</f>
        <v>1830600</v>
      </c>
      <c r="D4" s="23">
        <f>D3*50%</f>
        <v>378300</v>
      </c>
    </row>
    <row r="5" spans="2:9" x14ac:dyDescent="0.25">
      <c r="B5" t="s">
        <v>10</v>
      </c>
      <c r="C5" s="20">
        <f>C4*I2</f>
        <v>88065.04032</v>
      </c>
      <c r="D5" s="20">
        <f>D4*I2</f>
        <v>18198.95376</v>
      </c>
    </row>
    <row r="6" spans="2:9" ht="15.75" x14ac:dyDescent="0.25">
      <c r="B6" s="21" t="s">
        <v>11</v>
      </c>
      <c r="C6" s="22">
        <f>C4-C5</f>
        <v>1742534.9596800001</v>
      </c>
      <c r="D6" s="22">
        <f>D4-D5</f>
        <v>360101.04624</v>
      </c>
    </row>
    <row r="7" spans="2:9" x14ac:dyDescent="0.25">
      <c r="B7" t="s">
        <v>13</v>
      </c>
      <c r="C7">
        <v>0</v>
      </c>
      <c r="D7" s="23">
        <f>D6*13%</f>
        <v>46813.136011200004</v>
      </c>
    </row>
    <row r="8" spans="2:9" ht="15.75" x14ac:dyDescent="0.25">
      <c r="B8" s="21" t="s">
        <v>14</v>
      </c>
      <c r="C8" s="22">
        <f>C7+C6</f>
        <v>1742534.9596800001</v>
      </c>
      <c r="D8" s="22">
        <f>D7+D6</f>
        <v>406914.18225120002</v>
      </c>
    </row>
    <row r="10" spans="2:9" ht="15.75" x14ac:dyDescent="0.25">
      <c r="B10" s="21" t="s">
        <v>15</v>
      </c>
      <c r="C10" s="22"/>
      <c r="D10" s="22">
        <f>D8+C8</f>
        <v>2149449.1419311999</v>
      </c>
    </row>
    <row r="13" spans="2:9" ht="15.75" x14ac:dyDescent="0.25">
      <c r="B13" s="21" t="s">
        <v>11</v>
      </c>
      <c r="C13" s="22">
        <v>3661200</v>
      </c>
      <c r="D13" s="22">
        <v>756600</v>
      </c>
    </row>
    <row r="14" spans="2:9" x14ac:dyDescent="0.25">
      <c r="B14" t="s">
        <v>12</v>
      </c>
      <c r="C14" s="23">
        <f>C13*50%</f>
        <v>1830600</v>
      </c>
      <c r="D14" s="23">
        <f>D13*50%</f>
        <v>378300</v>
      </c>
    </row>
    <row r="15" spans="2:9" x14ac:dyDescent="0.25">
      <c r="B15" t="s">
        <v>13</v>
      </c>
      <c r="C15">
        <v>0</v>
      </c>
      <c r="D15" s="23">
        <f>D14*13%</f>
        <v>49179</v>
      </c>
    </row>
    <row r="16" spans="2:9" ht="15.75" x14ac:dyDescent="0.25">
      <c r="B16" s="21" t="s">
        <v>14</v>
      </c>
      <c r="C16" s="22">
        <f>C15+C14</f>
        <v>1830600</v>
      </c>
      <c r="D16" s="22">
        <f>D15+D14</f>
        <v>427479</v>
      </c>
    </row>
    <row r="17" spans="2:4" x14ac:dyDescent="0.25">
      <c r="B17" t="s">
        <v>10</v>
      </c>
      <c r="C17" s="20">
        <f>C16*I2</f>
        <v>88065.04032</v>
      </c>
      <c r="D17" s="20">
        <f>D16*I2</f>
        <v>20564.8177488</v>
      </c>
    </row>
    <row r="18" spans="2:4" ht="15.75" x14ac:dyDescent="0.25">
      <c r="B18" s="21" t="s">
        <v>15</v>
      </c>
      <c r="C18" s="22">
        <f>C16-C17</f>
        <v>1742534.9596800001</v>
      </c>
      <c r="D18" s="22">
        <f>D16-D17</f>
        <v>406914.18225120002</v>
      </c>
    </row>
    <row r="20" spans="2:4" ht="15.75" x14ac:dyDescent="0.25">
      <c r="B20" s="21" t="s">
        <v>15</v>
      </c>
      <c r="D20" s="25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2023-12-29T09:41:00Z</dcterms:modified>
</cp:coreProperties>
</file>