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filterPrivacy="1" codeName="ThisWorkbook" defaultThemeVersion="124226"/>
  <xr:revisionPtr revIDLastSave="0" documentId="13_ncr:1_{257FAF7B-8544-4337-B3F0-66B183A93883}" xr6:coauthVersionLast="36" xr6:coauthVersionMax="47" xr10:uidLastSave="{00000000-0000-0000-0000-000000000000}"/>
  <bookViews>
    <workbookView xWindow="0" yWindow="0" windowWidth="28800" windowHeight="12225" tabRatio="763" activeTab="7" xr2:uid="{00000000-000D-0000-FFFF-FFFF00000000}"/>
  </bookViews>
  <sheets>
    <sheet name="TITLE" sheetId="62" r:id="rId1"/>
    <sheet name="Grand Summary" sheetId="63" r:id="rId2"/>
    <sheet name="CIVIL ID" sheetId="64" r:id="rId3"/>
    <sheet name="ELEC SUMMARY" sheetId="55" r:id="rId4"/>
    <sheet name="ELEC BOQ" sheetId="56" r:id="rId5"/>
    <sheet name="ACMV" sheetId="57" r:id="rId6"/>
    <sheet name="ACMV-IT" sheetId="58" r:id="rId7"/>
    <sheet name="FSS BOQ" sheetId="60" r:id="rId8"/>
    <sheet name="PLUMBING" sheetId="61"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c" localSheetId="2">#REF!</definedName>
    <definedName name="\\c" localSheetId="1">#N/A</definedName>
    <definedName name="\\c" localSheetId="0">#N/A</definedName>
    <definedName name="\\c">#REF!</definedName>
    <definedName name="\\x" localSheetId="2">#REF!</definedName>
    <definedName name="\\x" localSheetId="1">#N/A</definedName>
    <definedName name="\\x" localSheetId="0">#N/A</definedName>
    <definedName name="\\x">#REF!</definedName>
    <definedName name="\0" localSheetId="2">#REF!</definedName>
    <definedName name="\0">#REF!</definedName>
    <definedName name="\A" localSheetId="2">#REF!</definedName>
    <definedName name="\A">#REF!</definedName>
    <definedName name="\B" localSheetId="2">#REF!</definedName>
    <definedName name="\B">#REF!</definedName>
    <definedName name="\c">#REF!</definedName>
    <definedName name="\d">#REF!</definedName>
    <definedName name="\E" localSheetId="2">#REF!</definedName>
    <definedName name="\E">#REF!</definedName>
    <definedName name="\f">#REF!</definedName>
    <definedName name="\g">#REF!</definedName>
    <definedName name="\h">#REF!</definedName>
    <definedName name="\i">#REF!</definedName>
    <definedName name="\j">#REF!</definedName>
    <definedName name="\k">#REF!</definedName>
    <definedName name="\l">#REF!</definedName>
    <definedName name="\M" localSheetId="1">#REF!</definedName>
    <definedName name="\M" localSheetId="0">#REF!</definedName>
    <definedName name="\M">[1]BOQ!$F$4707</definedName>
    <definedName name="\n">#REF!</definedName>
    <definedName name="\o">#REF!</definedName>
    <definedName name="\p" localSheetId="1">#REF!</definedName>
    <definedName name="\p" localSheetId="0">#REF!</definedName>
    <definedName name="\p">#N/A</definedName>
    <definedName name="\q">#REF!</definedName>
    <definedName name="\r">#REF!</definedName>
    <definedName name="\s" localSheetId="1">#REF!</definedName>
    <definedName name="\s" localSheetId="0">#REF!</definedName>
    <definedName name="\s">#N/A</definedName>
    <definedName name="\t">#REF!</definedName>
    <definedName name="\u">#REF!</definedName>
    <definedName name="\v">#REF!</definedName>
    <definedName name="\w">#REF!</definedName>
    <definedName name="\x">#REF!</definedName>
    <definedName name="\y">#REF!</definedName>
    <definedName name="\z" localSheetId="2">'[2]COAT&amp;WRAP-QIOT-#3'!#REF!</definedName>
    <definedName name="\z" localSheetId="1">#REF!</definedName>
    <definedName name="\z" localSheetId="0">#REF!</definedName>
    <definedName name="\z">'[2]COAT&amp;WRAP-QIOT-#3'!#REF!</definedName>
    <definedName name="___________________S1" localSheetId="2">#REF!</definedName>
    <definedName name="___________________S1">#REF!</definedName>
    <definedName name="__________________S1" localSheetId="2">#REF!</definedName>
    <definedName name="__________________S1">#REF!</definedName>
    <definedName name="_________________S1" localSheetId="2">#REF!</definedName>
    <definedName name="_________________S1">#REF!</definedName>
    <definedName name="________________S1" localSheetId="2">#REF!</definedName>
    <definedName name="________________S1">#REF!</definedName>
    <definedName name="_______________S1" localSheetId="2">#REF!</definedName>
    <definedName name="______________S1" localSheetId="2">#REF!</definedName>
    <definedName name="______________S1">#REF!</definedName>
    <definedName name="_____________S1" localSheetId="2">#REF!</definedName>
    <definedName name="_____________S1">#REF!</definedName>
    <definedName name="___________S1" localSheetId="2">#REF!</definedName>
    <definedName name="___________S1">#REF!</definedName>
    <definedName name="__________S1" localSheetId="2">#REF!</definedName>
    <definedName name="__________S1">#REF!</definedName>
    <definedName name="_________COL14">#REF!</definedName>
    <definedName name="_________COL16">#REF!</definedName>
    <definedName name="_________COL23">#REF!</definedName>
    <definedName name="_________COL24">#REF!</definedName>
    <definedName name="_________COL25">#REF!</definedName>
    <definedName name="_________COL26">#REF!</definedName>
    <definedName name="_________COL29">#REF!</definedName>
    <definedName name="_________COL6">#REF!</definedName>
    <definedName name="_________PCC10">#REF!</definedName>
    <definedName name="_________PCC11">#REF!</definedName>
    <definedName name="_________PCC12">#REF!</definedName>
    <definedName name="_________PCC6">#REF!</definedName>
    <definedName name="_________PCC7">#REF!</definedName>
    <definedName name="_________PCC8">#REF!</definedName>
    <definedName name="_________PCC9">#REF!</definedName>
    <definedName name="_________S1" localSheetId="2">#REF!</definedName>
    <definedName name="_________S1">#REF!</definedName>
    <definedName name="_______COL10">#REF!</definedName>
    <definedName name="_______COL11">#REF!</definedName>
    <definedName name="_______COL12">#REF!</definedName>
    <definedName name="_______COL13">#REF!</definedName>
    <definedName name="_______COL14">#REF!</definedName>
    <definedName name="_______COL15">#REF!</definedName>
    <definedName name="_______COL16">#REF!</definedName>
    <definedName name="_______COL17">#REF!</definedName>
    <definedName name="_______COL18">#REF!</definedName>
    <definedName name="_______COL2">#REF!</definedName>
    <definedName name="_______COL20">#REF!</definedName>
    <definedName name="_______COL21">#REF!</definedName>
    <definedName name="_______COL22">#REF!</definedName>
    <definedName name="_______COL23">#REF!</definedName>
    <definedName name="_______COL24">#REF!</definedName>
    <definedName name="_______COL25">#REF!</definedName>
    <definedName name="_______COL26">#REF!</definedName>
    <definedName name="_______COL27">#REF!</definedName>
    <definedName name="_______COL28">#REF!</definedName>
    <definedName name="_______COL29">#REF!</definedName>
    <definedName name="_______COL3">#REF!</definedName>
    <definedName name="_______COL30">#REF!</definedName>
    <definedName name="_______COL31">#REF!</definedName>
    <definedName name="_______COL32">#REF!</definedName>
    <definedName name="_______COL33">#REF!</definedName>
    <definedName name="_______COL34">#REF!</definedName>
    <definedName name="_______COL35">#REF!</definedName>
    <definedName name="_______COL4">#REF!</definedName>
    <definedName name="_______COL5">#REF!</definedName>
    <definedName name="_______COL6">#REF!</definedName>
    <definedName name="_______COL7">#REF!</definedName>
    <definedName name="_______COL8">#REF!</definedName>
    <definedName name="_______COL9">#REF!</definedName>
    <definedName name="_______PCC10">#REF!</definedName>
    <definedName name="_______PCC11">#REF!</definedName>
    <definedName name="_______PCC12">#REF!</definedName>
    <definedName name="_______PCC6">#REF!</definedName>
    <definedName name="_______PCC7">#REF!</definedName>
    <definedName name="_______PCC8">#REF!</definedName>
    <definedName name="_______PCC9">#REF!</definedName>
    <definedName name="_______S1" localSheetId="2">#REF!</definedName>
    <definedName name="_______S1">#REF!</definedName>
    <definedName name="______COL10">#REF!</definedName>
    <definedName name="______COL11">#REF!</definedName>
    <definedName name="______COL12">#REF!</definedName>
    <definedName name="______COL13">#REF!</definedName>
    <definedName name="______COL14">#REF!</definedName>
    <definedName name="______COL15">#REF!</definedName>
    <definedName name="______COL16">#REF!</definedName>
    <definedName name="______COL17">#REF!</definedName>
    <definedName name="______COL18">#REF!</definedName>
    <definedName name="______COL2">#REF!</definedName>
    <definedName name="______COL20">#REF!</definedName>
    <definedName name="______COL21">#REF!</definedName>
    <definedName name="______COL22">#REF!</definedName>
    <definedName name="______COL23">#REF!</definedName>
    <definedName name="______COL24">#REF!</definedName>
    <definedName name="______COL25">#REF!</definedName>
    <definedName name="______COL26">#REF!</definedName>
    <definedName name="______COL27">#REF!</definedName>
    <definedName name="______COL28">#REF!</definedName>
    <definedName name="______COL29">#REF!</definedName>
    <definedName name="______COL3">#REF!</definedName>
    <definedName name="______COL30">#REF!</definedName>
    <definedName name="______COL31">#REF!</definedName>
    <definedName name="______COL32">#REF!</definedName>
    <definedName name="______COL33">#REF!</definedName>
    <definedName name="______COL34">#REF!</definedName>
    <definedName name="______COL35">#REF!</definedName>
    <definedName name="______COL4">#REF!</definedName>
    <definedName name="______COL5">#REF!</definedName>
    <definedName name="______COL6">#REF!</definedName>
    <definedName name="______COL7">#REF!</definedName>
    <definedName name="______COL8">#REF!</definedName>
    <definedName name="______COL9">#REF!</definedName>
    <definedName name="______PCC10">#REF!</definedName>
    <definedName name="______PCC11">#REF!</definedName>
    <definedName name="______PCC12">#REF!</definedName>
    <definedName name="______PCC6">#REF!</definedName>
    <definedName name="______PCC7">#REF!</definedName>
    <definedName name="______PCC8">#REF!</definedName>
    <definedName name="______PCC9">#REF!</definedName>
    <definedName name="______S1" localSheetId="2">#REF!</definedName>
    <definedName name="______S1">#REF!</definedName>
    <definedName name="_____COL10">#REF!</definedName>
    <definedName name="_____COL11">#REF!</definedName>
    <definedName name="_____COL12">#REF!</definedName>
    <definedName name="_____COL13">#REF!</definedName>
    <definedName name="_____COL14">#REF!</definedName>
    <definedName name="_____COL15">#REF!</definedName>
    <definedName name="_____COL16">#REF!</definedName>
    <definedName name="_____COL17">#REF!</definedName>
    <definedName name="_____COL18">#REF!</definedName>
    <definedName name="_____COL2">#REF!</definedName>
    <definedName name="_____COL20">#REF!</definedName>
    <definedName name="_____COL21">#REF!</definedName>
    <definedName name="_____COL22">#REF!</definedName>
    <definedName name="_____COL23">#REF!</definedName>
    <definedName name="_____COL24">#REF!</definedName>
    <definedName name="_____COL25">#REF!</definedName>
    <definedName name="_____COL26">#REF!</definedName>
    <definedName name="_____COL27">#REF!</definedName>
    <definedName name="_____COL28">#REF!</definedName>
    <definedName name="_____COL29">#REF!</definedName>
    <definedName name="_____COL3">#REF!</definedName>
    <definedName name="_____COL30">#REF!</definedName>
    <definedName name="_____COL31">#REF!</definedName>
    <definedName name="_____COL32">#REF!</definedName>
    <definedName name="_____COL33">#REF!</definedName>
    <definedName name="_____COL34">#REF!</definedName>
    <definedName name="_____COL35">#REF!</definedName>
    <definedName name="_____COL4">#REF!</definedName>
    <definedName name="_____COL5">#REF!</definedName>
    <definedName name="_____COL6">#REF!</definedName>
    <definedName name="_____COL7">#REF!</definedName>
    <definedName name="_____COL8">#REF!</definedName>
    <definedName name="_____COL9">#REF!</definedName>
    <definedName name="_____PCC10">#REF!</definedName>
    <definedName name="_____PCC11">#REF!</definedName>
    <definedName name="_____PCC12">#REF!</definedName>
    <definedName name="_____PCC6">#REF!</definedName>
    <definedName name="_____PCC7">#REF!</definedName>
    <definedName name="_____PCC8">#REF!</definedName>
    <definedName name="_____PCC9">#REF!</definedName>
    <definedName name="_____S1" localSheetId="2">#REF!</definedName>
    <definedName name="_____S1">#REF!</definedName>
    <definedName name="_____tw1">#REF!</definedName>
    <definedName name="____COL10">#REF!</definedName>
    <definedName name="____COL11">#REF!</definedName>
    <definedName name="____COL12">#REF!</definedName>
    <definedName name="____COL13">#REF!</definedName>
    <definedName name="____COL14">#REF!</definedName>
    <definedName name="____COL15">#REF!</definedName>
    <definedName name="____COL16">#REF!</definedName>
    <definedName name="____COL17">#REF!</definedName>
    <definedName name="____COL18">#REF!</definedName>
    <definedName name="____COL2">#REF!</definedName>
    <definedName name="____COL20">#REF!</definedName>
    <definedName name="____COL21">#REF!</definedName>
    <definedName name="____COL22">#REF!</definedName>
    <definedName name="____COL23">#REF!</definedName>
    <definedName name="____COL24">#REF!</definedName>
    <definedName name="____COL25">#REF!</definedName>
    <definedName name="____COL26">#REF!</definedName>
    <definedName name="____COL27">#REF!</definedName>
    <definedName name="____COL28">#REF!</definedName>
    <definedName name="____COL29">#REF!</definedName>
    <definedName name="____COL3">#REF!</definedName>
    <definedName name="____COL30">#REF!</definedName>
    <definedName name="____COL31">#REF!</definedName>
    <definedName name="____COL32">#REF!</definedName>
    <definedName name="____COL33">#REF!</definedName>
    <definedName name="____COL34">#REF!</definedName>
    <definedName name="____COL35">#REF!</definedName>
    <definedName name="____COL4">#REF!</definedName>
    <definedName name="____COL5">#REF!</definedName>
    <definedName name="____COL6">#REF!</definedName>
    <definedName name="____COL7">#REF!</definedName>
    <definedName name="____COL8">#REF!</definedName>
    <definedName name="____COL9">#REF!</definedName>
    <definedName name="____PCC10">#REF!</definedName>
    <definedName name="____PCC11">#REF!</definedName>
    <definedName name="____PCC12">#REF!</definedName>
    <definedName name="____PCC6">#REF!</definedName>
    <definedName name="____PCC7">#REF!</definedName>
    <definedName name="____PCC8">#REF!</definedName>
    <definedName name="____PCC9">#REF!</definedName>
    <definedName name="____S1" localSheetId="2">#REF!</definedName>
    <definedName name="____S1">#REF!</definedName>
    <definedName name="____tw1">#REF!</definedName>
    <definedName name="___COL10">#REF!</definedName>
    <definedName name="___COL11">#REF!</definedName>
    <definedName name="___COL12">#REF!</definedName>
    <definedName name="___COL13">#REF!</definedName>
    <definedName name="___COL14">#REF!</definedName>
    <definedName name="___COL15">#REF!</definedName>
    <definedName name="___COL16">#REF!</definedName>
    <definedName name="___COL17">#REF!</definedName>
    <definedName name="___COL18">#REF!</definedName>
    <definedName name="___COL2">#REF!</definedName>
    <definedName name="___COL20">#REF!</definedName>
    <definedName name="___COL21">#REF!</definedName>
    <definedName name="___COL22">#REF!</definedName>
    <definedName name="___COL23">#REF!</definedName>
    <definedName name="___COL24">#REF!</definedName>
    <definedName name="___COL25">#REF!</definedName>
    <definedName name="___COL26">#REF!</definedName>
    <definedName name="___COL27">#REF!</definedName>
    <definedName name="___COL28">#REF!</definedName>
    <definedName name="___COL29">#REF!</definedName>
    <definedName name="___COL3">#REF!</definedName>
    <definedName name="___COL30">#REF!</definedName>
    <definedName name="___COL31">#REF!</definedName>
    <definedName name="___COL32">#REF!</definedName>
    <definedName name="___COL33">#REF!</definedName>
    <definedName name="___COL34">#REF!</definedName>
    <definedName name="___COL35">#REF!</definedName>
    <definedName name="___COL4">#REF!</definedName>
    <definedName name="___COL5">#REF!</definedName>
    <definedName name="___COL6">#REF!</definedName>
    <definedName name="___COL7">#REF!</definedName>
    <definedName name="___COL8">#REF!</definedName>
    <definedName name="___COL9">#REF!</definedName>
    <definedName name="___PCC10">#REF!</definedName>
    <definedName name="___PCC11">#REF!</definedName>
    <definedName name="___PCC12">#REF!</definedName>
    <definedName name="___PCC6">#REF!</definedName>
    <definedName name="___PCC7">#REF!</definedName>
    <definedName name="___PCC8">#REF!</definedName>
    <definedName name="___PCC9">#REF!</definedName>
    <definedName name="___S1" localSheetId="2">#REF!</definedName>
    <definedName name="___S1">#REF!</definedName>
    <definedName name="___tw1" localSheetId="2">#REF!</definedName>
    <definedName name="___tw1">#REF!</definedName>
    <definedName name="__123Graph_A" localSheetId="2" hidden="1">'[3]BOQ  SUM'!#REF!</definedName>
    <definedName name="__123Graph_A" localSheetId="1" hidden="1">#REF!</definedName>
    <definedName name="__123Graph_A" localSheetId="0" hidden="1">#REF!</definedName>
    <definedName name="__123Graph_A" hidden="1">'[3]BOQ  SUM'!#REF!</definedName>
    <definedName name="__123Graph_ABED" hidden="1">#REF!</definedName>
    <definedName name="__123Graph_AVEL" hidden="1">#REF!</definedName>
    <definedName name="__123Graph_AVOL1" hidden="1">#REF!</definedName>
    <definedName name="__123Graph_AVOL2" hidden="1">#REF!</definedName>
    <definedName name="__123Graph_B" localSheetId="2" hidden="1">'[3]BOQ  SUM'!#REF!</definedName>
    <definedName name="__123Graph_B" localSheetId="1" hidden="1">#REF!</definedName>
    <definedName name="__123Graph_B" localSheetId="0" hidden="1">#REF!</definedName>
    <definedName name="__123Graph_B" hidden="1">'[3]BOQ  SUM'!#REF!</definedName>
    <definedName name="__123Graph_BVOL1" hidden="1">#REF!</definedName>
    <definedName name="__123Graph_DVEL" hidden="1">#REF!</definedName>
    <definedName name="__123Graph_F" hidden="1">#REF!</definedName>
    <definedName name="__123Graph_FZOOM" hidden="1">#REF!</definedName>
    <definedName name="__123Graph_XVEL" hidden="1">#REF!</definedName>
    <definedName name="__123Graph_XVOL1" hidden="1">#REF!</definedName>
    <definedName name="__COL10">#REF!</definedName>
    <definedName name="__COL11">#REF!</definedName>
    <definedName name="__COL12">#REF!</definedName>
    <definedName name="__COL13">#REF!</definedName>
    <definedName name="__COL14">#REF!</definedName>
    <definedName name="__COL15">#REF!</definedName>
    <definedName name="__COL16">#REF!</definedName>
    <definedName name="__COL17">#REF!</definedName>
    <definedName name="__COL18">#REF!</definedName>
    <definedName name="__COL2">#REF!</definedName>
    <definedName name="__COL20">#REF!</definedName>
    <definedName name="__COL21">#REF!</definedName>
    <definedName name="__COL22">#REF!</definedName>
    <definedName name="__COL23">#REF!</definedName>
    <definedName name="__COL24">#REF!</definedName>
    <definedName name="__COL25">#REF!</definedName>
    <definedName name="__COL26">#REF!</definedName>
    <definedName name="__COL27">#REF!</definedName>
    <definedName name="__COL28">#REF!</definedName>
    <definedName name="__COL29">#REF!</definedName>
    <definedName name="__COL3">#REF!</definedName>
    <definedName name="__COL30">#REF!</definedName>
    <definedName name="__COL31">#REF!</definedName>
    <definedName name="__COL32">#REF!</definedName>
    <definedName name="__COL33">#REF!</definedName>
    <definedName name="__COL34">#REF!</definedName>
    <definedName name="__COL35">#REF!</definedName>
    <definedName name="__COL4">#REF!</definedName>
    <definedName name="__COL5">#REF!</definedName>
    <definedName name="__COL6">#REF!</definedName>
    <definedName name="__COL7">#REF!</definedName>
    <definedName name="__COL8">#REF!</definedName>
    <definedName name="__COL9">#REF!</definedName>
    <definedName name="__PCC10">#REF!</definedName>
    <definedName name="__PCC11">#REF!</definedName>
    <definedName name="__PCC12">#REF!</definedName>
    <definedName name="__PCC6">#REF!</definedName>
    <definedName name="__PCC7">#REF!</definedName>
    <definedName name="__PCC8">#REF!</definedName>
    <definedName name="__PCC9">#REF!</definedName>
    <definedName name="__S1" localSheetId="2">#REF!</definedName>
    <definedName name="__S1">#REF!</definedName>
    <definedName name="__tw1" localSheetId="2">#REF!</definedName>
    <definedName name="__tw1">#REF!</definedName>
    <definedName name="_0" localSheetId="2">#REF!</definedName>
    <definedName name="_0">#REF!</definedName>
    <definedName name="_1_____123Graph_ACHART_1" localSheetId="2" hidden="1">'[3]BOQ  SUM'!#REF!</definedName>
    <definedName name="_1_____123Graph_ACHART_1" localSheetId="1" hidden="1">#REF!</definedName>
    <definedName name="_1_____123Graph_ACHART_1" localSheetId="0" hidden="1">#REF!</definedName>
    <definedName name="_1_____123Graph_ACHART_1" hidden="1">'[3]BOQ  SUM'!#REF!</definedName>
    <definedName name="_10_Excel_BuiltIn_Print_Area_2_1" localSheetId="2">#REF!</definedName>
    <definedName name="_10_Excel_BuiltIn_Print_Area_2_1">#REF!</definedName>
    <definedName name="_11_Excel_BuiltIn_Print_Area_3_1" localSheetId="2">#REF!</definedName>
    <definedName name="_11_Excel_BuiltIn_Print_Area_3_1">#REF!</definedName>
    <definedName name="_12_Excel_BuiltIn_Print_Area_4_1" localSheetId="2">#REF!</definedName>
    <definedName name="_12_Excel_BuiltIn_Print_Area_4_1">#REF!</definedName>
    <definedName name="_12Excel_BuiltIn_Print_Area_3_1" localSheetId="2">#REF!</definedName>
    <definedName name="_12Excel_BuiltIn_Print_Area_3_1">#REF!</definedName>
    <definedName name="_13_Excel_BuiltIn_Print_Area_6_1" localSheetId="2">#REF!</definedName>
    <definedName name="_13_Excel_BuiltIn_Print_Area_6_1">#REF!</definedName>
    <definedName name="_14_Excel_BuiltIn_Print_Titles_2_1" localSheetId="2">#REF!</definedName>
    <definedName name="_14_Excel_BuiltIn_Print_Titles_2_1">#REF!</definedName>
    <definedName name="_15_Excel_BuiltIn_Print_Titles_3_1" localSheetId="2">#REF!</definedName>
    <definedName name="_15_Excel_BuiltIn_Print_Titles_3_1">#REF!</definedName>
    <definedName name="_16_Excel_BuiltIn_Print_Titles_4_1" localSheetId="2">#REF!</definedName>
    <definedName name="_16_Excel_BuiltIn_Print_Titles_4_1">#REF!</definedName>
    <definedName name="_16Excel_BuiltIn_Print_Area_4_1" localSheetId="2">#REF!</definedName>
    <definedName name="_16Excel_BuiltIn_Print_Area_4_1">#REF!</definedName>
    <definedName name="_17Excel_BuiltIn_Print_Area_1_1" localSheetId="2">#REF!</definedName>
    <definedName name="_17Excel_BuiltIn_Print_Area_1_1">#REF!</definedName>
    <definedName name="_18Excel_BuiltIn_Print_Area_2_1" localSheetId="2">#REF!</definedName>
    <definedName name="_18Excel_BuiltIn_Print_Area_2_1">#REF!</definedName>
    <definedName name="_18Excel_BuiltIn_Print_Area_6_1" localSheetId="2">#REF!</definedName>
    <definedName name="_18Excel_BuiltIn_Print_Area_6_1">#REF!</definedName>
    <definedName name="_19Excel_BuiltIn_Print_Area_3_1" localSheetId="2">#REF!</definedName>
    <definedName name="_19Excel_BuiltIn_Print_Area_3_1">#REF!</definedName>
    <definedName name="_1Excel_BuiltIn_Print_Area_6_1" localSheetId="2">#REF!</definedName>
    <definedName name="_1Excel_BuiltIn_Print_Area_6_1">#REF!</definedName>
    <definedName name="_2_____123Graph_BCHART_1" localSheetId="2" hidden="1">'[3]BOQ  SUM'!#REF!</definedName>
    <definedName name="_2_____123Graph_BCHART_1" localSheetId="1" hidden="1">#REF!</definedName>
    <definedName name="_2_____123Graph_BCHART_1" localSheetId="0" hidden="1">#REF!</definedName>
    <definedName name="_2_____123Graph_BCHART_1" hidden="1">'[3]BOQ  SUM'!#REF!</definedName>
    <definedName name="_20Excel_BuiltIn_Print_Area_4_1" localSheetId="2">#REF!</definedName>
    <definedName name="_20Excel_BuiltIn_Print_Area_4_1">#REF!</definedName>
    <definedName name="_22Excel_BuiltIn_Print_Area_6_1" localSheetId="2">#REF!</definedName>
    <definedName name="_22Excel_BuiltIn_Print_Area_6_1">#REF!</definedName>
    <definedName name="_22Excel_BuiltIn_Print_Titles_2_1" localSheetId="2">#REF!</definedName>
    <definedName name="_22Excel_BuiltIn_Print_Titles_2_1">#REF!</definedName>
    <definedName name="_23Excel_BuiltIn_Print_Titles_2_1" localSheetId="2">#REF!</definedName>
    <definedName name="_23Excel_BuiltIn_Print_Titles_2_1">#REF!</definedName>
    <definedName name="_24Excel_BuiltIn_Print_Titles_3_1" localSheetId="2">#REF!</definedName>
    <definedName name="_24Excel_BuiltIn_Print_Titles_3_1">#REF!</definedName>
    <definedName name="_25Excel_BuiltIn_Print_Titles_4_1" localSheetId="2">#REF!</definedName>
    <definedName name="_25Excel_BuiltIn_Print_Titles_4_1">#REF!</definedName>
    <definedName name="_26Excel_BuiltIn_Print_Titles_3_1" localSheetId="2">#REF!</definedName>
    <definedName name="_26Excel_BuiltIn_Print_Titles_3_1">#REF!</definedName>
    <definedName name="_2Excel_BuiltIn_Print_Area_6_1" localSheetId="2">#REF!</definedName>
    <definedName name="_2Excel_BuiltIn_Print_Area_6_1">#REF!</definedName>
    <definedName name="_3____123Graph_ACHART_1" localSheetId="1" hidden="1">#REF!</definedName>
    <definedName name="_3____123Graph_ACHART_1" localSheetId="0" hidden="1">#REF!</definedName>
    <definedName name="_3____123Graph_ACHART_1" hidden="1">[4]SUM!$C$9:$C$18</definedName>
    <definedName name="_30Excel_BuiltIn_Print_Titles_4_1" localSheetId="2">#REF!</definedName>
    <definedName name="_30Excel_BuiltIn_Print_Titles_4_1">#REF!</definedName>
    <definedName name="_4____123Graph_BCHART_1" localSheetId="2" hidden="1">[4]SUM!#REF!</definedName>
    <definedName name="_4____123Graph_BCHART_1" localSheetId="1" hidden="1">#REF!</definedName>
    <definedName name="_4____123Graph_BCHART_1" localSheetId="0" hidden="1">#REF!</definedName>
    <definedName name="_4____123Graph_BCHART_1" hidden="1">[4]SUM!#REF!</definedName>
    <definedName name="_4Excel_BuiltIn_Print_Area_1_1" localSheetId="2">#REF!</definedName>
    <definedName name="_4Excel_BuiltIn_Print_Area_1_1">#REF!</definedName>
    <definedName name="_5___123Graph_ACHART_1" localSheetId="1" hidden="1">#REF!</definedName>
    <definedName name="_5___123Graph_ACHART_1" localSheetId="0" hidden="1">#REF!</definedName>
    <definedName name="_5___123Graph_ACHART_1" hidden="1">[4]SUM!$C$9:$C$18</definedName>
    <definedName name="_6___123Graph_BCHART_1" localSheetId="2" hidden="1">[4]SUM!#REF!</definedName>
    <definedName name="_6___123Graph_BCHART_1" localSheetId="1" hidden="1">#REF!</definedName>
    <definedName name="_6___123Graph_BCHART_1" localSheetId="0" hidden="1">#REF!</definedName>
    <definedName name="_6___123Graph_BCHART_1" hidden="1">[4]SUM!#REF!</definedName>
    <definedName name="_7__123Graph_ACHART_1" localSheetId="2" hidden="1">'[3]BOQ  SUM'!#REF!</definedName>
    <definedName name="_7__123Graph_ACHART_1" localSheetId="1" hidden="1">#REF!</definedName>
    <definedName name="_7__123Graph_ACHART_1" localSheetId="0" hidden="1">#REF!</definedName>
    <definedName name="_7__123Graph_ACHART_1" hidden="1">'[3]BOQ  SUM'!#REF!</definedName>
    <definedName name="_8__123Graph_BCHART_1" localSheetId="2" hidden="1">'[3]BOQ  SUM'!#REF!</definedName>
    <definedName name="_8__123Graph_BCHART_1" localSheetId="1" hidden="1">#REF!</definedName>
    <definedName name="_8__123Graph_BCHART_1" localSheetId="0" hidden="1">#REF!</definedName>
    <definedName name="_8__123Graph_BCHART_1" hidden="1">'[3]BOQ  SUM'!#REF!</definedName>
    <definedName name="_8Excel_BuiltIn_Print_Area_2_1" localSheetId="2">#REF!</definedName>
    <definedName name="_8Excel_BuiltIn_Print_Area_2_1">#REF!</definedName>
    <definedName name="_9_Excel_BuiltIn_Print_Area_1_1" localSheetId="2">#REF!</definedName>
    <definedName name="_9_Excel_BuiltIn_Print_Area_1_1">#REF!</definedName>
    <definedName name="_a">#REF!</definedName>
    <definedName name="_A66666">#REF!</definedName>
    <definedName name="_CD" localSheetId="2">#REF!</definedName>
    <definedName name="_CD">#REF!</definedName>
    <definedName name="_COL10">#REF!</definedName>
    <definedName name="_COL11">#REF!</definedName>
    <definedName name="_COL12">#REF!</definedName>
    <definedName name="_COL13">#REF!</definedName>
    <definedName name="_COL14">#REF!</definedName>
    <definedName name="_COL15">#REF!</definedName>
    <definedName name="_COL16">#REF!</definedName>
    <definedName name="_COL17">#REF!</definedName>
    <definedName name="_COL18">#REF!</definedName>
    <definedName name="_COL2">#REF!</definedName>
    <definedName name="_COL20">#REF!</definedName>
    <definedName name="_COL21">#REF!</definedName>
    <definedName name="_COL22">#REF!</definedName>
    <definedName name="_COL23">#REF!</definedName>
    <definedName name="_COL24">#REF!</definedName>
    <definedName name="_COL25">#REF!</definedName>
    <definedName name="_COL26">#REF!</definedName>
    <definedName name="_COL27">#REF!</definedName>
    <definedName name="_COL28">#REF!</definedName>
    <definedName name="_COL29">#REF!</definedName>
    <definedName name="_COL3">#REF!</definedName>
    <definedName name="_COL30">#REF!</definedName>
    <definedName name="_COL31">#REF!</definedName>
    <definedName name="_COL32">#REF!</definedName>
    <definedName name="_COL33">#REF!</definedName>
    <definedName name="_COL34">#REF!</definedName>
    <definedName name="_COL35">#REF!</definedName>
    <definedName name="_COL4">#REF!</definedName>
    <definedName name="_COL5">#REF!</definedName>
    <definedName name="_COL6">#REF!</definedName>
    <definedName name="_COL7">#REF!</definedName>
    <definedName name="_COL8">#REF!</definedName>
    <definedName name="_COL9">#REF!</definedName>
    <definedName name="_csr1">#REF!</definedName>
    <definedName name="_CSR2012">#REF!</definedName>
    <definedName name="_DIV27">#REF!</definedName>
    <definedName name="_Fill" localSheetId="2" hidden="1">#REF!</definedName>
    <definedName name="_Fill" hidden="1">#REF!</definedName>
    <definedName name="_xlnm._FilterDatabase" localSheetId="5" hidden="1">ACMV!$C$36:$I$52</definedName>
    <definedName name="_xlnm._FilterDatabase" localSheetId="6" hidden="1">'ACMV-IT'!$C$41:$I$51</definedName>
    <definedName name="_Key1" localSheetId="2" hidden="1">#REF!</definedName>
    <definedName name="_Key1" hidden="1">#REF!</definedName>
    <definedName name="_Key2" hidden="1">#REF!</definedName>
    <definedName name="_MS16">#REF!</definedName>
    <definedName name="_MS6">#REF!</definedName>
    <definedName name="_NA1" localSheetId="2">#REF!</definedName>
    <definedName name="_NA1">#REF!</definedName>
    <definedName name="_NA12" localSheetId="2">#REF!</definedName>
    <definedName name="_NA12">#REF!</definedName>
    <definedName name="_NA13" localSheetId="2">#REF!</definedName>
    <definedName name="_NA13">#REF!</definedName>
    <definedName name="_NA17" localSheetId="2">#REF!</definedName>
    <definedName name="_NA17">#REF!</definedName>
    <definedName name="_NA2" localSheetId="2">#REF!</definedName>
    <definedName name="_NA2">#REF!</definedName>
    <definedName name="_NA23" localSheetId="2">#REF!</definedName>
    <definedName name="_NA23">#REF!</definedName>
    <definedName name="_NA3" localSheetId="2">#REF!</definedName>
    <definedName name="_NA3">#REF!</definedName>
    <definedName name="_NA7" localSheetId="2">#REF!</definedName>
    <definedName name="_NA7">#REF!</definedName>
    <definedName name="_NA9" localSheetId="2">#REF!</definedName>
    <definedName name="_NA9">#REF!</definedName>
    <definedName name="_Order1" hidden="1">255</definedName>
    <definedName name="_Order2" hidden="1">0</definedName>
    <definedName name="_Parse_In" hidden="1">#REF!</definedName>
    <definedName name="_Parse_Out" hidden="1">#REF!</definedName>
    <definedName name="_PCC10">#REF!</definedName>
    <definedName name="_PCC11">#REF!</definedName>
    <definedName name="_PCC12">#REF!</definedName>
    <definedName name="_PCC6">#REF!</definedName>
    <definedName name="_PCC7">#REF!</definedName>
    <definedName name="_PCC8">#REF!</definedName>
    <definedName name="_PCC9">#REF!</definedName>
    <definedName name="_PR625" localSheetId="2">'[5]Normal Basis'!$133:$133</definedName>
    <definedName name="_PR625" localSheetId="1">#REF!</definedName>
    <definedName name="_PR625" localSheetId="0">#REF!</definedName>
    <definedName name="_PR625">'[5]Normal Basis'!$133:$133</definedName>
    <definedName name="_PR706" localSheetId="2">'[5]Normal Basis'!#REF!</definedName>
    <definedName name="_PR706" localSheetId="1">#REF!</definedName>
    <definedName name="_PR706" localSheetId="0">#REF!</definedName>
    <definedName name="_PR706">'[5]Normal Basis'!#REF!</definedName>
    <definedName name="_PR707">#REF!</definedName>
    <definedName name="_PR730" localSheetId="2">'[5]Normal Basis'!#REF!</definedName>
    <definedName name="_PR730" localSheetId="1">#REF!</definedName>
    <definedName name="_PR730" localSheetId="0">#REF!</definedName>
    <definedName name="_PR730">'[5]Normal Basis'!#REF!</definedName>
    <definedName name="_PR741" localSheetId="2">'[5]Normal Basis'!$76:$76</definedName>
    <definedName name="_PR741" localSheetId="1">#REF!</definedName>
    <definedName name="_PR741" localSheetId="0">#REF!</definedName>
    <definedName name="_PR741">'[5]Normal Basis'!$76:$76</definedName>
    <definedName name="_PR857" localSheetId="2">'[5]Normal Basis'!$59:$59</definedName>
    <definedName name="_PR857" localSheetId="1">#REF!</definedName>
    <definedName name="_PR857" localSheetId="0">#REF!</definedName>
    <definedName name="_PR857">'[5]Normal Basis'!$59:$59</definedName>
    <definedName name="_PR858" localSheetId="2">'[5]Normal Basis'!$57:$57</definedName>
    <definedName name="_PR858" localSheetId="1">#REF!</definedName>
    <definedName name="_PR858" localSheetId="0">#REF!</definedName>
    <definedName name="_PR858">'[5]Normal Basis'!$57:$57</definedName>
    <definedName name="_PR862" localSheetId="2">'[5]Normal Basis'!$53:$53</definedName>
    <definedName name="_PR862" localSheetId="1">#REF!</definedName>
    <definedName name="_PR862" localSheetId="0">#REF!</definedName>
    <definedName name="_PR862">'[5]Normal Basis'!$53:$53</definedName>
    <definedName name="_PR864" localSheetId="2">'[5]Normal Basis'!$51:$51</definedName>
    <definedName name="_PR864" localSheetId="1">#REF!</definedName>
    <definedName name="_PR864" localSheetId="0">#REF!</definedName>
    <definedName name="_PR864">'[5]Normal Basis'!$51:$51</definedName>
    <definedName name="_PR873" localSheetId="2">'[5]Normal Basis'!$42:$42</definedName>
    <definedName name="_PR873" localSheetId="1">#REF!</definedName>
    <definedName name="_PR873" localSheetId="0">#REF!</definedName>
    <definedName name="_PR873">'[5]Normal Basis'!$42:$42</definedName>
    <definedName name="_PR874" localSheetId="2">'[5]Normal Basis'!$41:$41</definedName>
    <definedName name="_PR874" localSheetId="1">#REF!</definedName>
    <definedName name="_PR874" localSheetId="0">#REF!</definedName>
    <definedName name="_PR874">'[5]Normal Basis'!$41:$41</definedName>
    <definedName name="_PR883" localSheetId="2">'[5]Normal Basis'!#REF!</definedName>
    <definedName name="_PR883" localSheetId="1">#REF!</definedName>
    <definedName name="_PR883" localSheetId="0">#REF!</definedName>
    <definedName name="_PR883">'[5]Normal Basis'!#REF!</definedName>
    <definedName name="_PR897">#REF!</definedName>
    <definedName name="_Regression_Int">1</definedName>
    <definedName name="_S1" localSheetId="2">#REF!</definedName>
    <definedName name="_S1">#REF!</definedName>
    <definedName name="_Sort" localSheetId="2" hidden="1">#REF!</definedName>
    <definedName name="_Sort" hidden="1">#REF!</definedName>
    <definedName name="_TAQ" localSheetId="2">#REF!</definedName>
    <definedName name="_TAQ">#REF!</definedName>
    <definedName name="_tw1" localSheetId="2">#REF!</definedName>
    <definedName name="_tw1">#REF!</definedName>
    <definedName name="A" localSheetId="1">#REF!</definedName>
    <definedName name="A" localSheetId="0">#REF!</definedName>
    <definedName name="A">[6]B!$A$8:$H$52</definedName>
    <definedName name="aa">#REF!</definedName>
    <definedName name="AAA" localSheetId="1">#REF!</definedName>
    <definedName name="AAA" localSheetId="0">#REF!</definedName>
    <definedName name="AAA">#N/A</definedName>
    <definedName name="aaag" localSheetId="0" hidden="1">{#N/A,#N/A,TRUE,"SUM";#N/A,#N/A,TRUE,"EE";#N/A,#N/A,TRUE,"AC";#N/A,#N/A,TRUE,"SN"}</definedName>
    <definedName name="aaag" hidden="1">{#N/A,#N/A,TRUE,"SUM";#N/A,#N/A,TRUE,"EE";#N/A,#N/A,TRUE,"AC";#N/A,#N/A,TRUE,"SN"}</definedName>
    <definedName name="AADATA">#REF!</definedName>
    <definedName name="AB" localSheetId="0" hidden="1">{#N/A,#N/A,TRUE,"SUM";#N/A,#N/A,TRUE,"EE";#N/A,#N/A,TRUE,"AC";#N/A,#N/A,TRUE,"SN"}</definedName>
    <definedName name="AB" hidden="1">{#N/A,#N/A,TRUE,"SUM";#N/A,#N/A,TRUE,"EE";#N/A,#N/A,TRUE,"AC";#N/A,#N/A,TRUE,"SN"}</definedName>
    <definedName name="abc">#REF!</definedName>
    <definedName name="ABGRNT">#REF!</definedName>
    <definedName name="ac">#REF!</definedName>
    <definedName name="ACC_18">#REF!</definedName>
    <definedName name="ACC_24">#REF!</definedName>
    <definedName name="AccessControlSecurityEquipment">#REF!</definedName>
    <definedName name="AccessDatabase" hidden="1">"C:\My Documents\tippaporn\MAT PRICE.mdb"</definedName>
    <definedName name="ACP">#REF!</definedName>
    <definedName name="AGGBASE">#REF!</definedName>
    <definedName name="AGGSBBASE">#REF!</definedName>
    <definedName name="AIDATA">#REF!</definedName>
    <definedName name="ANCHOR">#REF!</definedName>
    <definedName name="ANGTF">#REF!</definedName>
    <definedName name="AO">#REF!</definedName>
    <definedName name="APFLSCL">#REF!</definedName>
    <definedName name="APM">#REF!</definedName>
    <definedName name="AR_LAB">#REF!</definedName>
    <definedName name="AR_MAT">#REF!</definedName>
    <definedName name="archi">#REF!</definedName>
    <definedName name="AREA10">#REF!</definedName>
    <definedName name="AREA12">#REF!</definedName>
    <definedName name="AREA6">#REF!</definedName>
    <definedName name="AREA7">#REF!</definedName>
    <definedName name="AREA8">#REF!</definedName>
    <definedName name="AREA9">#REF!</definedName>
    <definedName name="as">#REF!</definedName>
    <definedName name="asa">#REF!</definedName>
    <definedName name="asas">#REF!</definedName>
    <definedName name="asd">#REF!</definedName>
    <definedName name="asdf">#REF!</definedName>
    <definedName name="asdfvbb">#REF!</definedName>
    <definedName name="asfasdfdsf">#REF!</definedName>
    <definedName name="asgddf">#REF!</definedName>
    <definedName name="AutomaticFireDetection">#REF!</definedName>
    <definedName name="AVIO1DS">#REF!</definedName>
    <definedName name="AVIO2DS">#REF!</definedName>
    <definedName name="AVIO3DS">#REF!</definedName>
    <definedName name="AVIS1DS">#REF!</definedName>
    <definedName name="AVIS2DS">#REF!</definedName>
    <definedName name="AWSSD">#REF!</definedName>
    <definedName name="ax" localSheetId="0" hidden="1">{"'TELEPHONE Nos'!$A$1:$D$55"}</definedName>
    <definedName name="ax" hidden="1">{"'TELEPHONE Nos'!$A$1:$D$55"}</definedName>
    <definedName name="az">#REF!</definedName>
    <definedName name="b" localSheetId="2">#REF!</definedName>
    <definedName name="b">#REF!</definedName>
    <definedName name="B_2">#REF!</definedName>
    <definedName name="B_3">#REF!</definedName>
    <definedName name="B_Mirr">#REF!</definedName>
    <definedName name="B10.1.01">#REF!</definedName>
    <definedName name="B10.1.03">#REF!</definedName>
    <definedName name="B10.1.04">#REF!</definedName>
    <definedName name="B10.1.11">#REF!</definedName>
    <definedName name="B10.1.13a">#REF!</definedName>
    <definedName name="B11.1.01">#REF!</definedName>
    <definedName name="B11.1.03">#REF!</definedName>
    <definedName name="B11.1.04">#REF!</definedName>
    <definedName name="B11.1.11">#REF!</definedName>
    <definedName name="B11.1.13a">#REF!</definedName>
    <definedName name="B12.1.01">#REF!</definedName>
    <definedName name="B12.1.03">#REF!</definedName>
    <definedName name="B12.1.04">#REF!</definedName>
    <definedName name="B13.1.01">#REF!</definedName>
    <definedName name="B13.1.03">#REF!</definedName>
    <definedName name="B13.1.04">#REF!</definedName>
    <definedName name="B13.1.11">#REF!</definedName>
    <definedName name="B13.1.13a">#REF!</definedName>
    <definedName name="B14.1.01">#REF!</definedName>
    <definedName name="B14.1.03">#REF!</definedName>
    <definedName name="B14.1.04">#REF!</definedName>
    <definedName name="B14.1.11">#REF!</definedName>
    <definedName name="B14.1.14a">#REF!</definedName>
    <definedName name="B6.1.01">#REF!</definedName>
    <definedName name="B6.1.03">#REF!</definedName>
    <definedName name="B6.1.04">#REF!</definedName>
    <definedName name="B6.1.11">#REF!</definedName>
    <definedName name="B6.1.13a">#REF!</definedName>
    <definedName name="B7.1.01">#REF!</definedName>
    <definedName name="B7.1.04">#REF!</definedName>
    <definedName name="B7_C3">#REF!</definedName>
    <definedName name="B8.1.01">#REF!</definedName>
    <definedName name="B8.1.04">#REF!</definedName>
    <definedName name="B8_c3">#REF!</definedName>
    <definedName name="B9.1.01">#REF!</definedName>
    <definedName name="B9.1.04">#REF!</definedName>
    <definedName name="ba">#REF!</definedName>
    <definedName name="baab">#REF!</definedName>
    <definedName name="BABAR">#REF!</definedName>
    <definedName name="BANFB">#REF!</definedName>
    <definedName name="BBB">#REF!</definedName>
    <definedName name="BEDL">#REF!</definedName>
    <definedName name="BEDW">#REF!</definedName>
    <definedName name="BEDWIDTHTABLE">#REF!</definedName>
    <definedName name="BFM">#REF!</definedName>
    <definedName name="BIGC" localSheetId="0" hidden="1">{#N/A,#N/A,TRUE,"Str.";#N/A,#N/A,TRUE,"Steel &amp; Roof";#N/A,#N/A,TRUE,"Arc.";#N/A,#N/A,TRUE,"Preliminary";#N/A,#N/A,TRUE,"Sum_Prelim"}</definedName>
    <definedName name="BIGC" hidden="1">{#N/A,#N/A,TRUE,"Str.";#N/A,#N/A,TRUE,"Steel &amp; Roof";#N/A,#N/A,TRUE,"Arc.";#N/A,#N/A,TRUE,"Preliminary";#N/A,#N/A,TRUE,"Sum_Prelim"}</definedName>
    <definedName name="bill1">#REF!</definedName>
    <definedName name="bill10">#REF!</definedName>
    <definedName name="bill11">#REF!</definedName>
    <definedName name="bill2">#REF!</definedName>
    <definedName name="bill3">#REF!</definedName>
    <definedName name="bill4">#REF!</definedName>
    <definedName name="bill5">#REF!</definedName>
    <definedName name="bill6">#REF!</definedName>
    <definedName name="bill7">#REF!</definedName>
    <definedName name="bill8">#REF!</definedName>
    <definedName name="bill8.">#REF!</definedName>
    <definedName name="bill9">#REF!</definedName>
    <definedName name="Binding_wire">#REF!</definedName>
    <definedName name="Bitumen">#REF!</definedName>
    <definedName name="BJDATA">#REF!</definedName>
    <definedName name="Blk_12">#REF!</definedName>
    <definedName name="Blk_4">#REF!</definedName>
    <definedName name="Blk_6">#REF!</definedName>
    <definedName name="Blk_8">#REF!</definedName>
    <definedName name="Blk_9">#REF!</definedName>
    <definedName name="Block_6">#REF!</definedName>
    <definedName name="BMA">#REF!</definedName>
    <definedName name="BMFR">#REF!</definedName>
    <definedName name="BMFRS">#REF!</definedName>
    <definedName name="BMSXH">#REF!</definedName>
    <definedName name="BMSXS">#REF!</definedName>
    <definedName name="BMT">#REF!</definedName>
    <definedName name="BOOK3">#REF!</definedName>
    <definedName name="BOQ">#REF!</definedName>
    <definedName name="BOQAbbas">#REF!</definedName>
    <definedName name="BOQC3">#REF!</definedName>
    <definedName name="BoreConstruction">#REF!</definedName>
    <definedName name="boring">#REF!</definedName>
    <definedName name="boynsr" localSheetId="2">#REF!</definedName>
    <definedName name="boynsr">#REF!</definedName>
    <definedName name="boynsr1" localSheetId="2">#REF!</definedName>
    <definedName name="boynsr1">#REF!</definedName>
    <definedName name="boysr" localSheetId="2">#REF!</definedName>
    <definedName name="boysr">#REF!</definedName>
    <definedName name="boysr1" localSheetId="2">#REF!</definedName>
    <definedName name="boysr1">#REF!</definedName>
    <definedName name="Brickwork">#REF!</definedName>
    <definedName name="BRK">#REF!</definedName>
    <definedName name="BSIWhichPageSetup" hidden="1">1</definedName>
    <definedName name="BSIWhichPageSetup_0" hidden="1">"0þ"</definedName>
    <definedName name="BUT">#REF!</definedName>
    <definedName name="CAB_BV">#REF!</definedName>
    <definedName name="Cab_KitB">#REF!</definedName>
    <definedName name="Cab_KitC">#REF!</definedName>
    <definedName name="Cab_KitH">#REF!</definedName>
    <definedName name="CANAL2">#REF!</definedName>
    <definedName name="CANALNO">#REF!</definedName>
    <definedName name="Carpets">#REF!</definedName>
    <definedName name="CBC">#REF!</definedName>
    <definedName name="CC_TF">#REF!</definedName>
    <definedName name="CCF_3">#REF!</definedName>
    <definedName name="CCF_6">#REF!</definedName>
    <definedName name="CCJALI">#REF!</definedName>
    <definedName name="CCUT">#REF!</definedName>
    <definedName name="cement">#REF!</definedName>
    <definedName name="CementitiousToppings">#REF!</definedName>
    <definedName name="Cemwent">#REF!</definedName>
    <definedName name="cfchgvhj">#REF!</definedName>
    <definedName name="CFILL">#REF!</definedName>
    <definedName name="CGI">#REF!</definedName>
    <definedName name="CHQRDTL">#REF!</definedName>
    <definedName name="CHW" localSheetId="2">#REF!</definedName>
    <definedName name="CHW">#REF!</definedName>
    <definedName name="class">#REF!</definedName>
    <definedName name="CLRCRT">#REF!</definedName>
    <definedName name="CLRGLASS">#REF!</definedName>
    <definedName name="COAT" localSheetId="2">'[2]PNT-QUOT-#3'!#REF!</definedName>
    <definedName name="COAT" localSheetId="1">#REF!</definedName>
    <definedName name="COAT" localSheetId="0">#REF!</definedName>
    <definedName name="COAT">'[2]PNT-QUOT-#3'!#REF!</definedName>
    <definedName name="COL_ARRANGE">#REF!</definedName>
    <definedName name="COL_ARRANGE2">#REF!</definedName>
    <definedName name="COL_ARRANGE3">#REF!</definedName>
    <definedName name="COL19A">#REF!</definedName>
    <definedName name="COL19B">#REF!</definedName>
    <definedName name="Con">#REF!</definedName>
    <definedName name="ConcreteFinish">#REF!</definedName>
    <definedName name="ConcreteGeneral">#REF!</definedName>
    <definedName name="ConcretePavement">#REF!</definedName>
    <definedName name="COUNTER">#REF!</definedName>
    <definedName name="COUNTER2">#REF!</definedName>
    <definedName name="cover" localSheetId="1">#REF!</definedName>
    <definedName name="cover" localSheetId="0">#REF!</definedName>
    <definedName name="cover">[7]Sheet1!$F$24</definedName>
    <definedName name="_xlnm.Criteria" localSheetId="2">#REF!</definedName>
    <definedName name="_xlnm.Criteria">#REF!</definedName>
    <definedName name="CROSSEC">#REF!</definedName>
    <definedName name="CRSH">#REF!</definedName>
    <definedName name="CRSH0.5">#REF!</definedName>
    <definedName name="CRSH01.5">#REF!</definedName>
    <definedName name="CRU">#REF!</definedName>
    <definedName name="CRUSH">#REF!</definedName>
    <definedName name="CS">#REF!</definedName>
    <definedName name="CS_10" localSheetId="2">#REF!</definedName>
    <definedName name="CS_10">#REF!</definedName>
    <definedName name="CS_100" localSheetId="2">#REF!</definedName>
    <definedName name="CS_100">#REF!</definedName>
    <definedName name="CS_10S" localSheetId="2">#REF!</definedName>
    <definedName name="CS_10S">#REF!</definedName>
    <definedName name="CS_120" localSheetId="2">#REF!</definedName>
    <definedName name="CS_120">#REF!</definedName>
    <definedName name="CS_140" localSheetId="2">#REF!</definedName>
    <definedName name="CS_140">#REF!</definedName>
    <definedName name="CS_160" localSheetId="2">#REF!</definedName>
    <definedName name="CS_160">#REF!</definedName>
    <definedName name="CS_20" localSheetId="2">#REF!</definedName>
    <definedName name="CS_20">#REF!</definedName>
    <definedName name="CS_30" localSheetId="2">#REF!</definedName>
    <definedName name="CS_30">#REF!</definedName>
    <definedName name="CS_40" localSheetId="2">#REF!</definedName>
    <definedName name="CS_40">#REF!</definedName>
    <definedName name="CS_40S" localSheetId="2">#REF!</definedName>
    <definedName name="CS_40S">#REF!</definedName>
    <definedName name="CS_5S" localSheetId="2">#REF!</definedName>
    <definedName name="CS_5S">#REF!</definedName>
    <definedName name="CS_60" localSheetId="2">#REF!</definedName>
    <definedName name="CS_60">#REF!</definedName>
    <definedName name="CS_80" localSheetId="2">#REF!</definedName>
    <definedName name="CS_80">#REF!</definedName>
    <definedName name="CS_80S" localSheetId="2">#REF!</definedName>
    <definedName name="CS_80S">#REF!</definedName>
    <definedName name="CS_STD" localSheetId="2">#REF!</definedName>
    <definedName name="CS_STD">#REF!</definedName>
    <definedName name="CS_XS" localSheetId="2">#REF!</definedName>
    <definedName name="CS_XS">#REF!</definedName>
    <definedName name="CS_XXS" localSheetId="2">#REF!</definedName>
    <definedName name="CS_XXS">#REF!</definedName>
    <definedName name="CSR">#REF!</definedName>
    <definedName name="CSWE">#REF!</definedName>
    <definedName name="Ctg">#REF!</definedName>
    <definedName name="CUT">#REF!</definedName>
    <definedName name="cwb">#REF!</definedName>
    <definedName name="D">#REF!</definedName>
    <definedName name="DAANISH">#REF!</definedName>
    <definedName name="dakfods">#REF!</definedName>
    <definedName name="Dampa">#REF!</definedName>
    <definedName name="Data">'[8]CB Summary'!$I$10:$I$13</definedName>
    <definedName name="DATA1">#REF!</definedName>
    <definedName name="DATA2">#REF!</definedName>
    <definedName name="DATA3">#REF!</definedName>
    <definedName name="DATA4">#REF!</definedName>
    <definedName name="_xlnm.Database" localSheetId="2">#REF!</definedName>
    <definedName name="_xlnm.Database">#REF!</definedName>
    <definedName name="datalist">'[8]CB Summary'!$I$10:$J$13</definedName>
    <definedName name="dd">#REF!</definedName>
    <definedName name="ddd" localSheetId="0" hidden="1">{#N/A,#N/A,TRUE,"Str.";#N/A,#N/A,TRUE,"Steel &amp; Roof";#N/A,#N/A,TRUE,"Arc.";#N/A,#N/A,TRUE,"Preliminary";#N/A,#N/A,TRUE,"Sum_Prelim"}</definedName>
    <definedName name="ddd" hidden="1">{#N/A,#N/A,TRUE,"Str.";#N/A,#N/A,TRUE,"Steel &amp; Roof";#N/A,#N/A,TRUE,"Arc.";#N/A,#N/A,TRUE,"Preliminary";#N/A,#N/A,TRUE,"Sum_Prelim"}</definedName>
    <definedName name="Dec">#REF!</definedName>
    <definedName name="Demolition">#REF!</definedName>
    <definedName name="DEPTH">#REF!</definedName>
    <definedName name="des">#REF!</definedName>
    <definedName name="DESC">#REF!</definedName>
    <definedName name="DESCR">#REF!</definedName>
    <definedName name="Descri">#REF!</definedName>
    <definedName name="dese">#REF!</definedName>
    <definedName name="Desri">#REF!,#REF!,#REF!,#REF!</definedName>
    <definedName name="Desup">#REF!</definedName>
    <definedName name="dfdf">#REF!</definedName>
    <definedName name="dfhrtju">#REF!</definedName>
    <definedName name="DIESEL">#REF!</definedName>
    <definedName name="DigitValue">#REF!</definedName>
    <definedName name="DistributionCabling">#REF!</definedName>
    <definedName name="dl">#REF!</definedName>
    <definedName name="dlist" localSheetId="5">#REF!</definedName>
    <definedName name="dlist" localSheetId="6">#REF!</definedName>
    <definedName name="dlist" localSheetId="2">#REF!</definedName>
    <definedName name="dlist" localSheetId="7">#REF!</definedName>
    <definedName name="dlist" localSheetId="8">#REF!</definedName>
    <definedName name="dlist">#REF!</definedName>
    <definedName name="Doors">#REF!</definedName>
    <definedName name="Drain">#REF!</definedName>
    <definedName name="DRCLSR">#REF!</definedName>
    <definedName name="DROP">#REF!</definedName>
    <definedName name="DRSTPPR">#REF!</definedName>
    <definedName name="dsd">#REF!</definedName>
    <definedName name="DTM">#REF!</definedName>
    <definedName name="DUTY">#REF!</definedName>
    <definedName name="e" localSheetId="2">#REF!</definedName>
    <definedName name="e">#REF!</definedName>
    <definedName name="eafret">#REF!</definedName>
    <definedName name="EarthBlockWalling">#REF!</definedName>
    <definedName name="Earthwork">#REF!</definedName>
    <definedName name="Eathwork">#REF!</definedName>
    <definedName name="Echo">#REF!</definedName>
    <definedName name="EEE">#REF!</definedName>
    <definedName name="elb">#REF!</definedName>
    <definedName name="ElectricalServices">#REF!</definedName>
    <definedName name="ELW">#REF!</definedName>
    <definedName name="ELWT">#REF!</definedName>
    <definedName name="EmergencyEvacuationLighting">#REF!</definedName>
    <definedName name="ENMLPNT">#REF!</definedName>
    <definedName name="EQUIPMENT">#REF!</definedName>
    <definedName name="Esc">#REF!</definedName>
    <definedName name="ESS" localSheetId="2">#REF!</definedName>
    <definedName name="ESS">#REF!</definedName>
    <definedName name="essing">#REF!</definedName>
    <definedName name="ESTQTY">#REF!</definedName>
    <definedName name="EWCOST">#REF!</definedName>
    <definedName name="EWS" localSheetId="2">#REF!</definedName>
    <definedName name="EWS">#REF!</definedName>
    <definedName name="ex">#REF!</definedName>
    <definedName name="EX_LAB">#REF!</definedName>
    <definedName name="EX_MAT">#REF!</definedName>
    <definedName name="Excavationitemnew">#REF!</definedName>
    <definedName name="Excel_BuiltIn_Print_Area" localSheetId="2">#REF!</definedName>
    <definedName name="Excel_BuiltIn_Print_Area">#REF!</definedName>
    <definedName name="Excel_BuiltIn_Print_Area_1_1" localSheetId="2">#REF!</definedName>
    <definedName name="Excel_BuiltIn_Print_Area_1_1">#REF!</definedName>
    <definedName name="Excel_BuiltIn_Print_Area_2" localSheetId="2">#REF!</definedName>
    <definedName name="Excel_BuiltIn_Print_Area_2">#REF!</definedName>
    <definedName name="Excel_BuiltIn_Print_Area_5" localSheetId="2">#REF!</definedName>
    <definedName name="Excel_BuiltIn_Print_Area_5">#REF!</definedName>
    <definedName name="Excel_BuiltIn_Print_Area_5_1" localSheetId="2">#REF!</definedName>
    <definedName name="Excel_BuiltIn_Print_Area_5_1">#REF!</definedName>
    <definedName name="Excel_BuiltIn_Print_Titles" localSheetId="2">#REF!</definedName>
    <definedName name="Excel_BuiltIn_Print_Titles">#REF!</definedName>
    <definedName name="Excel_BuiltIn_Print_Titles_1_1" localSheetId="2">#REF!</definedName>
    <definedName name="Excel_BuiltIn_Print_Titles_1_1">#REF!</definedName>
    <definedName name="Excel_BuiltIn_Print_Titles_3_1" localSheetId="2">#REF!</definedName>
    <definedName name="Excel_BuiltIn_Print_Titles_3_1">#REF!</definedName>
    <definedName name="Excel_BuiltIn_Print_Titles_5" localSheetId="2">#REF!</definedName>
    <definedName name="Excel_BuiltIn_Print_Titles_5">#REF!</definedName>
    <definedName name="Excel_BuiltIn_Print_Titles_5_1" localSheetId="2">#REF!</definedName>
    <definedName name="Excel_BuiltIn_Print_Titles_5_1">#REF!</definedName>
    <definedName name="Excel_BuiltIn_Print_Titles_6" localSheetId="2">#REF!</definedName>
    <definedName name="Excel_BuiltIn_Print_Titles_6">#REF!</definedName>
    <definedName name="Ext">#REF!</definedName>
    <definedName name="EXTEN">#REF!</definedName>
    <definedName name="external" localSheetId="0" hidden="1">{#N/A,#N/A,TRUE,"SUM";#N/A,#N/A,TRUE,"EE";#N/A,#N/A,TRUE,"AC";#N/A,#N/A,TRUE,"SN"}</definedName>
    <definedName name="external" hidden="1">{#N/A,#N/A,TRUE,"SUM";#N/A,#N/A,TRUE,"EE";#N/A,#N/A,TRUE,"AC";#N/A,#N/A,TRUE,"SN"}</definedName>
    <definedName name="_xlnm.Extract" localSheetId="2">#REF!</definedName>
    <definedName name="_xlnm.Extract">#REF!</definedName>
    <definedName name="F" localSheetId="2">#REF!</definedName>
    <definedName name="F">#REF!</definedName>
    <definedName name="FACTORY" localSheetId="0" hidden="1">{#N/A,#N/A,TRUE,"SUM";#N/A,#N/A,TRUE,"EE";#N/A,#N/A,TRUE,"AC";#N/A,#N/A,TRUE,"SN"}</definedName>
    <definedName name="FACTORY" hidden="1">{#N/A,#N/A,TRUE,"SUM";#N/A,#N/A,TRUE,"EE";#N/A,#N/A,TRUE,"AC";#N/A,#N/A,TRUE,"SN"}</definedName>
    <definedName name="fcompany">#REF!</definedName>
    <definedName name="fdate">#REF!</definedName>
    <definedName name="fdevise">#REF!</definedName>
    <definedName name="fdyh">#REF!</definedName>
    <definedName name="ff">#REF!</definedName>
    <definedName name="FFDATA">#REF!</definedName>
    <definedName name="ffff">#REF!</definedName>
    <definedName name="ffffd" localSheetId="0" hidden="1">{#N/A,#N/A,TRUE,"SUM";#N/A,#N/A,TRUE,"EE";#N/A,#N/A,TRUE,"AC";#N/A,#N/A,TRUE,"SN"}</definedName>
    <definedName name="ffffd" hidden="1">{#N/A,#N/A,TRUE,"SUM";#N/A,#N/A,TRUE,"EE";#N/A,#N/A,TRUE,"AC";#N/A,#N/A,TRUE,"SN"}</definedName>
    <definedName name="FFS" localSheetId="2">#REF!</definedName>
    <definedName name="FFS">#REF!</definedName>
    <definedName name="fgff" localSheetId="0" hidden="1">{#N/A,#N/A,TRUE,"SUM";#N/A,#N/A,TRUE,"EE";#N/A,#N/A,TRUE,"AC";#N/A,#N/A,TRUE,"SN"}</definedName>
    <definedName name="fgff" hidden="1">{#N/A,#N/A,TRUE,"SUM";#N/A,#N/A,TRUE,"EE";#N/A,#N/A,TRUE,"AC";#N/A,#N/A,TRUE,"SN"}</definedName>
    <definedName name="fggffd">#REF!</definedName>
    <definedName name="FIAZ">#REF!</definedName>
    <definedName name="FILENAME">#REF!</definedName>
    <definedName name="FILL">#REF!</definedName>
    <definedName name="FireExtinguishersBlankets">#REF!</definedName>
    <definedName name="Fittings">#REF!</definedName>
    <definedName name="Fix_Glz">#REF!</definedName>
    <definedName name="fjioortgojidgjdg">#REF!</definedName>
    <definedName name="FLLNG">#REF!</definedName>
    <definedName name="Floor">#REF!</definedName>
    <definedName name="FONTS">#REF!</definedName>
    <definedName name="FORMICA">#REF!</definedName>
    <definedName name="Formula">#REF!</definedName>
    <definedName name="FP" localSheetId="2">'[2]COAT&amp;WRAP-QIOT-#3'!#REF!</definedName>
    <definedName name="FP" localSheetId="1">#REF!</definedName>
    <definedName name="FP" localSheetId="0">#REF!</definedName>
    <definedName name="FP">'[2]COAT&amp;WRAP-QIOT-#3'!#REF!</definedName>
    <definedName name="ft">#REF!</definedName>
    <definedName name="FULLD">#REF!</definedName>
    <definedName name="G" localSheetId="2">#REF!</definedName>
    <definedName name="G">#REF!</definedName>
    <definedName name="Gamnas3D_Summary" localSheetId="2">#REF!</definedName>
    <definedName name="Gamnas3D_Summary">#REF!</definedName>
    <definedName name="GBFLSCL">#REF!</definedName>
    <definedName name="GeneralRequirements">#REF!</definedName>
    <definedName name="GeneratingSets">#REF!</definedName>
    <definedName name="GF_GW">#REF!</definedName>
    <definedName name="ggg">#REF!</definedName>
    <definedName name="GGGGG" localSheetId="0" hidden="1">{#N/A,#N/A,TRUE,"SUM";#N/A,#N/A,TRUE,"EE";#N/A,#N/A,TRUE,"AC";#N/A,#N/A,TRUE,"SN"}</definedName>
    <definedName name="GGGGG" hidden="1">{#N/A,#N/A,TRUE,"SUM";#N/A,#N/A,TRUE,"EE";#N/A,#N/A,TRUE,"AC";#N/A,#N/A,TRUE,"SN"}</definedName>
    <definedName name="ggsdgs">#REF!</definedName>
    <definedName name="Glass_R">#REF!</definedName>
    <definedName name="GlassBlockwork">#REF!</definedName>
    <definedName name="Glazing">#REF!</definedName>
    <definedName name="GLTF">#REF!</definedName>
    <definedName name="GLTW">#REF!</definedName>
    <definedName name="GLUE">#REF!</definedName>
    <definedName name="Glz_W">#REF!</definedName>
    <definedName name="GML">#REF!</definedName>
    <definedName name="Graded_stone_Crush_3_4">#REF!</definedName>
    <definedName name="GRNT">#REF!</definedName>
    <definedName name="GroundwaterDrains">#REF!</definedName>
    <definedName name="GROUT">#REF!</definedName>
    <definedName name="Grv_.5">#REF!</definedName>
    <definedName name="GS" localSheetId="2">#REF!</definedName>
    <definedName name="GS">#REF!</definedName>
    <definedName name="Gyp_C">#REF!</definedName>
    <definedName name="Gyp_I">#REF!</definedName>
    <definedName name="Gyp_II">#REF!</definedName>
    <definedName name="Gyp_III">#REF!</definedName>
    <definedName name="HEADDAYA3">#REF!,#REF!,#REF!,#REF!,#REF!,#REF!,#REF!,#REF!,#REF!,#REF!,#REF!,#REF!,#REF!</definedName>
    <definedName name="HEADDAYA4">#REF!,#REF!,#REF!,#REF!,#REF!,#REF!,#REF!,#REF!,#REF!,#REF!,#REF!,#REF!,#REF!,#REF!,#REF!,#REF!,#REF!</definedName>
    <definedName name="HEADWEEKA3">#REF!,#REF!,#REF!,#REF!,#REF!,#REF!,#REF!,#REF!,#REF!,#REF!,#REF!,#REF!</definedName>
    <definedName name="HEADWEEKA4">#REF!,#REF!,#REF!,#REF!,#REF!,#REF!,#REF!,#REF!,#REF!,#REF!,#REF!,#REF!</definedName>
    <definedName name="HHHHHH" localSheetId="0" hidden="1">{#N/A,#N/A,TRUE,"SUM";#N/A,#N/A,TRUE,"EE";#N/A,#N/A,TRUE,"AC";#N/A,#N/A,TRUE,"SN"}</definedName>
    <definedName name="HHHHHH" hidden="1">{#N/A,#N/A,TRUE,"SUM";#N/A,#N/A,TRUE,"EE";#N/A,#N/A,TRUE,"AC";#N/A,#N/A,TRUE,"SN"}</definedName>
    <definedName name="higygghhggh">#REF!</definedName>
    <definedName name="HIZOOM">#REF!</definedName>
    <definedName name="HNGS">#REF!</definedName>
    <definedName name="HPTAL" hidden="1">#REF!</definedName>
    <definedName name="HPTAL1" hidden="1">#REF!</definedName>
    <definedName name="HTML_CodePage" hidden="1">1252</definedName>
    <definedName name="HTML_Control" localSheetId="0" hidden="1">{"'TELEPHONE Nos'!$A$1:$D$55"}</definedName>
    <definedName name="HTML_Control" hidden="1">{"'TELEPHONE Nos'!$A$1:$D$55"}</definedName>
    <definedName name="HTML_Description" hidden="1">""</definedName>
    <definedName name="HTML_Email" hidden="1">""</definedName>
    <definedName name="HTML_Header" hidden="1">"TELEPHONE Nos"</definedName>
    <definedName name="HTML_LastUpdate" hidden="1">"13/06/98"</definedName>
    <definedName name="HTML_LineAfter" hidden="1">FALSE</definedName>
    <definedName name="HTML_LineBefore" hidden="1">FALSE</definedName>
    <definedName name="HTML_Name" hidden="1">"Baber Beg"</definedName>
    <definedName name="HTML_OBDlg2" hidden="1">TRUE</definedName>
    <definedName name="HTML_OBDlg4" hidden="1">TRUE</definedName>
    <definedName name="HTML_OS" hidden="1">0</definedName>
    <definedName name="HTML_PathFile" hidden="1">"C:\Baber\Larkin\MyHTML.htm"</definedName>
    <definedName name="HTML_Title" hidden="1">"BABER-gbc"</definedName>
    <definedName name="html1" localSheetId="0" hidden="1">{"'TELEPHONE Nos'!$A$1:$D$55"}</definedName>
    <definedName name="html1" hidden="1">{"'TELEPHONE Nos'!$A$1:$D$55"}</definedName>
    <definedName name="i">#REF!</definedName>
    <definedName name="I.1.03">#REF!</definedName>
    <definedName name="I.1.11">#REF!</definedName>
    <definedName name="IA.1.04">#REF!</definedName>
    <definedName name="IB.1.04">#REF!</definedName>
    <definedName name="IC.1.04">#REF!</definedName>
    <definedName name="ID.1.04">#REF!</definedName>
    <definedName name="IDATA">#REF!</definedName>
    <definedName name="IE.1.04">#REF!</definedName>
    <definedName name="IFCCOL">#REF!</definedName>
    <definedName name="IFISSTR">#REF!</definedName>
    <definedName name="II.1.03">#REF!</definedName>
    <definedName name="II.1.11">#REF!</definedName>
    <definedName name="IIA.1.04">#REF!</definedName>
    <definedName name="IIB.1.04">#REF!</definedName>
    <definedName name="III.1.03">#REF!</definedName>
    <definedName name="III.1.04">#REF!</definedName>
    <definedName name="ilhs89yhdfofz">#REF!</definedName>
    <definedName name="in" localSheetId="0" hidden="1">{#N/A,#N/A,TRUE,"Str.";#N/A,#N/A,TRUE,"Steel &amp; Roof";#N/A,#N/A,TRUE,"Arc.";#N/A,#N/A,TRUE,"Preliminary";#N/A,#N/A,TRUE,"Sum_Prelim"}</definedName>
    <definedName name="in" hidden="1">{#N/A,#N/A,TRUE,"Str.";#N/A,#N/A,TRUE,"Steel &amp; Roof";#N/A,#N/A,TRUE,"Arc.";#N/A,#N/A,TRUE,"Preliminary";#N/A,#N/A,TRUE,"Sum_Prelim"}</definedName>
    <definedName name="INFILLAPMS">#REF!</definedName>
    <definedName name="Insulation">#REF!</definedName>
    <definedName name="IO" localSheetId="2">'[2]COAT&amp;WRAP-QIOT-#3'!#REF!</definedName>
    <definedName name="IO" localSheetId="1">#REF!</definedName>
    <definedName name="IO" localSheetId="0">#REF!</definedName>
    <definedName name="IO">'[2]COAT&amp;WRAP-QIOT-#3'!#REF!</definedName>
    <definedName name="ITE">#REF!,#REF!</definedName>
    <definedName name="item">#REF!</definedName>
    <definedName name="ITM">#REF!</definedName>
    <definedName name="ITMS">#REF!</definedName>
    <definedName name="IV.1.03">#REF!</definedName>
    <definedName name="IV.1.04">#REF!</definedName>
    <definedName name="j" hidden="1">#REF!</definedName>
    <definedName name="javd">#REF!</definedName>
    <definedName name="Javed">#REF!</definedName>
    <definedName name="jjjj">#REF!</definedName>
    <definedName name="job.no" hidden="1">#REF!</definedName>
    <definedName name="Joinery">#REF!</definedName>
    <definedName name="jr">#REF!</definedName>
    <definedName name="Jsr">#REF!</definedName>
    <definedName name="k" localSheetId="0" hidden="1">{"'TELEPHONE Nos'!$A$1:$D$55"}</definedName>
    <definedName name="k" hidden="1">{"'TELEPHONE Nos'!$A$1:$D$55"}</definedName>
    <definedName name="KCKPLT">#REF!</definedName>
    <definedName name="Kit_Ex">#REF!</definedName>
    <definedName name="Kit_Stov">#REF!</definedName>
    <definedName name="kjojiioljk">#REF!</definedName>
    <definedName name="KK">#REF!</definedName>
    <definedName name="koj">#REF!</definedName>
    <definedName name="kpjkjjkljkghi">#REF!</definedName>
    <definedName name="KRBSTN">#REF!</definedName>
    <definedName name="l">#REF!</definedName>
    <definedName name="Labelling">#REF!</definedName>
    <definedName name="Labour">#REF!</definedName>
    <definedName name="LandscapeSoilPlanting">#REF!</definedName>
    <definedName name="LandscpaeWallsFences">#REF!</definedName>
    <definedName name="LCOST">#REF!</definedName>
    <definedName name="Lean">#REF!</definedName>
    <definedName name="LEAN10">#REF!</definedName>
    <definedName name="LEAN11">#REF!</definedName>
    <definedName name="LEAN12">#REF!</definedName>
    <definedName name="LEAN6">#REF!</definedName>
    <definedName name="LEAN7">#REF!</definedName>
    <definedName name="LEAN8">#REF!</definedName>
    <definedName name="LEAN9">#REF!</definedName>
    <definedName name="LEGENDLBL">#REF!</definedName>
    <definedName name="LEGENDVEL">#REF!</definedName>
    <definedName name="LENGTH0">#REF!</definedName>
    <definedName name="LENGTH1">#REF!</definedName>
    <definedName name="LENGTH10">#REF!</definedName>
    <definedName name="LENGTH11">#REF!</definedName>
    <definedName name="LENGTH12">#REF!</definedName>
    <definedName name="LENGTH2">#REF!</definedName>
    <definedName name="LENGTH3">#REF!</definedName>
    <definedName name="LENGTH4">#REF!</definedName>
    <definedName name="LENGTH5">#REF!</definedName>
    <definedName name="LENGTH6">#REF!</definedName>
    <definedName name="LENGTH7">#REF!</definedName>
    <definedName name="LENGTH8">#REF!</definedName>
    <definedName name="LENGTH9">#REF!</definedName>
    <definedName name="LightSteelwork">#REF!</definedName>
    <definedName name="LightTemberwork">#REF!</definedName>
    <definedName name="LIMIT">#REF!</definedName>
    <definedName name="LIMIT2">#REF!</definedName>
    <definedName name="LINFB">#REF!</definedName>
    <definedName name="Lining">#REF!</definedName>
    <definedName name="LinkRef">#REF!</definedName>
    <definedName name="LIST" localSheetId="2">#REF!</definedName>
    <definedName name="LIST" localSheetId="1">#REF!</definedName>
    <definedName name="LIST" localSheetId="0">#REF!</definedName>
    <definedName name="List">[9]Sheet4!$G$4:$G$10</definedName>
    <definedName name="lkjh">#REF!,#REF!</definedName>
    <definedName name="LMNTSHUTT">#REF!</definedName>
    <definedName name="LOADFILE">#REF!</definedName>
    <definedName name="LOCK">#REF!</definedName>
    <definedName name="LONGSEC">#REF!</definedName>
    <definedName name="LOWZOOM">#REF!</definedName>
    <definedName name="lpcd" localSheetId="2">#REF!</definedName>
    <definedName name="lpcd">#REF!</definedName>
    <definedName name="lpcd1">#REF!</definedName>
    <definedName name="LPPNG">#REF!</definedName>
    <definedName name="LS">#REF!</definedName>
    <definedName name="MA_01">#REF!</definedName>
    <definedName name="MA_02">#REF!</definedName>
    <definedName name="MainsCabling">#REF!</definedName>
    <definedName name="manhole">#REF!</definedName>
    <definedName name="MANN">#REF!</definedName>
    <definedName name="Manpower">#REF!</definedName>
    <definedName name="Manpower1">#REF!</definedName>
    <definedName name="MAT" localSheetId="2">'[2]COAT&amp;WRAP-QIOT-#3'!#REF!</definedName>
    <definedName name="MAT" localSheetId="1">#REF!</definedName>
    <definedName name="MAT" localSheetId="0">#REF!</definedName>
    <definedName name="MAT">'[2]COAT&amp;WRAP-QIOT-#3'!#REF!</definedName>
    <definedName name="Material">#REF!</definedName>
    <definedName name="maz">#REF!</definedName>
    <definedName name="MechanicalServices">#REF!</definedName>
    <definedName name="Metalwork">#REF!</definedName>
    <definedName name="MF" localSheetId="2">'[2]COAT&amp;WRAP-QIOT-#3'!#REF!</definedName>
    <definedName name="MF" localSheetId="1">#REF!</definedName>
    <definedName name="MF" localSheetId="0">#REF!</definedName>
    <definedName name="MF">'[2]COAT&amp;WRAP-QIOT-#3'!#REF!</definedName>
    <definedName name="Misc">#REF!</definedName>
    <definedName name="mn">#REF!,#REF!,#REF!,#REF!,#REF!,#REF!,#REF!,#REF!,#REF!</definedName>
    <definedName name="mnb">#REF!,#REF!,#REF!,#REF!,#REF!,#REF!,#REF!,#REF!,#REF!</definedName>
    <definedName name="Mo">#REF!</definedName>
    <definedName name="MODELE">#REF!</definedName>
    <definedName name="MR">#REF!</definedName>
    <definedName name="MRC">#REF!</definedName>
    <definedName name="MSFRAME">#REF!</definedName>
    <definedName name="MSHR_Lob">#REF!</definedName>
    <definedName name="MSHR_Str">#REF!</definedName>
    <definedName name="MSR_Str">#REF!</definedName>
    <definedName name="MUK">#REF!,#REF!</definedName>
    <definedName name="mwb">#REF!</definedName>
    <definedName name="n" localSheetId="2">#REF!</definedName>
    <definedName name="n">#REF!</definedName>
    <definedName name="N_T">#REF!</definedName>
    <definedName name="NAILS">#REF!</definedName>
    <definedName name="nbhg">#REF!</definedName>
    <definedName name="new">#REF!</definedName>
    <definedName name="NEWNAME">#REF!</definedName>
    <definedName name="niazi">#REF!,#REF!</definedName>
    <definedName name="Niche">#REF!</definedName>
    <definedName name="NMFLSCL">#REF!</definedName>
    <definedName name="nn">#REF!</definedName>
    <definedName name="o">#REF!</definedName>
    <definedName name="OEC">#REF!</definedName>
    <definedName name="OH">#REF!</definedName>
    <definedName name="Ok">#REF!</definedName>
    <definedName name="OP_Cement">#REF!</definedName>
    <definedName name="OPC">#REF!</definedName>
    <definedName name="OPCF">#REF!</definedName>
    <definedName name="OPTION">#REF!</definedName>
    <definedName name="OtherItemsRequiringDetailedDescriptionSpecifications">#REF!</definedName>
    <definedName name="OUTLET">#REF!</definedName>
    <definedName name="P" localSheetId="2">'[2]PNT-QUOT-#3'!#REF!</definedName>
    <definedName name="P" localSheetId="1">#REF!</definedName>
    <definedName name="P" localSheetId="0">#REF!</definedName>
    <definedName name="P">'[2]PNT-QUOT-#3'!#REF!</definedName>
    <definedName name="p.h" hidden="1">#REF!</definedName>
    <definedName name="Paint">#REF!</definedName>
    <definedName name="Painting">#REF!</definedName>
    <definedName name="PartitionSystems">#REF!</definedName>
    <definedName name="PATH">#REF!</definedName>
    <definedName name="PavementBaseSubbase">#REF!</definedName>
    <definedName name="PavementKerbLinemarking">#REF!</definedName>
    <definedName name="PaversMorterBed">#REF!</definedName>
    <definedName name="PaversSandBed">#REF!</definedName>
    <definedName name="PC" hidden="1">#REF!</definedName>
    <definedName name="PDLO">#REF!</definedName>
    <definedName name="PE_LAB">#REF!</definedName>
    <definedName name="PE_MAT">#REF!</definedName>
    <definedName name="PEJM" localSheetId="2">'[2]COAT&amp;WRAP-QIOT-#3'!#REF!</definedName>
    <definedName name="PEJM" localSheetId="1">#REF!</definedName>
    <definedName name="PEJM" localSheetId="0">#REF!</definedName>
    <definedName name="PEJM">'[2]COAT&amp;WRAP-QIOT-#3'!#REF!</definedName>
    <definedName name="PF" localSheetId="2">'[2]PNT-QUOT-#3'!#REF!</definedName>
    <definedName name="PF" localSheetId="1">#REF!</definedName>
    <definedName name="PF" localSheetId="0">#REF!</definedName>
    <definedName name="PF">'[2]PNT-QUOT-#3'!#REF!</definedName>
    <definedName name="phbnsr" localSheetId="2">#REF!</definedName>
    <definedName name="phbnsr">#REF!</definedName>
    <definedName name="phbnsr1" localSheetId="2">#REF!</definedName>
    <definedName name="phbnsr1">#REF!</definedName>
    <definedName name="phbsr" localSheetId="2">#REF!</definedName>
    <definedName name="phbsr">#REF!</definedName>
    <definedName name="phbsr1" localSheetId="2">#REF!</definedName>
    <definedName name="phbsr1">#REF!</definedName>
    <definedName name="PILE">#REF!</definedName>
    <definedName name="piu">#REF!</definedName>
    <definedName name="piuu">#REF!</definedName>
    <definedName name="pkjh">#REF!</definedName>
    <definedName name="Planter">#REF!</definedName>
    <definedName name="Plastering">#REF!</definedName>
    <definedName name="pls">#REF!</definedName>
    <definedName name="Plst_.5">#REF!</definedName>
    <definedName name="Plst_.5c">#REF!</definedName>
    <definedName name="Plst_.75">#REF!</definedName>
    <definedName name="PM" localSheetId="1">#REF!</definedName>
    <definedName name="PM" localSheetId="0">#REF!</definedName>
    <definedName name="PM">[10]IBASE!$AH$16:$AV$110</definedName>
    <definedName name="PNT">#REF!</definedName>
    <definedName name="PNTAM">#REF!</definedName>
    <definedName name="PNTME">#REF!</definedName>
    <definedName name="PNTPE">#REF!</definedName>
    <definedName name="PNTRFL">#REF!</definedName>
    <definedName name="PNTVE">#REF!</definedName>
    <definedName name="PNTWS">#REF!</definedName>
    <definedName name="POL">#REF!</definedName>
    <definedName name="POLSH">#REF!</definedName>
    <definedName name="PP">#REF!</definedName>
    <definedName name="PPaid">#REF!</definedName>
    <definedName name="PR_883M" localSheetId="2">'[5]Normal Basis'!$33:$33</definedName>
    <definedName name="PR_883M" localSheetId="1">#REF!</definedName>
    <definedName name="PR_883M" localSheetId="0">#REF!</definedName>
    <definedName name="PR_883M">'[5]Normal Basis'!$33:$33</definedName>
    <definedName name="PR858F" localSheetId="2">'[5]Normal Basis'!$58:$58</definedName>
    <definedName name="PR858F" localSheetId="1">#REF!</definedName>
    <definedName name="PR858F" localSheetId="0">#REF!</definedName>
    <definedName name="PR858F">'[5]Normal Basis'!$58:$58</definedName>
    <definedName name="PRC">#REF!</definedName>
    <definedName name="PRCTILE">#REF!</definedName>
    <definedName name="PrecastConcrete">#REF!</definedName>
    <definedName name="Preliminaries">#REF!</definedName>
    <definedName name="prepared.by" hidden="1">#REF!</definedName>
    <definedName name="PressurisedWaterSupplySystem">#REF!</definedName>
    <definedName name="PRetention">#REF!</definedName>
    <definedName name="PRG">#REF!</definedName>
    <definedName name="pri" localSheetId="0" hidden="1">{#N/A,#N/A,TRUE,"Str.";#N/A,#N/A,TRUE,"Steel &amp; Roof";#N/A,#N/A,TRUE,"Arc.";#N/A,#N/A,TRUE,"Preliminary";#N/A,#N/A,TRUE,"Sum_Prelim"}</definedName>
    <definedName name="pri" hidden="1">{#N/A,#N/A,TRUE,"Str.";#N/A,#N/A,TRUE,"Steel &amp; Roof";#N/A,#N/A,TRUE,"Arc.";#N/A,#N/A,TRUE,"Preliminary";#N/A,#N/A,TRUE,"Sum_Prelim"}</definedName>
    <definedName name="_xlnm.Print_Area" localSheetId="5">ACMV!$A$1:$N$69</definedName>
    <definedName name="_xlnm.Print_Area" localSheetId="6">'ACMV-IT'!$A$1:$K$64</definedName>
    <definedName name="_xlnm.Print_Area" localSheetId="2">'CIVIL ID'!$A$1:$M$206</definedName>
    <definedName name="_xlnm.Print_Area" localSheetId="4">'ELEC BOQ'!$A$1:$M$158</definedName>
    <definedName name="_xlnm.Print_Area" localSheetId="3">'ELEC SUMMARY'!$A$1:$E$14</definedName>
    <definedName name="_xlnm.Print_Area" localSheetId="7">'FSS BOQ'!$A$1:$N$62</definedName>
    <definedName name="_xlnm.Print_Area" localSheetId="1">'Grand Summary'!$A$1:$F$20</definedName>
    <definedName name="_xlnm.Print_Area" localSheetId="8">PLUMBING!$A$1:$N$67</definedName>
    <definedName name="_xlnm.Print_Area" localSheetId="0">TITLE!$A$1:$F$25</definedName>
    <definedName name="_xlnm.Print_Area">#REF!</definedName>
    <definedName name="Print_Area_MI" localSheetId="2">#REF!</definedName>
    <definedName name="Print_Area_MI">#REF!</definedName>
    <definedName name="Print_Area_MI___0">#REF!</definedName>
    <definedName name="Print_Area_MI___4">#REF!</definedName>
    <definedName name="Print_Area_MI_4" localSheetId="2">#REF!</definedName>
    <definedName name="Print_Area_MI_4">#REF!</definedName>
    <definedName name="Print_Area_MI_5" localSheetId="2">#REF!</definedName>
    <definedName name="Print_Area_MI_5">#REF!</definedName>
    <definedName name="Print_Area_MI_6" localSheetId="2">#REF!</definedName>
    <definedName name="Print_Area_MI_6">#REF!</definedName>
    <definedName name="_xlnm.Print_Titles" localSheetId="5">ACMV!$1:$7</definedName>
    <definedName name="_xlnm.Print_Titles" localSheetId="6">'ACMV-IT'!$1:$7</definedName>
    <definedName name="_xlnm.Print_Titles" localSheetId="2">'CIVIL ID'!$1:$4</definedName>
    <definedName name="_xlnm.Print_Titles" localSheetId="4">'ELEC BOQ'!$1:$2</definedName>
    <definedName name="_xlnm.Print_Titles" localSheetId="3">'ELEC SUMMARY'!$1:$1</definedName>
    <definedName name="_xlnm.Print_Titles" localSheetId="7">'FSS BOQ'!$1:$8</definedName>
    <definedName name="_xlnm.Print_Titles" localSheetId="8">PLUMBING!$1:$8</definedName>
    <definedName name="_xlnm.Print_Titles">#REF!</definedName>
    <definedName name="PRINT_TITLES_MI" localSheetId="2">#REF!</definedName>
    <definedName name="PRINT_TITLES_MI">#REF!</definedName>
    <definedName name="Print_Titles_MI___4">#REF!</definedName>
    <definedName name="PRINT001A00">#REF!</definedName>
    <definedName name="PRINT001B00">#REF!</definedName>
    <definedName name="PRINT001B01">#REF!</definedName>
    <definedName name="PRINT005A00">#REF!</definedName>
    <definedName name="PRINT005A10">#REF!</definedName>
    <definedName name="PRINT005S00">#REF!</definedName>
    <definedName name="PRINT005S10">#REF!</definedName>
    <definedName name="PRINT006A00">#REF!</definedName>
    <definedName name="PRINT006S00">#REF!</definedName>
    <definedName name="PRINT007A00">#REF!</definedName>
    <definedName name="PRINT007S00">#REF!</definedName>
    <definedName name="PRINT008A00">#REF!</definedName>
    <definedName name="PRINT008S00">#REF!</definedName>
    <definedName name="PRINT009A00">#REF!</definedName>
    <definedName name="PRINT009D00">#REF!</definedName>
    <definedName name="PRINT009S00">#REF!</definedName>
    <definedName name="PrintArea1">#REF!</definedName>
    <definedName name="PrintTitles1">#REF!</definedName>
    <definedName name="PROFILETABLE">#REF!</definedName>
    <definedName name="PROFNO">#REF!</definedName>
    <definedName name="PROPOSED">#REF!</definedName>
    <definedName name="PROPOSEDA">#REF!</definedName>
    <definedName name="PROPOSEDB">#REF!</definedName>
    <definedName name="PROPOSEDD">#REF!</definedName>
    <definedName name="PROPOSEDE">#REF!</definedName>
    <definedName name="PROPOSEDF">#REF!</definedName>
    <definedName name="PROPOSEDFB">#REF!</definedName>
    <definedName name="PROPOSEDP">#REF!</definedName>
    <definedName name="PROPOSEDS">#REF!</definedName>
    <definedName name="PROPOSEDT">#REF!</definedName>
    <definedName name="PROPOSEDV">#REF!</definedName>
    <definedName name="PROPOSEDW">#REF!</definedName>
    <definedName name="PT_01">#REF!</definedName>
    <definedName name="PT_02">#REF!</definedName>
    <definedName name="PT_03">#REF!</definedName>
    <definedName name="PT_04">#REF!</definedName>
    <definedName name="PTION">#REF!</definedName>
    <definedName name="PVC_Lou">#REF!</definedName>
    <definedName name="pwb">#REF!</definedName>
    <definedName name="Q">IF(#REF!="","",VLOOKUP(#REF!,#REF!,4,0))</definedName>
    <definedName name="QDES">#REF!</definedName>
    <definedName name="qeqwerwqer">#REF!</definedName>
    <definedName name="QQT">#REF!</definedName>
    <definedName name="QTY">#REF!</definedName>
    <definedName name="qtye">#REF!</definedName>
    <definedName name="QTYS">#REF!</definedName>
    <definedName name="Qtyy">#REF!</definedName>
    <definedName name="Quan">#REF!</definedName>
    <definedName name="Quant1">IF(OFFSET(#REF!,0,#REF!)="","",OFFSET(#REF!,0,#REF!))</definedName>
    <definedName name="QUANTITY">#REF!</definedName>
    <definedName name="Quanup">#REF!</definedName>
    <definedName name="QUIPMENT">#REF!</definedName>
    <definedName name="qw">#REF!</definedName>
    <definedName name="qwer">#REF!</definedName>
    <definedName name="QY">#REF!</definedName>
    <definedName name="R.Bill">#REF!</definedName>
    <definedName name="R_range">#REF!</definedName>
    <definedName name="RainwaterPiping">#REF!</definedName>
    <definedName name="range" hidden="1">#REF!</definedName>
    <definedName name="Rate">#REF!</definedName>
    <definedName name="Rates">#REF!</definedName>
    <definedName name="ravi">#REF!,#REF!</definedName>
    <definedName name="RCC_Lint">#REF!</definedName>
    <definedName name="REARRANGE">#REF!</definedName>
    <definedName name="_xlnm.Recorder" localSheetId="2">#REF!</definedName>
    <definedName name="_xlnm.Recorder">#REF!</definedName>
    <definedName name="renovation">#REF!</definedName>
    <definedName name="RMC">#REF!</definedName>
    <definedName name="RMD">#REF!</definedName>
    <definedName name="Roofing">#REF!</definedName>
    <definedName name="RoomDividers">#REF!</definedName>
    <definedName name="RT" localSheetId="2">'[2]COAT&amp;WRAP-QIOT-#3'!#REF!</definedName>
    <definedName name="RT" localSheetId="1">#REF!</definedName>
    <definedName name="RT" localSheetId="0">#REF!</definedName>
    <definedName name="RT">'[2]COAT&amp;WRAP-QIOT-#3'!#REF!</definedName>
    <definedName name="RTE">#REF!</definedName>
    <definedName name="s" localSheetId="2">#REF!</definedName>
    <definedName name="s">#REF!</definedName>
    <definedName name="SA">#REF!</definedName>
    <definedName name="Sabir">#REF!,#REF!</definedName>
    <definedName name="SAD" localSheetId="2">#REF!</definedName>
    <definedName name="SAD">#REF!</definedName>
    <definedName name="sadaqat">#REF!</definedName>
    <definedName name="sal">#REF!</definedName>
    <definedName name="SALEEM">#REF!</definedName>
    <definedName name="SAM">#REF!</definedName>
    <definedName name="SAND">#REF!</definedName>
    <definedName name="SAND1">#REF!</definedName>
    <definedName name="SAND2">#REF!</definedName>
    <definedName name="SAND3">#REF!</definedName>
    <definedName name="SAND4">#REF!</definedName>
    <definedName name="SAND5">#REF!</definedName>
    <definedName name="SanitaryOtherFixtures">#REF!</definedName>
    <definedName name="SanitationPiping">#REF!</definedName>
    <definedName name="SAP">#REF!</definedName>
    <definedName name="SAVEFILE">#REF!</definedName>
    <definedName name="SAVEVALUES">#REF!</definedName>
    <definedName name="SAYI">#REF!</definedName>
    <definedName name="SB" localSheetId="1">#REF!</definedName>
    <definedName name="SB" localSheetId="0">#REF!</definedName>
    <definedName name="SB">[10]IBASE!$AH$7:$AL$14</definedName>
    <definedName name="SCE">#REF!</definedName>
    <definedName name="schedule.nos" hidden="1">#REF!</definedName>
    <definedName name="SCOST">#REF!</definedName>
    <definedName name="scv" localSheetId="2">#REF!</definedName>
    <definedName name="scv">#REF!</definedName>
    <definedName name="sd">#REF!</definedName>
    <definedName name="sdfdfdfs">#REF!</definedName>
    <definedName name="sdfds">#REF!</definedName>
    <definedName name="sds">#REF!</definedName>
    <definedName name="sdtwatrw">#REF!</definedName>
    <definedName name="se">#REF!</definedName>
    <definedName name="SECTION1" localSheetId="2">#REF!</definedName>
    <definedName name="SECTION1">#REF!</definedName>
    <definedName name="SECTION2" localSheetId="2">#REF!</definedName>
    <definedName name="SECTION2">#REF!</definedName>
    <definedName name="SECTION3" localSheetId="2">#REF!</definedName>
    <definedName name="SECTION3">#REF!</definedName>
    <definedName name="servantQtr">#REF!</definedName>
    <definedName name="ServiceTrenching">#REF!</definedName>
    <definedName name="sff">#REF!</definedName>
    <definedName name="Shapes">#REF!</definedName>
    <definedName name="sheet" localSheetId="2">#REF!</definedName>
    <definedName name="sheet">#REF!</definedName>
    <definedName name="site.ref" hidden="1">#REF!</definedName>
    <definedName name="SitePreparation">#REF!</definedName>
    <definedName name="sixc">#REF!</definedName>
    <definedName name="Slid_GD">#REF!</definedName>
    <definedName name="SLOPE">#REF!</definedName>
    <definedName name="SNDC">#REF!</definedName>
    <definedName name="sndc.">#REF!</definedName>
    <definedName name="SNDM">#REF!</definedName>
    <definedName name="Sol">#REF!</definedName>
    <definedName name="SORT" localSheetId="2">#REF!</definedName>
    <definedName name="SORT">#REF!</definedName>
    <definedName name="SORT_AREA" localSheetId="1">#REF!</definedName>
    <definedName name="SORT_AREA" localSheetId="0">#REF!</definedName>
    <definedName name="SORT_AREA">'[11]DI-ESTI'!$A$8:$R$489</definedName>
    <definedName name="SP" localSheetId="2">'[2]PNT-QUOT-#3'!#REF!</definedName>
    <definedName name="SP" localSheetId="1">#REF!</definedName>
    <definedName name="SP" localSheetId="0">#REF!</definedName>
    <definedName name="SP">'[2]PNT-QUOT-#3'!#REF!</definedName>
    <definedName name="SR">#REF!</definedName>
    <definedName name="SRA">#REF!</definedName>
    <definedName name="SRB">#REF!</definedName>
    <definedName name="SRC">#REF!</definedName>
    <definedName name="SRCC">#REF!</definedName>
    <definedName name="sretr">#REF!</definedName>
    <definedName name="SS">#REF!</definedName>
    <definedName name="SSHC">#REF!</definedName>
    <definedName name="ssss">#REF!</definedName>
    <definedName name="ssssss">#REF!</definedName>
    <definedName name="ST">#REF!</definedName>
    <definedName name="ST_01">#REF!</definedName>
    <definedName name="ST_02">#REF!</definedName>
    <definedName name="ST_03">#REF!</definedName>
    <definedName name="ST_LAB">#REF!</definedName>
    <definedName name="ST_MAT">#REF!</definedName>
    <definedName name="StainlessSteelBenches">#REF!</definedName>
    <definedName name="STEEL">#REF!</definedName>
    <definedName name="SteelworkPainting">#REF!</definedName>
    <definedName name="sto">#REF!</definedName>
    <definedName name="Stonework">#REF!</definedName>
    <definedName name="STR_NO">#REF!</definedName>
    <definedName name="STRUCFORMAT">#REF!</definedName>
    <definedName name="STRUCT">#REF!</definedName>
    <definedName name="STRUCTURE">#REF!</definedName>
    <definedName name="sum" localSheetId="0" hidden="1">{#N/A,#N/A,TRUE,"SUM";#N/A,#N/A,TRUE,"EE";#N/A,#N/A,TRUE,"AC";#N/A,#N/A,TRUE,"SN"}</definedName>
    <definedName name="sum" hidden="1">{#N/A,#N/A,TRUE,"SUM";#N/A,#N/A,TRUE,"EE";#N/A,#N/A,TRUE,"AC";#N/A,#N/A,TRUE,"SN"}</definedName>
    <definedName name="summ10">#REF!</definedName>
    <definedName name="summ11">#REF!</definedName>
    <definedName name="summ12">#REF!</definedName>
    <definedName name="summ2">#REF!</definedName>
    <definedName name="summ3">#REF!</definedName>
    <definedName name="summ5">#REF!,#REF!</definedName>
    <definedName name="summ8">#REF!</definedName>
    <definedName name="summ9">#REF!</definedName>
    <definedName name="summar" localSheetId="0" hidden="1">{#N/A,#N/A,TRUE,"SUM";#N/A,#N/A,TRUE,"EE";#N/A,#N/A,TRUE,"AC";#N/A,#N/A,TRUE,"SN"}</definedName>
    <definedName name="summar" hidden="1">{#N/A,#N/A,TRUE,"SUM";#N/A,#N/A,TRUE,"EE";#N/A,#N/A,TRUE,"AC";#N/A,#N/A,TRUE,"SN"}</definedName>
    <definedName name="summary">#REF!</definedName>
    <definedName name="summer2" localSheetId="0" hidden="1">{#N/A,#N/A,TRUE,"SUM";#N/A,#N/A,TRUE,"EE";#N/A,#N/A,TRUE,"AC";#N/A,#N/A,TRUE,"SN"}</definedName>
    <definedName name="summer2" hidden="1">{#N/A,#N/A,TRUE,"SUM";#N/A,#N/A,TRUE,"EE";#N/A,#N/A,TRUE,"AC";#N/A,#N/A,TRUE,"SN"}</definedName>
    <definedName name="SuspendedCeiling">#REF!</definedName>
    <definedName name="SuspendedCeilings">#REF!</definedName>
    <definedName name="sweet">#REF!</definedName>
    <definedName name="SwitchboardSubBoards">#REF!</definedName>
    <definedName name="SWV" localSheetId="2">#REF!</definedName>
    <definedName name="SWV">#REF!</definedName>
    <definedName name="t" localSheetId="2">#REF!</definedName>
    <definedName name="t">#REF!</definedName>
    <definedName name="T_">#N/A</definedName>
    <definedName name="tab">#REF!</definedName>
    <definedName name="TABLE">#REF!</definedName>
    <definedName name="TAIL">#REF!</definedName>
    <definedName name="TAILWATER">#REF!</definedName>
    <definedName name="Tax_7">#REF!</definedName>
    <definedName name="TCOST">#REF!</definedName>
    <definedName name="telb">#REF!</definedName>
    <definedName name="TelecommunicationCabling">#REF!</definedName>
    <definedName name="TEMP" localSheetId="2">#REF!</definedName>
    <definedName name="TEMP">#REF!</definedName>
    <definedName name="TFA" localSheetId="2">#REF!</definedName>
    <definedName name="TFA">#REF!</definedName>
    <definedName name="Thc">#REF!</definedName>
    <definedName name="thickness" localSheetId="1">#REF!</definedName>
    <definedName name="thickness" localSheetId="0">#REF!</definedName>
    <definedName name="thickness">[7]Sheet1!$F$25</definedName>
    <definedName name="THK" localSheetId="2">'[2]COAT&amp;WRAP-QIOT-#3'!#REF!</definedName>
    <definedName name="THK" localSheetId="1">#REF!</definedName>
    <definedName name="THK" localSheetId="0">#REF!</definedName>
    <definedName name="THK">'[2]COAT&amp;WRAP-QIOT-#3'!#REF!</definedName>
    <definedName name="Tiling">#REF!</definedName>
    <definedName name="TO" localSheetId="5">#REF!</definedName>
    <definedName name="TO" localSheetId="6">#REF!</definedName>
    <definedName name="TO" localSheetId="2">#REF!</definedName>
    <definedName name="TO" localSheetId="7">#REF!</definedName>
    <definedName name="TO" localSheetId="8">#REF!</definedName>
    <definedName name="TO">#REF!</definedName>
    <definedName name="TOCC">#REF!</definedName>
    <definedName name="TOPP">#REF!</definedName>
    <definedName name="TOPW">#REF!</definedName>
    <definedName name="TOPWIDTH">#REF!</definedName>
    <definedName name="Tor_Steel">#REF!</definedName>
    <definedName name="TOTAL">#REF!</definedName>
    <definedName name="TP">#REF!</definedName>
    <definedName name="TPaid">#REF!</definedName>
    <definedName name="tr">#REF!</definedName>
    <definedName name="TRetention">#REF!</definedName>
    <definedName name="tt" hidden="1">#REF!</definedName>
    <definedName name="ttt" hidden="1">#REF!</definedName>
    <definedName name="tttt" hidden="1">#REF!</definedName>
    <definedName name="ttttt">#REF!</definedName>
    <definedName name="Two">#REF!</definedName>
    <definedName name="TwoC">#REF!</definedName>
    <definedName name="TwoE">#REF!</definedName>
    <definedName name="TwoEE">#REF!</definedName>
    <definedName name="TWRBLT">#REF!</definedName>
    <definedName name="Tx_Paint">#REF!</definedName>
    <definedName name="TYPE0">#REF!</definedName>
    <definedName name="TYPE1">#REF!</definedName>
    <definedName name="TYPE10">#REF!</definedName>
    <definedName name="TYPE11">#REF!</definedName>
    <definedName name="TYPE12">#REF!</definedName>
    <definedName name="TYPE2">#REF!</definedName>
    <definedName name="TYPE3">#REF!</definedName>
    <definedName name="TYPE4">#REF!</definedName>
    <definedName name="TYPE5">#REF!</definedName>
    <definedName name="TYPE6">#REF!</definedName>
    <definedName name="TYPE7">#REF!</definedName>
    <definedName name="TYPE8">#REF!</definedName>
    <definedName name="TYPE9">#REF!</definedName>
    <definedName name="tyui">#REF!</definedName>
    <definedName name="UEC">#REF!</definedName>
    <definedName name="UES">#REF!</definedName>
    <definedName name="uigsadfiduihdsfuio">#REF!</definedName>
    <definedName name="UN" localSheetId="2">#REF!</definedName>
    <definedName name="UN">#REF!</definedName>
    <definedName name="unit">IF(#REF!="","",VLOOKUP(#REF!,#REF!,3,0))</definedName>
    <definedName name="V.1.03">#REF!</definedName>
    <definedName name="V.1.04">#REF!</definedName>
    <definedName name="Validation">#REF!</definedName>
    <definedName name="VALUE2">#REF!</definedName>
    <definedName name="vc">#REF!</definedName>
    <definedName name="vel" localSheetId="2">#REF!</definedName>
    <definedName name="vel">#REF!</definedName>
    <definedName name="vhhjghjhkk">#REF!</definedName>
    <definedName name="VinylFinishes">#REF!</definedName>
    <definedName name="vmiw">#REF!</definedName>
    <definedName name="VNYLTL">#REF!</definedName>
    <definedName name="VO">#REF!</definedName>
    <definedName name="VYNLTL">#REF!</definedName>
    <definedName name="w">#REF!</definedName>
    <definedName name="wall">#REF!</definedName>
    <definedName name="Waterproofing">#REF!</definedName>
    <definedName name="WaterServices">#REF!</definedName>
    <definedName name="WaterSupplyPiping">#REF!</definedName>
    <definedName name="WATR">#REF!</definedName>
    <definedName name="WC">#REF!</definedName>
    <definedName name="WCement">#REF!</definedName>
    <definedName name="WD_FR">#REF!</definedName>
    <definedName name="WD_LF">#REF!</definedName>
    <definedName name="WD_SP">#REF!</definedName>
    <definedName name="WD_VF">#REF!</definedName>
    <definedName name="werty">#REF!,#REF!</definedName>
    <definedName name="WindowCoverings">#REF!</definedName>
    <definedName name="Windows">#REF!</definedName>
    <definedName name="WIREGLASS">#REF!</definedName>
    <definedName name="WORK">#REF!</definedName>
    <definedName name="Wp_WA">#REF!</definedName>
    <definedName name="wq">#REF!</definedName>
    <definedName name="wrn.A." localSheetId="0" hidden="1">{#N/A,#N/A,TRUE,"SUM";#N/A,#N/A,TRUE,"EE";#N/A,#N/A,TRUE,"AC";#N/A,#N/A,TRUE,"SN"}</definedName>
    <definedName name="wrn.A." hidden="1">{#N/A,#N/A,TRUE,"SUM";#N/A,#N/A,TRUE,"EE";#N/A,#N/A,TRUE,"AC";#N/A,#N/A,TRUE,"SN"}</definedName>
    <definedName name="wrn.BILLS._.OF._.QUANTITY." localSheetId="0" hidden="1">{#N/A,#N/A,TRUE,"Str.";#N/A,#N/A,TRUE,"Steel &amp; Roof";#N/A,#N/A,TRUE,"Arc.";#N/A,#N/A,TRUE,"Preliminary";#N/A,#N/A,TRUE,"Sum_Prelim"}</definedName>
    <definedName name="wrn.BILLS._.OF._.QUANTITY." hidden="1">{#N/A,#N/A,TRUE,"Str.";#N/A,#N/A,TRUE,"Steel &amp; Roof";#N/A,#N/A,TRUE,"Arc.";#N/A,#N/A,TRUE,"Preliminary";#N/A,#N/A,TRUE,"Sum_Prelim"}</definedName>
    <definedName name="WTCM">#REF!</definedName>
    <definedName name="WTP">#REF!</definedName>
    <definedName name="ww" localSheetId="0" hidden="1">{#N/A,#N/A,TRUE,"Str.";#N/A,#N/A,TRUE,"Steel &amp; Roof";#N/A,#N/A,TRUE,"Arc.";#N/A,#N/A,TRUE,"Preliminary";#N/A,#N/A,TRUE,"Sum_Prelim"}</definedName>
    <definedName name="ww" hidden="1">{#N/A,#N/A,TRUE,"Str.";#N/A,#N/A,TRUE,"Steel &amp; Roof";#N/A,#N/A,TRUE,"Arc.";#N/A,#N/A,TRUE,"Preliminary";#N/A,#N/A,TRUE,"Sum_Prelim"}</definedName>
    <definedName name="WWP">#REF!</definedName>
    <definedName name="WWTP">#REF!</definedName>
    <definedName name="www">#REF!</definedName>
    <definedName name="x">#REF!</definedName>
    <definedName name="xcvb">#REF!,#REF!</definedName>
    <definedName name="XDIV">#REF!</definedName>
    <definedName name="XDIVMINOR">#REF!</definedName>
    <definedName name="XREG">#REF!</definedName>
    <definedName name="YDIV">#REF!</definedName>
    <definedName name="YY">#REF!,#REF!</definedName>
    <definedName name="z" localSheetId="2">#REF!</definedName>
    <definedName name="z">#REF!</definedName>
    <definedName name="ZAPROW">#REF!</definedName>
    <definedName name="ZKB">#REF!</definedName>
    <definedName name="ZYX" localSheetId="2">#REF!</definedName>
    <definedName name="ZYX">#REF!</definedName>
    <definedName name="ZZ">#REF!</definedName>
    <definedName name="ZZZ" localSheetId="2">#REF!</definedName>
    <definedName name="ZZZ">#REF!</definedName>
    <definedName name="เตรียมการ">#REF!</definedName>
    <definedName name="แก้ไข" localSheetId="0" hidden="1">{#N/A,#N/A,TRUE,"Str.";#N/A,#N/A,TRUE,"Steel &amp; Roof";#N/A,#N/A,TRUE,"Arc.";#N/A,#N/A,TRUE,"Preliminary";#N/A,#N/A,TRUE,"Sum_Prelim"}</definedName>
    <definedName name="แก้ไข" hidden="1">{#N/A,#N/A,TRUE,"Str.";#N/A,#N/A,TRUE,"Steel &amp; Roof";#N/A,#N/A,TRUE,"Arc.";#N/A,#N/A,TRUE,"Preliminary";#N/A,#N/A,TRUE,"Sum_Prelim"}</definedName>
    <definedName name="งานภายนอก">#REF!</definedName>
    <definedName name="จำนวน">IF(OFFSET(#REF!,0,#REF!)="","",OFFSET(#REF!,0,#REF!))</definedName>
    <definedName name="ถนน">#REF!</definedName>
    <definedName name="ธธธธ" localSheetId="0" hidden="1">{#N/A,#N/A,TRUE,"Str.";#N/A,#N/A,TRUE,"Steel &amp; Roof";#N/A,#N/A,TRUE,"Arc.";#N/A,#N/A,TRUE,"Preliminary";#N/A,#N/A,TRUE,"Sum_Prelim"}</definedName>
    <definedName name="ธธธธ" hidden="1">{#N/A,#N/A,TRUE,"Str.";#N/A,#N/A,TRUE,"Steel &amp; Roof";#N/A,#N/A,TRUE,"Arc.";#N/A,#N/A,TRUE,"Preliminary";#N/A,#N/A,TRUE,"Sum_Prelim"}</definedName>
    <definedName name="บันทัด">#REF!</definedName>
    <definedName name="พอ">#REF!</definedName>
    <definedName name="ฟภุ">#REF!</definedName>
    <definedName name="ฟๅ">#REF!</definedName>
    <definedName name="รวม" localSheetId="0" hidden="1">{#N/A,#N/A,TRUE,"Str.";#N/A,#N/A,TRUE,"Steel &amp; Roof";#N/A,#N/A,TRUE,"Arc.";#N/A,#N/A,TRUE,"Preliminary";#N/A,#N/A,TRUE,"Sum_Prelim"}</definedName>
    <definedName name="รวม" hidden="1">{#N/A,#N/A,TRUE,"Str.";#N/A,#N/A,TRUE,"Steel &amp; Roof";#N/A,#N/A,TRUE,"Arc.";#N/A,#N/A,TRUE,"Preliminary";#N/A,#N/A,TRUE,"Sum_Prelim"}</definedName>
    <definedName name="สำเริง" localSheetId="0" hidden="1">{#N/A,#N/A,TRUE,"Str.";#N/A,#N/A,TRUE,"Steel &amp; Roof";#N/A,#N/A,TRUE,"Arc.";#N/A,#N/A,TRUE,"Preliminary";#N/A,#N/A,TRUE,"Sum_Prelim"}</definedName>
    <definedName name="สำเริง" hidden="1">{#N/A,#N/A,TRUE,"Str.";#N/A,#N/A,TRUE,"Steel &amp; Roof";#N/A,#N/A,TRUE,"Arc.";#N/A,#N/A,TRUE,"Preliminary";#N/A,#N/A,TRUE,"Sum_Prelim"}</definedName>
  </definedNames>
  <calcPr calcId="191029" iterate="1"/>
</workbook>
</file>

<file path=xl/calcChain.xml><?xml version="1.0" encoding="utf-8"?>
<calcChain xmlns="http://schemas.openxmlformats.org/spreadsheetml/2006/main">
  <c r="J27" i="57" l="1"/>
  <c r="K27" i="57" s="1"/>
  <c r="H27" i="57"/>
  <c r="J15" i="57" l="1"/>
  <c r="H15" i="57"/>
  <c r="J14" i="57"/>
  <c r="H14" i="57"/>
  <c r="J13" i="57"/>
  <c r="H13" i="57"/>
  <c r="J12" i="57"/>
  <c r="K12" i="57" s="1"/>
  <c r="H12" i="57"/>
  <c r="J11" i="57"/>
  <c r="K11" i="57" s="1"/>
  <c r="H11" i="57"/>
  <c r="K14" i="57" l="1"/>
  <c r="K13" i="57"/>
  <c r="K15" i="57"/>
  <c r="J13" i="61"/>
  <c r="J14" i="61"/>
  <c r="J15" i="61"/>
  <c r="J16" i="61"/>
  <c r="J17" i="61"/>
  <c r="J18" i="61"/>
  <c r="J19" i="61"/>
  <c r="J20" i="61"/>
  <c r="J21" i="61"/>
  <c r="J22" i="61"/>
  <c r="J23" i="61"/>
  <c r="J24" i="61"/>
  <c r="J25" i="61"/>
  <c r="J26" i="61"/>
  <c r="J27" i="61"/>
  <c r="J28" i="61"/>
  <c r="J29" i="61"/>
  <c r="J30" i="61"/>
  <c r="J31" i="61"/>
  <c r="J32" i="61"/>
  <c r="J33" i="61"/>
  <c r="J34" i="61"/>
  <c r="J35" i="61"/>
  <c r="J36" i="61"/>
  <c r="J37" i="61"/>
  <c r="J38" i="61"/>
  <c r="J39" i="61"/>
  <c r="J40" i="61"/>
  <c r="J41" i="61"/>
  <c r="J42" i="61"/>
  <c r="J43" i="61"/>
  <c r="J44" i="61"/>
  <c r="J45" i="61"/>
  <c r="J46" i="61"/>
  <c r="J47" i="61"/>
  <c r="J48" i="61"/>
  <c r="J49" i="61"/>
  <c r="J50" i="61"/>
  <c r="J51" i="61"/>
  <c r="J52" i="61"/>
  <c r="J53" i="61"/>
  <c r="J54" i="61"/>
  <c r="J55" i="61"/>
  <c r="J56" i="61"/>
  <c r="J57" i="61"/>
  <c r="J58" i="61"/>
  <c r="J59" i="61"/>
  <c r="J12" i="61"/>
  <c r="H13" i="61"/>
  <c r="H14" i="61"/>
  <c r="H15" i="61"/>
  <c r="H16" i="61"/>
  <c r="H17" i="61"/>
  <c r="H18" i="61"/>
  <c r="H19" i="61"/>
  <c r="H20" i="61"/>
  <c r="H21" i="61"/>
  <c r="H22" i="61"/>
  <c r="H23" i="61"/>
  <c r="H24" i="61"/>
  <c r="H25" i="61"/>
  <c r="H26" i="61"/>
  <c r="H27" i="61"/>
  <c r="H28" i="61"/>
  <c r="H29" i="61"/>
  <c r="H30" i="61"/>
  <c r="H31" i="61"/>
  <c r="H32" i="61"/>
  <c r="H33" i="61"/>
  <c r="H34" i="61"/>
  <c r="H35" i="61"/>
  <c r="H36" i="61"/>
  <c r="H37" i="61"/>
  <c r="H38" i="61"/>
  <c r="H39" i="61"/>
  <c r="H40" i="61"/>
  <c r="H41" i="61"/>
  <c r="H42" i="61"/>
  <c r="H43" i="61"/>
  <c r="H44" i="61"/>
  <c r="H45" i="61"/>
  <c r="H46" i="61"/>
  <c r="H47" i="61"/>
  <c r="H48" i="61"/>
  <c r="H49" i="61"/>
  <c r="H50" i="61"/>
  <c r="H51" i="61"/>
  <c r="H52" i="61"/>
  <c r="H53" i="61"/>
  <c r="H54" i="61"/>
  <c r="H55" i="61"/>
  <c r="H56" i="61"/>
  <c r="H57" i="61"/>
  <c r="H58" i="61"/>
  <c r="H59" i="61"/>
  <c r="H12" i="61"/>
  <c r="J13" i="60"/>
  <c r="J14" i="60"/>
  <c r="J15" i="60"/>
  <c r="J16" i="60"/>
  <c r="J17" i="60"/>
  <c r="J18" i="60"/>
  <c r="J19" i="60"/>
  <c r="J20" i="60"/>
  <c r="J21" i="60"/>
  <c r="J22" i="60"/>
  <c r="J23" i="60"/>
  <c r="J24" i="60"/>
  <c r="J25" i="60"/>
  <c r="J26" i="60"/>
  <c r="J27" i="60"/>
  <c r="J28" i="60"/>
  <c r="J29" i="60"/>
  <c r="J30" i="60"/>
  <c r="J31" i="60"/>
  <c r="J32" i="60"/>
  <c r="J33" i="60"/>
  <c r="J34" i="60"/>
  <c r="J35" i="60"/>
  <c r="J36" i="60"/>
  <c r="J37" i="60"/>
  <c r="J38" i="60"/>
  <c r="J39" i="60"/>
  <c r="J40" i="60"/>
  <c r="J41" i="60"/>
  <c r="J42" i="60"/>
  <c r="J43" i="60"/>
  <c r="J44" i="60"/>
  <c r="J45" i="60"/>
  <c r="J46" i="60"/>
  <c r="J47" i="60"/>
  <c r="J48" i="60"/>
  <c r="J49" i="60"/>
  <c r="J50" i="60"/>
  <c r="J51" i="60"/>
  <c r="J52" i="60"/>
  <c r="J53" i="60"/>
  <c r="J54" i="60"/>
  <c r="J55" i="60"/>
  <c r="J56" i="60"/>
  <c r="J12" i="60"/>
  <c r="H20" i="60"/>
  <c r="H21" i="60"/>
  <c r="H22" i="60"/>
  <c r="H23" i="60"/>
  <c r="H24" i="60"/>
  <c r="H25" i="60"/>
  <c r="H26" i="60"/>
  <c r="H27" i="60"/>
  <c r="H28" i="60"/>
  <c r="H29" i="60"/>
  <c r="H30" i="60"/>
  <c r="H31" i="60"/>
  <c r="H32" i="60"/>
  <c r="H33" i="60"/>
  <c r="H34" i="60"/>
  <c r="H35" i="60"/>
  <c r="H36" i="60"/>
  <c r="H37" i="60"/>
  <c r="H38" i="60"/>
  <c r="H39" i="60"/>
  <c r="H40" i="60"/>
  <c r="H41" i="60"/>
  <c r="H42" i="60"/>
  <c r="H43" i="60"/>
  <c r="H44" i="60"/>
  <c r="H45" i="60"/>
  <c r="H46" i="60"/>
  <c r="H47" i="60"/>
  <c r="H48" i="60"/>
  <c r="H49" i="60"/>
  <c r="H50" i="60"/>
  <c r="H51" i="60"/>
  <c r="H52" i="60"/>
  <c r="H53" i="60"/>
  <c r="H54" i="60"/>
  <c r="H55" i="60"/>
  <c r="H56" i="60"/>
  <c r="H19" i="60"/>
  <c r="H13" i="60"/>
  <c r="H14" i="60"/>
  <c r="H15" i="60"/>
  <c r="H16" i="60"/>
  <c r="H12" i="60"/>
  <c r="J12" i="58"/>
  <c r="J13" i="58"/>
  <c r="J14" i="58"/>
  <c r="J15" i="58"/>
  <c r="J16" i="58"/>
  <c r="J17" i="58"/>
  <c r="J18" i="58"/>
  <c r="J19" i="58"/>
  <c r="J20" i="58"/>
  <c r="J21" i="58"/>
  <c r="J22" i="58"/>
  <c r="J23" i="58"/>
  <c r="J24" i="58"/>
  <c r="J25" i="58"/>
  <c r="J26" i="58"/>
  <c r="J27" i="58"/>
  <c r="J28" i="58"/>
  <c r="J29" i="58"/>
  <c r="J30" i="58"/>
  <c r="J31" i="58"/>
  <c r="J32" i="58"/>
  <c r="J33" i="58"/>
  <c r="J34" i="58"/>
  <c r="J35" i="58"/>
  <c r="J36" i="58"/>
  <c r="J37" i="58"/>
  <c r="J38" i="58"/>
  <c r="J39" i="58"/>
  <c r="J40" i="58"/>
  <c r="J41" i="58"/>
  <c r="J42" i="58"/>
  <c r="J43" i="58"/>
  <c r="J44" i="58"/>
  <c r="J45" i="58"/>
  <c r="J46" i="58"/>
  <c r="J47" i="58"/>
  <c r="J48" i="58"/>
  <c r="J49" i="58"/>
  <c r="J50" i="58"/>
  <c r="J51" i="58"/>
  <c r="J52" i="58"/>
  <c r="J53" i="58"/>
  <c r="J54" i="58"/>
  <c r="J55" i="58"/>
  <c r="J56" i="58"/>
  <c r="J11" i="58"/>
  <c r="H12" i="58"/>
  <c r="H13" i="58"/>
  <c r="H14" i="58"/>
  <c r="H15" i="58"/>
  <c r="H16" i="58"/>
  <c r="H17" i="58"/>
  <c r="H18" i="58"/>
  <c r="H19" i="58"/>
  <c r="H20" i="58"/>
  <c r="H21" i="58"/>
  <c r="H22" i="58"/>
  <c r="H23" i="58"/>
  <c r="H24" i="58"/>
  <c r="H25" i="58"/>
  <c r="H26" i="58"/>
  <c r="H27" i="58"/>
  <c r="H28" i="58"/>
  <c r="H29" i="58"/>
  <c r="H30" i="58"/>
  <c r="H31" i="58"/>
  <c r="H32" i="58"/>
  <c r="H33" i="58"/>
  <c r="H34" i="58"/>
  <c r="H35" i="58"/>
  <c r="H36" i="58"/>
  <c r="H37" i="58"/>
  <c r="H38" i="58"/>
  <c r="H39" i="58"/>
  <c r="H40" i="58"/>
  <c r="H41" i="58"/>
  <c r="H42" i="58"/>
  <c r="H43" i="58"/>
  <c r="H44" i="58"/>
  <c r="H45" i="58"/>
  <c r="H46" i="58"/>
  <c r="H47" i="58"/>
  <c r="H48" i="58"/>
  <c r="H49" i="58"/>
  <c r="H50" i="58"/>
  <c r="H51" i="58"/>
  <c r="H52" i="58"/>
  <c r="H53" i="58"/>
  <c r="H54" i="58"/>
  <c r="H55" i="58"/>
  <c r="H56" i="58"/>
  <c r="H11" i="58"/>
  <c r="J16" i="57"/>
  <c r="J17" i="57"/>
  <c r="J18" i="57"/>
  <c r="J19" i="57"/>
  <c r="J20" i="57"/>
  <c r="J21" i="57"/>
  <c r="J22" i="57"/>
  <c r="J23" i="57"/>
  <c r="J24" i="57"/>
  <c r="J25" i="57"/>
  <c r="J26" i="57"/>
  <c r="J28" i="57"/>
  <c r="J29" i="57"/>
  <c r="J30" i="57"/>
  <c r="J31" i="57"/>
  <c r="J32" i="57"/>
  <c r="J33" i="57"/>
  <c r="J34" i="57"/>
  <c r="J35" i="57"/>
  <c r="J36" i="57"/>
  <c r="J37" i="57"/>
  <c r="J38" i="57"/>
  <c r="J39" i="57"/>
  <c r="J40" i="57"/>
  <c r="J41" i="57"/>
  <c r="J42" i="57"/>
  <c r="J43" i="57"/>
  <c r="J44" i="57"/>
  <c r="J45" i="57"/>
  <c r="J46" i="57"/>
  <c r="J47" i="57"/>
  <c r="J48" i="57"/>
  <c r="J49" i="57"/>
  <c r="J50" i="57"/>
  <c r="J51" i="57"/>
  <c r="J52" i="57"/>
  <c r="J53" i="57"/>
  <c r="J54" i="57"/>
  <c r="J55" i="57"/>
  <c r="J56" i="57"/>
  <c r="J57" i="57"/>
  <c r="J58" i="57"/>
  <c r="J59" i="57"/>
  <c r="J60" i="57"/>
  <c r="J61" i="57"/>
  <c r="H16" i="57"/>
  <c r="H17" i="57"/>
  <c r="H18" i="57"/>
  <c r="H19" i="57"/>
  <c r="H20" i="57"/>
  <c r="H21" i="57"/>
  <c r="H22" i="57"/>
  <c r="H23" i="57"/>
  <c r="H24" i="57"/>
  <c r="H25" i="57"/>
  <c r="H26" i="57"/>
  <c r="H28" i="57"/>
  <c r="H29" i="57"/>
  <c r="H30" i="57"/>
  <c r="H31" i="57"/>
  <c r="H32" i="57"/>
  <c r="H33" i="57"/>
  <c r="H34" i="57"/>
  <c r="H35" i="57"/>
  <c r="H36" i="57"/>
  <c r="H37" i="57"/>
  <c r="H38" i="57"/>
  <c r="H39" i="57"/>
  <c r="H40" i="57"/>
  <c r="H41" i="57"/>
  <c r="H42" i="57"/>
  <c r="H43" i="57"/>
  <c r="H44" i="57"/>
  <c r="H45" i="57"/>
  <c r="H46" i="57"/>
  <c r="H47" i="57"/>
  <c r="H48" i="57"/>
  <c r="H49" i="57"/>
  <c r="H50" i="57"/>
  <c r="H51" i="57"/>
  <c r="H52" i="57"/>
  <c r="H53" i="57"/>
  <c r="H54" i="57"/>
  <c r="H55" i="57"/>
  <c r="H56" i="57"/>
  <c r="H57" i="57"/>
  <c r="H58" i="57"/>
  <c r="H59" i="57"/>
  <c r="H60" i="57"/>
  <c r="H61" i="57"/>
  <c r="K45" i="58" l="1"/>
  <c r="K14" i="58"/>
  <c r="K12" i="58"/>
  <c r="K35" i="58" l="1"/>
  <c r="K38" i="58"/>
  <c r="K40" i="58"/>
  <c r="K33" i="58"/>
  <c r="K11" i="58"/>
  <c r="K35" i="57"/>
  <c r="K34" i="57"/>
  <c r="K33" i="57"/>
  <c r="K32" i="57"/>
  <c r="K30" i="57"/>
  <c r="J57" i="60" l="1"/>
  <c r="H57" i="60"/>
  <c r="K56" i="60"/>
  <c r="K54" i="60"/>
  <c r="K53" i="60"/>
  <c r="K52" i="60"/>
  <c r="K51" i="60"/>
  <c r="K48" i="60"/>
  <c r="K47" i="60"/>
  <c r="K46" i="60"/>
  <c r="K45" i="60"/>
  <c r="K44" i="60"/>
  <c r="K41" i="60"/>
  <c r="K37" i="60"/>
  <c r="K35" i="60"/>
  <c r="K34" i="60"/>
  <c r="K30" i="60"/>
  <c r="K29" i="60"/>
  <c r="K28" i="60"/>
  <c r="K27" i="60"/>
  <c r="K26" i="60"/>
  <c r="K25" i="60"/>
  <c r="K24" i="60"/>
  <c r="K23" i="60"/>
  <c r="K22" i="60"/>
  <c r="K20" i="60"/>
  <c r="K19" i="60"/>
  <c r="K16" i="60"/>
  <c r="K15" i="60"/>
  <c r="K14" i="60"/>
  <c r="K13" i="60"/>
  <c r="K12" i="60"/>
  <c r="K57" i="60" l="1"/>
  <c r="K27" i="61" l="1"/>
  <c r="K59" i="61"/>
  <c r="K58" i="61"/>
  <c r="K57" i="61"/>
  <c r="K53" i="61"/>
  <c r="K51" i="61"/>
  <c r="K50" i="61"/>
  <c r="K49" i="61"/>
  <c r="K44" i="61"/>
  <c r="K42" i="61"/>
  <c r="K38" i="61"/>
  <c r="K37" i="61"/>
  <c r="K35" i="61"/>
  <c r="K34" i="61"/>
  <c r="K26" i="61"/>
  <c r="K25" i="61"/>
  <c r="K23" i="61"/>
  <c r="K21" i="61"/>
  <c r="K16" i="61"/>
  <c r="K15" i="61"/>
  <c r="K13" i="61"/>
  <c r="K12" i="61"/>
  <c r="H62" i="61" l="1"/>
  <c r="J62" i="61"/>
  <c r="K24" i="61"/>
  <c r="K32" i="61"/>
  <c r="K40" i="61"/>
  <c r="K17" i="61"/>
  <c r="J62" i="57"/>
  <c r="D8" i="63" s="1"/>
  <c r="K54" i="58"/>
  <c r="K53" i="58"/>
  <c r="K52" i="58"/>
  <c r="K50" i="58"/>
  <c r="K49" i="58"/>
  <c r="K48" i="58"/>
  <c r="K43" i="58"/>
  <c r="K42" i="58"/>
  <c r="K41" i="58"/>
  <c r="K31" i="58"/>
  <c r="K30" i="58"/>
  <c r="K27" i="58"/>
  <c r="K23" i="58"/>
  <c r="K22" i="58"/>
  <c r="K18" i="58"/>
  <c r="K57" i="57"/>
  <c r="K56" i="57"/>
  <c r="K55" i="57"/>
  <c r="K61" i="57"/>
  <c r="K60" i="57"/>
  <c r="K59" i="57"/>
  <c r="K58" i="57"/>
  <c r="K54" i="57"/>
  <c r="K53" i="57"/>
  <c r="K51" i="57"/>
  <c r="K50" i="57"/>
  <c r="K49" i="57"/>
  <c r="K48" i="57"/>
  <c r="K47" i="57"/>
  <c r="K46" i="57"/>
  <c r="K44" i="57"/>
  <c r="K41" i="57"/>
  <c r="K40" i="57"/>
  <c r="K39" i="57"/>
  <c r="K37" i="57"/>
  <c r="K36" i="57"/>
  <c r="K29" i="57"/>
  <c r="H62" i="57"/>
  <c r="C8" i="63" s="1"/>
  <c r="K24" i="57"/>
  <c r="K23" i="57"/>
  <c r="K22" i="57"/>
  <c r="K21" i="57"/>
  <c r="K20" i="57"/>
  <c r="K19" i="57"/>
  <c r="K18" i="57"/>
  <c r="K62" i="61" l="1"/>
  <c r="K28" i="57"/>
  <c r="K62" i="57" s="1"/>
  <c r="E8" i="63" s="1"/>
  <c r="K56" i="58"/>
  <c r="K28" i="58"/>
  <c r="K26" i="58"/>
  <c r="K21" i="58"/>
  <c r="H57" i="58"/>
  <c r="C9" i="63" s="1"/>
  <c r="K20" i="58"/>
  <c r="K19" i="58"/>
  <c r="K17" i="58"/>
  <c r="J57" i="58"/>
  <c r="D9" i="63" s="1"/>
  <c r="K55" i="58"/>
  <c r="C11" i="63"/>
  <c r="D11" i="63"/>
  <c r="E11" i="63"/>
  <c r="E10" i="63"/>
  <c r="D10" i="63"/>
  <c r="C10" i="63"/>
  <c r="C7" i="63"/>
  <c r="D7" i="63"/>
  <c r="E7" i="63"/>
  <c r="E6" i="63"/>
  <c r="D6" i="63"/>
  <c r="C6" i="63"/>
  <c r="D117" i="64"/>
  <c r="D29" i="64"/>
  <c r="D22" i="64"/>
  <c r="A2" i="64"/>
  <c r="A1" i="64"/>
  <c r="A29" i="57"/>
  <c r="A28" i="57"/>
  <c r="A57" i="61"/>
  <c r="A58" i="61" s="1"/>
  <c r="A59" i="61" s="1"/>
  <c r="D53" i="61"/>
  <c r="A52" i="61"/>
  <c r="D44" i="61"/>
  <c r="D42" i="61"/>
  <c r="D40" i="61"/>
  <c r="A33" i="61"/>
  <c r="A36" i="61" s="1"/>
  <c r="A39" i="61" s="1"/>
  <c r="A41" i="61" s="1"/>
  <c r="A43" i="61" s="1"/>
  <c r="D25" i="61"/>
  <c r="D23" i="61"/>
  <c r="D22" i="61"/>
  <c r="D21" i="61"/>
  <c r="D16" i="61"/>
  <c r="D15" i="61"/>
  <c r="A14" i="61"/>
  <c r="A17" i="61" s="1"/>
  <c r="A18" i="61" s="1"/>
  <c r="A20" i="61" s="1"/>
  <c r="D13" i="61"/>
  <c r="D12" i="61"/>
  <c r="D24" i="60"/>
  <c r="D23" i="60"/>
  <c r="D22" i="60"/>
  <c r="D20" i="60"/>
  <c r="D19" i="60"/>
  <c r="A17" i="60"/>
  <c r="A21" i="60" s="1"/>
  <c r="A26" i="60" s="1"/>
  <c r="A27" i="60" s="1"/>
  <c r="A13" i="58"/>
  <c r="A15" i="58" s="1"/>
  <c r="A26" i="58" s="1"/>
  <c r="A27" i="58" s="1"/>
  <c r="B11" i="58"/>
  <c r="B12" i="58" s="1"/>
  <c r="A10" i="57"/>
  <c r="A16" i="57" s="1"/>
  <c r="K57" i="58" l="1"/>
  <c r="E9" i="63" s="1"/>
  <c r="E15" i="63" s="1"/>
  <c r="E17" i="63" s="1"/>
  <c r="E20" i="63" s="1"/>
  <c r="C15" i="63"/>
  <c r="C17" i="63" s="1"/>
  <c r="C20" i="63" s="1"/>
  <c r="D15" i="63"/>
  <c r="D17" i="63" s="1"/>
  <c r="D20" i="63" s="1"/>
  <c r="A28" i="60"/>
  <c r="A29" i="60" s="1"/>
  <c r="A30" i="60" s="1"/>
  <c r="A31" i="60" s="1"/>
  <c r="A32" i="60" s="1"/>
  <c r="A36" i="60" s="1"/>
  <c r="A38" i="60" s="1"/>
  <c r="A42" i="60" s="1"/>
  <c r="A49" i="60" s="1"/>
  <c r="A55" i="60" s="1"/>
  <c r="B17" i="58"/>
  <c r="B18" i="58" s="1"/>
  <c r="B19" i="58" s="1"/>
  <c r="B20" i="58" s="1"/>
  <c r="B21" i="58" s="1"/>
  <c r="B22" i="58" s="1"/>
  <c r="B23" i="58" s="1"/>
  <c r="B24" i="58" s="1"/>
  <c r="B25" i="58" s="1"/>
  <c r="A28" i="58"/>
  <c r="A29" i="58" s="1"/>
  <c r="B14" i="58"/>
  <c r="B11" i="57"/>
  <c r="B12" i="57" s="1"/>
  <c r="B13" i="57" s="1"/>
  <c r="B14" i="57" s="1"/>
  <c r="B15" i="57" s="1"/>
  <c r="A32" i="58" l="1"/>
  <c r="B30" i="58"/>
  <c r="B31" i="58" s="1"/>
  <c r="A34" i="58" l="1"/>
  <c r="B33" i="58"/>
  <c r="B18" i="57"/>
  <c r="B19" i="57" s="1"/>
  <c r="B20" i="57" s="1"/>
  <c r="B21" i="57" s="1"/>
  <c r="B22" i="57" s="1"/>
  <c r="B23" i="57" s="1"/>
  <c r="B24" i="57" s="1"/>
  <c r="B25" i="57" s="1"/>
  <c r="B26" i="57" s="1"/>
  <c r="A30" i="57"/>
  <c r="A31" i="57" s="1"/>
  <c r="A36" i="57" s="1"/>
  <c r="A36" i="58" l="1"/>
  <c r="B35" i="58"/>
  <c r="B32" i="57"/>
  <c r="B33" i="57" s="1"/>
  <c r="B34" i="57" s="1"/>
  <c r="B35" i="57" s="1"/>
  <c r="A41" i="58" l="1"/>
  <c r="A42" i="58" s="1"/>
  <c r="A43" i="58" s="1"/>
  <c r="A44" i="58" s="1"/>
  <c r="A46" i="58" s="1"/>
  <c r="B37" i="58"/>
  <c r="B39" i="58" s="1"/>
  <c r="A51" i="58" l="1"/>
  <c r="B47" i="58"/>
  <c r="A53" i="58" l="1"/>
  <c r="A54" i="58" s="1"/>
  <c r="A55" i="58" s="1"/>
  <c r="A56" i="58" s="1"/>
  <c r="B52" i="58"/>
  <c r="A37" i="57"/>
  <c r="A38" i="57" s="1"/>
  <c r="B39" i="57" l="1"/>
  <c r="B40" i="57" s="1"/>
  <c r="B41" i="57" s="1"/>
  <c r="A42" i="57"/>
  <c r="A52" i="57" l="1"/>
  <c r="B43" i="57"/>
  <c r="B45" i="57" s="1"/>
  <c r="B45" i="58" l="1"/>
  <c r="A58" i="57"/>
  <c r="B53" i="57"/>
  <c r="B54" i="57" s="1"/>
  <c r="B55" i="57" s="1"/>
  <c r="B56" i="57" s="1"/>
  <c r="B57" i="57" s="1"/>
  <c r="A59" i="57"/>
  <c r="A60" i="57" l="1"/>
  <c r="A61" i="57" s="1"/>
</calcChain>
</file>

<file path=xl/sharedStrings.xml><?xml version="1.0" encoding="utf-8"?>
<sst xmlns="http://schemas.openxmlformats.org/spreadsheetml/2006/main" count="1289" uniqueCount="693">
  <si>
    <t>UNIT</t>
  </si>
  <si>
    <t>No.</t>
  </si>
  <si>
    <t>DESCRIPTION</t>
  </si>
  <si>
    <t>a</t>
  </si>
  <si>
    <t>b</t>
  </si>
  <si>
    <t>c</t>
  </si>
  <si>
    <t>d</t>
  </si>
  <si>
    <t>SECTION - C
SWITCHES &amp; SOCKETS</t>
  </si>
  <si>
    <t>S.#</t>
  </si>
  <si>
    <t>RATE
(Rs.)</t>
  </si>
  <si>
    <t>AMOUNT
(Rs.)</t>
  </si>
  <si>
    <t>e</t>
  </si>
  <si>
    <t>SECTION - B
CABLE CONTAINMENT</t>
  </si>
  <si>
    <t>SECTION - D
LIGHTING FIXTURES</t>
  </si>
  <si>
    <t>Job</t>
  </si>
  <si>
    <t>SECTION - A
WIRING &amp; WIRING ACCESSORIES</t>
  </si>
  <si>
    <t>Total Amount (Rs.)</t>
  </si>
  <si>
    <t>SUPPLY
(Rs.)</t>
  </si>
  <si>
    <t>INSTALLATION
(Rs.)</t>
  </si>
  <si>
    <t>SUPPLY</t>
  </si>
  <si>
    <t>INSTALLATION</t>
  </si>
  <si>
    <r>
      <t xml:space="preserve">Total Amount (Rs.) Sec - A
</t>
    </r>
    <r>
      <rPr>
        <sz val="11"/>
        <color theme="1"/>
        <rFont val="Century Gothic"/>
        <family val="2"/>
      </rPr>
      <t>(CARRIED FORWARD TO SUMMARY)</t>
    </r>
  </si>
  <si>
    <r>
      <t xml:space="preserve">Total Amount (Rs.) Sec - B
</t>
    </r>
    <r>
      <rPr>
        <sz val="11"/>
        <color theme="1"/>
        <rFont val="Century Gothic"/>
        <family val="2"/>
      </rPr>
      <t>(CARRIED FORWARD TO SUMMARY)</t>
    </r>
  </si>
  <si>
    <r>
      <t xml:space="preserve">Total Amount (Rs.) Sec - C
</t>
    </r>
    <r>
      <rPr>
        <sz val="11"/>
        <color theme="1"/>
        <rFont val="Century Gothic"/>
        <family val="2"/>
      </rPr>
      <t>(CARRIED FORWARD TO SUMMARY)</t>
    </r>
  </si>
  <si>
    <r>
      <t xml:space="preserve">Total Amount (Rs.) Sec - D
</t>
    </r>
    <r>
      <rPr>
        <sz val="11"/>
        <color theme="1"/>
        <rFont val="Century Gothic"/>
        <family val="2"/>
      </rPr>
      <t>(CARRIED FORWARD TO SUMMARY)</t>
    </r>
  </si>
  <si>
    <r>
      <t xml:space="preserve">Total Amount (Rs.) Sec - F
</t>
    </r>
    <r>
      <rPr>
        <sz val="11"/>
        <color theme="1"/>
        <rFont val="Century Gothic"/>
        <family val="2"/>
      </rPr>
      <t>(CARRIED FORWARD TO SUMMARY)</t>
    </r>
  </si>
  <si>
    <r>
      <t xml:space="preserve">Total Amount (Rs.) Sec - G
</t>
    </r>
    <r>
      <rPr>
        <sz val="11"/>
        <color theme="1"/>
        <rFont val="Century Gothic"/>
        <family val="2"/>
      </rPr>
      <t>(CARRIED FORWARD TO SUMMARY)</t>
    </r>
  </si>
  <si>
    <r>
      <rPr>
        <b/>
        <sz val="11"/>
        <color theme="1"/>
        <rFont val="Century Gothic"/>
        <family val="2"/>
      </rPr>
      <t>Point to Point wiring</t>
    </r>
    <r>
      <rPr>
        <sz val="11"/>
        <color theme="1"/>
        <rFont val="Century Gothic"/>
        <family val="2"/>
      </rPr>
      <t xml:space="preserve"> using the same wires &amp; conduit size as mentioned in the above item.</t>
    </r>
  </si>
  <si>
    <t>Rm.</t>
  </si>
  <si>
    <t>25mm dia Imported Flexible Polyamide Conduit with PVC Gland</t>
  </si>
  <si>
    <r>
      <rPr>
        <b/>
        <sz val="11"/>
        <color theme="1"/>
        <rFont val="Century Gothic"/>
        <family val="2"/>
      </rPr>
      <t xml:space="preserve">Supply &amp; Installation of following sizes of 16-SWG G.I made </t>
    </r>
    <r>
      <rPr>
        <sz val="11"/>
        <color theme="1"/>
        <rFont val="Century Gothic"/>
        <family val="2"/>
      </rPr>
      <t>Ceiling / Floor / Wall Pull Boxes for data / voice / power / UPS circuits, recessed on wall or column as per design drawings. Complete in all respect.</t>
    </r>
  </si>
  <si>
    <r>
      <rPr>
        <b/>
        <sz val="11"/>
        <color theme="1"/>
        <rFont val="Century Gothic"/>
        <family val="2"/>
      </rPr>
      <t>Supply &amp; Installation of 16 SWG Powder Coated MS Sheet Steel Back Boxes</t>
    </r>
    <r>
      <rPr>
        <sz val="11"/>
        <color theme="1"/>
        <rFont val="Century Gothic"/>
        <family val="2"/>
      </rPr>
      <t xml:space="preserve"> for installation of Switches, Sockets, Voice &amp; Data Outlets, Isolators etc as per drawings and details including all accessories.</t>
    </r>
  </si>
  <si>
    <r>
      <rPr>
        <b/>
        <sz val="11"/>
        <rFont val="Century Gothic"/>
        <family val="2"/>
      </rPr>
      <t>Note:</t>
    </r>
    <r>
      <rPr>
        <sz val="11"/>
        <rFont val="Century Gothic"/>
        <family val="2"/>
      </rPr>
      <t xml:space="preserve"> Contractor is advised to confirm the sizes, running lengths and termination as per site conditions before commencement of work. All the conduits / cable tray crossings through partition walls shall be properly sealed by fire retardant material after installation.</t>
    </r>
  </si>
  <si>
    <r>
      <rPr>
        <b/>
        <sz val="11"/>
        <color theme="1"/>
        <rFont val="Century Gothic"/>
        <family val="2"/>
      </rPr>
      <t xml:space="preserve">Supply, Installation, Testing &amp; Commissioning </t>
    </r>
    <r>
      <rPr>
        <sz val="11"/>
        <color theme="1"/>
        <rFont val="Century Gothic"/>
        <family val="2"/>
      </rPr>
      <t xml:space="preserve">of following items for complete </t>
    </r>
    <r>
      <rPr>
        <b/>
        <sz val="11"/>
        <color theme="1"/>
        <rFont val="Century Gothic"/>
        <family val="2"/>
      </rPr>
      <t xml:space="preserve">Lighting Control System (KNX Based) </t>
    </r>
    <r>
      <rPr>
        <sz val="11"/>
        <color theme="1"/>
        <rFont val="Century Gothic"/>
        <family val="2"/>
      </rPr>
      <t>including all labour, tools etc. Complete in all respect as shown on drawing.</t>
    </r>
  </si>
  <si>
    <r>
      <rPr>
        <b/>
        <sz val="11"/>
        <color theme="1"/>
        <rFont val="Century Gothic"/>
        <family val="2"/>
      </rPr>
      <t xml:space="preserve">LCD Color Touch Panel along with software </t>
    </r>
    <r>
      <rPr>
        <sz val="11"/>
        <color theme="1"/>
        <rFont val="Century Gothic"/>
        <family val="2"/>
      </rPr>
      <t>of size 200mm x 100mm for switching, dimming and event scheduling having 256 MB RAM, 2No. Ethernet connection ports.</t>
    </r>
  </si>
  <si>
    <r>
      <rPr>
        <b/>
        <sz val="11"/>
        <color theme="1"/>
        <rFont val="Century Gothic"/>
        <family val="2"/>
      </rPr>
      <t xml:space="preserve">KNX Intelligent Lighting Control Switch </t>
    </r>
    <r>
      <rPr>
        <sz val="11"/>
        <color theme="1"/>
        <rFont val="Century Gothic"/>
        <family val="2"/>
      </rPr>
      <t>for Lighting Control System including all accessories and equipments etc.</t>
    </r>
  </si>
  <si>
    <r>
      <t xml:space="preserve">SECTION - C
</t>
    </r>
    <r>
      <rPr>
        <sz val="11"/>
        <color theme="1"/>
        <rFont val="Century Gothic"/>
        <family val="2"/>
      </rPr>
      <t>SWITCHES &amp; SOCKETS</t>
    </r>
  </si>
  <si>
    <r>
      <t xml:space="preserve">SECTION - B
</t>
    </r>
    <r>
      <rPr>
        <sz val="11"/>
        <color theme="1"/>
        <rFont val="Century Gothic"/>
        <family val="2"/>
      </rPr>
      <t>CABLE CONTAINMENT</t>
    </r>
  </si>
  <si>
    <r>
      <t xml:space="preserve">SECTION - A
</t>
    </r>
    <r>
      <rPr>
        <sz val="11"/>
        <color theme="1"/>
        <rFont val="Century Gothic"/>
        <family val="2"/>
      </rPr>
      <t>WIRING &amp; WIRING ACCESSORIES</t>
    </r>
  </si>
  <si>
    <r>
      <t xml:space="preserve">Supply, Installation, Testing &amp; Commissioning </t>
    </r>
    <r>
      <rPr>
        <sz val="11"/>
        <color theme="1"/>
        <rFont val="Century Gothic"/>
        <family val="2"/>
      </rPr>
      <t xml:space="preserve">of the following items including all material, labour &amp; tools required for completion of work as per item description, specifications &amp; drawings including cutting, chiseling, making good and all necessary accessories such as bends, junction boxes, conduit sockets, earth connecting point connectors, etc. as shown on drawings,  specifications and approval by the Engineer. Complete in all respects.
</t>
    </r>
    <r>
      <rPr>
        <b/>
        <sz val="11"/>
        <color theme="1"/>
        <rFont val="Century Gothic"/>
        <family val="2"/>
      </rPr>
      <t xml:space="preserve">Note:
</t>
    </r>
    <r>
      <rPr>
        <sz val="11"/>
        <color theme="1"/>
        <rFont val="Century Gothic"/>
        <family val="2"/>
      </rPr>
      <t xml:space="preserve">- The cost of wiring items shall include </t>
    </r>
    <r>
      <rPr>
        <b/>
        <sz val="11"/>
        <color theme="1"/>
        <rFont val="Century Gothic"/>
        <family val="2"/>
      </rPr>
      <t>Imported</t>
    </r>
    <r>
      <rPr>
        <sz val="11"/>
        <color theme="1"/>
        <rFont val="Century Gothic"/>
        <family val="2"/>
      </rPr>
      <t xml:space="preserve"> </t>
    </r>
    <r>
      <rPr>
        <b/>
        <sz val="11"/>
        <color theme="1"/>
        <rFont val="Century Gothic"/>
        <family val="2"/>
      </rPr>
      <t xml:space="preserve">Wago Connectors </t>
    </r>
    <r>
      <rPr>
        <sz val="11"/>
        <color theme="1"/>
        <rFont val="Century Gothic"/>
        <family val="2"/>
      </rPr>
      <t xml:space="preserve">and </t>
    </r>
    <r>
      <rPr>
        <b/>
        <sz val="11"/>
        <color theme="1"/>
        <rFont val="Century Gothic"/>
        <family val="2"/>
      </rPr>
      <t>Imported</t>
    </r>
    <r>
      <rPr>
        <sz val="11"/>
        <color theme="1"/>
        <rFont val="Century Gothic"/>
        <family val="2"/>
      </rPr>
      <t xml:space="preserve"> </t>
    </r>
    <r>
      <rPr>
        <b/>
        <sz val="11"/>
        <color theme="1"/>
        <rFont val="Century Gothic"/>
        <family val="2"/>
      </rPr>
      <t xml:space="preserve">flexible Polyamide Conduit </t>
    </r>
    <r>
      <rPr>
        <sz val="11"/>
        <color theme="1"/>
        <rFont val="Century Gothic"/>
        <family val="2"/>
      </rPr>
      <t>of appropriate size</t>
    </r>
    <r>
      <rPr>
        <b/>
        <sz val="11"/>
        <color theme="1"/>
        <rFont val="Century Gothic"/>
        <family val="2"/>
      </rPr>
      <t xml:space="preserve"> </t>
    </r>
    <r>
      <rPr>
        <sz val="11"/>
        <color theme="1"/>
        <rFont val="Century Gothic"/>
        <family val="2"/>
      </rPr>
      <t>on each light point</t>
    </r>
    <r>
      <rPr>
        <b/>
        <sz val="11"/>
        <color theme="1"/>
        <rFont val="Century Gothic"/>
        <family val="2"/>
      </rPr>
      <t>.</t>
    </r>
    <r>
      <rPr>
        <sz val="11"/>
        <color theme="1"/>
        <rFont val="Century Gothic"/>
        <family val="2"/>
      </rPr>
      <t xml:space="preserve">
- The circuit wire drop shall be sufficient as per ceiling levels.
- The wiring shall be done with </t>
    </r>
    <r>
      <rPr>
        <b/>
        <sz val="11"/>
        <color theme="1"/>
        <rFont val="Century Gothic"/>
        <family val="2"/>
      </rPr>
      <t xml:space="preserve">LSZH Wires / Cables.
- </t>
    </r>
    <r>
      <rPr>
        <sz val="11"/>
        <color theme="1"/>
        <rFont val="Century Gothic"/>
        <family val="2"/>
      </rPr>
      <t>Megger Test of each circuit to be done by the Contractor.
- All General Wiring grade should be 450/750 copper with green/yellow Color.</t>
    </r>
  </si>
  <si>
    <r>
      <t xml:space="preserve">Circuit wiring from DB to Switchboard </t>
    </r>
    <r>
      <rPr>
        <sz val="11"/>
        <color theme="1"/>
        <rFont val="Century Gothic"/>
        <family val="2"/>
      </rPr>
      <t>including any wiring from switch board to switch board with 2x2.5 Sq.mm + ECC 1x2.5 Sqmm, 1-core Cu/LSZH wires in 25mm dia  PVC conduit as shown in drawings.</t>
    </r>
  </si>
  <si>
    <r>
      <t>Wiring for light point from Switchboard to first light point</t>
    </r>
    <r>
      <rPr>
        <sz val="11"/>
        <color theme="1"/>
        <rFont val="Century Gothic"/>
        <family val="2"/>
      </rPr>
      <t xml:space="preserve"> with phase 1.5 Sq.mm, common neutral 2.5 Sq.mm and common ECC 2.5 Sq.mm, 1-core Cu/LSZH wires  in 25mm dia PVC conduit as shown on drawings. </t>
    </r>
  </si>
  <si>
    <r>
      <t xml:space="preserve">Note:
- </t>
    </r>
    <r>
      <rPr>
        <sz val="11"/>
        <rFont val="Century Gothic"/>
        <family val="2"/>
      </rPr>
      <t>Contractor is instructed to confirm the cable running lengths and termination as per site conditions before commencement of work.
- Imported Lugs and Connectors shall be used in LV Cables.
- Megger Test of all LV Cables to be done by contractor.</t>
    </r>
  </si>
  <si>
    <r>
      <t>Programming, testing and commissioning</t>
    </r>
    <r>
      <rPr>
        <sz val="11"/>
        <color theme="1"/>
        <rFont val="Century Gothic"/>
        <family val="2"/>
      </rPr>
      <t xml:space="preserve"> of complete system upto the entire satisfaction of client and consultant including following:
- Intelligent Lighting Control System Schedule (Software + Manual)
- Documentation
- Web based featuring an extensive schedule Program
- Manual Setting in DB with accessories and tagging</t>
    </r>
  </si>
  <si>
    <t>One Gang Switch Unit</t>
  </si>
  <si>
    <t>Two Gang Switch Unit</t>
  </si>
  <si>
    <t>Three Gang Switch Unit</t>
  </si>
  <si>
    <r>
      <rPr>
        <b/>
        <sz val="11"/>
        <color theme="1"/>
        <rFont val="Century Gothic"/>
        <family val="2"/>
      </rPr>
      <t>Note:</t>
    </r>
    <r>
      <rPr>
        <sz val="11"/>
        <color theme="1"/>
        <rFont val="Century Gothic"/>
        <family val="2"/>
      </rPr>
      <t xml:space="preserve">
-Contractor is advised to confirm the cable running lengths and termination as per site conditions before commencement of work.
-Wires color of UPS circuits should be different from RAW Power
-Wiring for outgoing circuits of MCCs required for Fire Fighting, HVAC &amp; Plumbing Services shall be in the scope of Mechanical Works.</t>
    </r>
  </si>
  <si>
    <r>
      <t xml:space="preserve">Total Amount (Rs.) Sec - E
</t>
    </r>
    <r>
      <rPr>
        <sz val="11"/>
        <color theme="1"/>
        <rFont val="Century Gothic"/>
        <family val="2"/>
      </rPr>
      <t>(CARRIED FORWARD TO SUMMARY)</t>
    </r>
  </si>
  <si>
    <r>
      <t>Supply &amp; Installation of Ceiling Mounted I.R Stand Alone Motion Sensor (Occupancy Sensor)</t>
    </r>
    <r>
      <rPr>
        <sz val="11"/>
        <color theme="1"/>
        <rFont val="Century Gothic"/>
        <family val="2"/>
      </rPr>
      <t xml:space="preserve"> for Lights having following specifications:
Coverage Range : 360 °
Operating Voltage : 230 V AC
Timing Range :  5 sec to 20 minutes
Connection : Parallel
Switching Mode : Auto
IP Value : IP 21 (min)</t>
    </r>
  </si>
  <si>
    <r>
      <t xml:space="preserve">SECTION - D
</t>
    </r>
    <r>
      <rPr>
        <sz val="11"/>
        <color theme="1"/>
        <rFont val="Century Gothic"/>
        <family val="2"/>
      </rPr>
      <t>LIGHTING FIXTURES</t>
    </r>
  </si>
  <si>
    <t>15A 3-Pin Round Switch Socket unit</t>
  </si>
  <si>
    <t>13A International Switch Socket unit</t>
  </si>
  <si>
    <r>
      <t xml:space="preserve">Supply, Laying, Termination, Testing &amp; Commissioning </t>
    </r>
    <r>
      <rPr>
        <sz val="11"/>
        <color theme="1"/>
        <rFont val="Century Gothic"/>
        <family val="2"/>
      </rPr>
      <t xml:space="preserve">of the following ratings of  LV Cables along with complete installation and termination accessories to be laid in already installed Cable trench / Cable ladder / Cable tray / Duct Bank including all accessories. Complete in all respects.
</t>
    </r>
    <r>
      <rPr>
        <b/>
        <i/>
        <sz val="11"/>
        <color theme="1"/>
        <rFont val="Century Gothic"/>
        <family val="2"/>
      </rPr>
      <t>-Imported Lugs and Connectors shall be used in LV Cables.
-Bi-Mettalic Lugs to be used with Aluminum Cables.
-Manual crimping of lugs is not allowed. Proper lug presser for smaller lugs and hydraulic lug presser for large size lugs should be used.</t>
    </r>
  </si>
  <si>
    <r>
      <rPr>
        <b/>
        <sz val="11"/>
        <rFont val="Century Gothic"/>
        <family val="2"/>
      </rPr>
      <t xml:space="preserve">Supply, Placement, Installation, Testing &amp; Commissioning </t>
    </r>
    <r>
      <rPr>
        <sz val="11"/>
        <rFont val="Century Gothic"/>
        <family val="2"/>
      </rPr>
      <t>of following</t>
    </r>
    <r>
      <rPr>
        <b/>
        <sz val="11"/>
        <rFont val="Century Gothic"/>
        <family val="2"/>
      </rPr>
      <t xml:space="preserve"> </t>
    </r>
    <r>
      <rPr>
        <sz val="11"/>
        <rFont val="Century Gothic"/>
        <family val="2"/>
      </rPr>
      <t xml:space="preserve">Distribution Boards as shown on drawing made with 14/16 SWG sheet steel housing, flush in wall / surface type, with approved color and having  specified circuit breakers and components as shown in drawings / specified in list of approved manufacturers. Shop drawings shall be submitted by the contractor before fabrication. 
</t>
    </r>
    <r>
      <rPr>
        <b/>
        <sz val="11"/>
        <rFont val="Century Gothic"/>
        <family val="2"/>
      </rPr>
      <t xml:space="preserve">Notes:
</t>
    </r>
    <r>
      <rPr>
        <sz val="11"/>
        <rFont val="Century Gothic"/>
        <family val="2"/>
      </rPr>
      <t xml:space="preserve">1) All the DB should be front accessible and maintainable.
2) Cost of Lighting Control Relays &amp; Power Supplies  should be included in Distribution Boards .
3) The transportation and placement of DBs upto dedicated location is also included in the work scope, complete in all respects including leveling, grouting etc.
4) Laser engraved tags required as mention in SLDs
5) Space for circuit tagging required with permanent installation on protective sheet via rivets
6) Tin platted Imported Cu bus bar with heat shrink color coded sleeves to be used.
7) Hindged protective metallic door required with knob/handle.
8) Braided Door earth required.
9) Lockable handle required for main door. 
10) As-built drawing pocket.
11) Cable hanging arrangement.
</t>
    </r>
    <r>
      <rPr>
        <b/>
        <sz val="11"/>
        <rFont val="Century Gothic"/>
        <family val="2"/>
      </rPr>
      <t>Minimum One Year Warranty Required from date of successful commissioning on site.</t>
    </r>
  </si>
  <si>
    <r>
      <t>KNX 4 Gang Intelligent Input Units</t>
    </r>
    <r>
      <rPr>
        <sz val="11"/>
        <color theme="1"/>
        <rFont val="Century Gothic"/>
        <family val="2"/>
      </rPr>
      <t xml:space="preserve"> with bus coupler</t>
    </r>
    <r>
      <rPr>
        <b/>
        <sz val="11"/>
        <color theme="1"/>
        <rFont val="Century Gothic"/>
        <family val="2"/>
      </rPr>
      <t xml:space="preserve"> </t>
    </r>
    <r>
      <rPr>
        <sz val="11"/>
        <color theme="1"/>
        <rFont val="Century Gothic"/>
        <family val="2"/>
      </rPr>
      <t>&amp; LCD Touch Display</t>
    </r>
  </si>
  <si>
    <r>
      <rPr>
        <b/>
        <sz val="11"/>
        <rFont val="Century Gothic"/>
        <family val="2"/>
      </rPr>
      <t>Note:</t>
    </r>
    <r>
      <rPr>
        <sz val="11"/>
        <rFont val="Century Gothic"/>
        <family val="2"/>
      </rPr>
      <t xml:space="preserve">
- </t>
    </r>
    <r>
      <rPr>
        <sz val="11"/>
        <color theme="1"/>
        <rFont val="Century Gothic"/>
        <family val="2"/>
      </rPr>
      <t>Contractor shall provide the complete Technical Literature for the offered system.
Contractor is advised to confirm the cable running lengths and termination as per site conditions before commencement of work.</t>
    </r>
  </si>
  <si>
    <r>
      <t xml:space="preserve">Total Amount (Rs.) Sec - H
</t>
    </r>
    <r>
      <rPr>
        <sz val="11"/>
        <color theme="1"/>
        <rFont val="Century Gothic"/>
        <family val="2"/>
      </rPr>
      <t>(CARRIED FORWARD TO SUMMARY)</t>
    </r>
  </si>
  <si>
    <t>QTY</t>
  </si>
  <si>
    <r>
      <t xml:space="preserve">KNX Control Cable </t>
    </r>
    <r>
      <rPr>
        <sz val="11"/>
        <color theme="1"/>
        <rFont val="Century Gothic"/>
        <family val="2"/>
      </rPr>
      <t>for system wiring from Relay to Lighting control switches and other devices in 25mm dia PVC Conduit as shown in the drawings. Complete in all respects.</t>
    </r>
    <r>
      <rPr>
        <b/>
        <sz val="11"/>
        <color theme="1"/>
        <rFont val="Century Gothic"/>
        <family val="2"/>
      </rPr>
      <t xml:space="preserve"> (KNX Approved Cable)</t>
    </r>
  </si>
  <si>
    <r>
      <t>Emergency Circuit Wiring for Group Control light fixtures from DB to first light point</t>
    </r>
    <r>
      <rPr>
        <sz val="11"/>
        <color theme="1"/>
        <rFont val="Century Gothic"/>
        <family val="2"/>
      </rPr>
      <t xml:space="preserve"> with 2x2.5 Sq.mm + ECC 2.5 Sq.mm 1-core Cu/LSZH wires in 25mm dia PVC conduit as shown on drawings.</t>
    </r>
  </si>
  <si>
    <r>
      <rPr>
        <b/>
        <sz val="11"/>
        <rFont val="Century Gothic"/>
        <family val="2"/>
      </rPr>
      <t>Note:</t>
    </r>
    <r>
      <rPr>
        <sz val="11"/>
        <rFont val="Century Gothic"/>
        <family val="2"/>
      </rPr>
      <t xml:space="preserve">
- </t>
    </r>
    <r>
      <rPr>
        <sz val="11"/>
        <color theme="1"/>
        <rFont val="Century Gothic"/>
        <family val="2"/>
      </rPr>
      <t>Contractor shall provide the complete Technical Literature for the offered system.</t>
    </r>
    <r>
      <rPr>
        <sz val="11"/>
        <rFont val="Century Gothic"/>
        <family val="2"/>
      </rPr>
      <t xml:space="preserve">
- Contractor is advised to confirm the cable running lengths and termination as per site conditions before commencement of work.</t>
    </r>
  </si>
  <si>
    <t>One Gang PIR By-Pass Switch</t>
  </si>
  <si>
    <t>8W Non-Maintained Downlight with 3 Hours Battery Backup</t>
  </si>
  <si>
    <t>Ceiling Mounted Non-Maintained Exit Light with 3 Hours Battery Backup</t>
  </si>
  <si>
    <t>25mm dia PVC Conduit</t>
  </si>
  <si>
    <r>
      <t xml:space="preserve">Supply &amp; Installation </t>
    </r>
    <r>
      <rPr>
        <sz val="11"/>
        <rFont val="Century Gothic"/>
        <family val="2"/>
      </rPr>
      <t xml:space="preserve">of the following types of Imported Floor Outlet Boxes without face plates made of 16 SWG G.I Sheet, recessed in ground as per design drawings. </t>
    </r>
  </si>
  <si>
    <r>
      <rPr>
        <b/>
        <sz val="11"/>
        <color theme="1"/>
        <rFont val="Century Gothic"/>
        <family val="2"/>
      </rPr>
      <t>300mm x 100mm Horizontal (IT Room)</t>
    </r>
    <r>
      <rPr>
        <sz val="11"/>
        <color theme="1"/>
        <rFont val="Century Gothic"/>
        <family val="2"/>
      </rPr>
      <t xml:space="preserve">
With Ceiling Mounted Hanging Accessories</t>
    </r>
  </si>
  <si>
    <r>
      <rPr>
        <b/>
        <sz val="11"/>
        <color theme="1"/>
        <rFont val="Century Gothic"/>
        <family val="2"/>
      </rPr>
      <t xml:space="preserve">450mm x 100mm Horizontal 2-Partition </t>
    </r>
    <r>
      <rPr>
        <sz val="11"/>
        <color theme="1"/>
        <rFont val="Century Gothic"/>
        <family val="2"/>
      </rPr>
      <t xml:space="preserve">
With Ceiling Mounted Hanging Accessories</t>
    </r>
  </si>
  <si>
    <t>16A TP Isolator</t>
  </si>
  <si>
    <t>SECTION - F
DISTRIBUTION BOARDS</t>
  </si>
  <si>
    <t>FIRE ALARM SYSTEM</t>
  </si>
  <si>
    <t>PUBLIC ADDRESS SYSTEM</t>
  </si>
  <si>
    <t>300mm x 300mm x 50mm</t>
  </si>
  <si>
    <t>20A DP Switch (Hand Dryer + Water Heater)</t>
  </si>
  <si>
    <t>SECTION - G
LIGHTING CONTROL SYSTEM</t>
  </si>
  <si>
    <t>SECTION - H
WIRING FOR LOW CURRENT SYSTEMS</t>
  </si>
  <si>
    <r>
      <t xml:space="preserve">Total Amount (Rs.) Sec - I
</t>
    </r>
    <r>
      <rPr>
        <sz val="11"/>
        <rFont val="Century Gothic"/>
        <family val="2"/>
      </rPr>
      <t>(CARRIED FORWARD TO SUMMARY)</t>
    </r>
  </si>
  <si>
    <r>
      <t xml:space="preserve">SECTION - E
</t>
    </r>
    <r>
      <rPr>
        <sz val="11"/>
        <color theme="1"/>
        <rFont val="Century Gothic"/>
        <family val="2"/>
      </rPr>
      <t>MAIN SUBMAIN CABLES</t>
    </r>
  </si>
  <si>
    <t>SECTION - E
MAIN SUBMAIN CABLES</t>
  </si>
  <si>
    <r>
      <t xml:space="preserve">SECTION - F
</t>
    </r>
    <r>
      <rPr>
        <sz val="11"/>
        <color theme="1"/>
        <rFont val="Century Gothic"/>
        <family val="2"/>
      </rPr>
      <t>DISTRIBUTION BOARDS</t>
    </r>
  </si>
  <si>
    <r>
      <t xml:space="preserve">SECTION - G
</t>
    </r>
    <r>
      <rPr>
        <sz val="11"/>
        <rFont val="Century Gothic"/>
        <family val="2"/>
      </rPr>
      <t>INTELLIGENT LIGHTING CONTROL SYSTEM</t>
    </r>
  </si>
  <si>
    <r>
      <t xml:space="preserve">SECTION - H
</t>
    </r>
    <r>
      <rPr>
        <sz val="11"/>
        <color theme="1"/>
        <rFont val="Century Gothic"/>
        <family val="2"/>
      </rPr>
      <t>WIRING FOR LOW CURRENT SYSTEMS</t>
    </r>
  </si>
  <si>
    <r>
      <t xml:space="preserve">Total Amount (Rs.) Sec - J
</t>
    </r>
    <r>
      <rPr>
        <sz val="11"/>
        <rFont val="Century Gothic"/>
        <family val="2"/>
      </rPr>
      <t>(CARRIED FORWARD TO SUMMARY)</t>
    </r>
  </si>
  <si>
    <r>
      <rPr>
        <b/>
        <sz val="11"/>
        <color indexed="8"/>
        <rFont val="Century Gothic"/>
        <family val="2"/>
      </rPr>
      <t xml:space="preserve">Supply, Installation, Testing, Commissioning and top supervision </t>
    </r>
    <r>
      <rPr>
        <sz val="11"/>
        <color indexed="8"/>
        <rFont val="Century Gothic"/>
        <family val="2"/>
      </rPr>
      <t>of following UPS at site as per following specifications, Complete in all respect.</t>
    </r>
  </si>
  <si>
    <t>No</t>
  </si>
  <si>
    <r>
      <rPr>
        <b/>
        <sz val="11"/>
        <rFont val="Century Gothic"/>
        <family val="2"/>
      </rPr>
      <t>Note:</t>
    </r>
    <r>
      <rPr>
        <sz val="11"/>
        <rFont val="Century Gothic"/>
        <family val="2"/>
      </rPr>
      <t xml:space="preserve">
- Contractor shall provide complete technical literature for the quoted equipment for approval of Consultant before procurement. </t>
    </r>
  </si>
  <si>
    <r>
      <t xml:space="preserve">Total Amount (Rs.) Sec - K
</t>
    </r>
    <r>
      <rPr>
        <sz val="11"/>
        <rFont val="Century Gothic"/>
        <family val="2"/>
      </rPr>
      <t>(CARRIED FORWARD TO SUMMARY)</t>
    </r>
  </si>
  <si>
    <r>
      <t xml:space="preserve">Total Amount (Rs.) Sec - L
</t>
    </r>
    <r>
      <rPr>
        <sz val="11"/>
        <rFont val="Century Gothic"/>
        <family val="2"/>
      </rPr>
      <t>(CARRIED FORWARD TO SUMMARY)</t>
    </r>
  </si>
  <si>
    <r>
      <t xml:space="preserve">Include below as billable item:
Provision of PPEs for clients and consultants with following while doing construction:
Cotton Dangree / Coverall color: </t>
    </r>
    <r>
      <rPr>
        <b/>
        <u/>
        <sz val="11"/>
        <rFont val="Century Gothic"/>
        <family val="2"/>
      </rPr>
      <t>Light Grey</t>
    </r>
    <r>
      <rPr>
        <sz val="11"/>
        <rFont val="Century Gothic"/>
        <family val="2"/>
      </rPr>
      <t xml:space="preserve">
Steel toe Shoes Jaguar / Catapiller / Color: Black
Safety Helmet Economical with "chin strap" / Color: Blue / White / Red</t>
    </r>
  </si>
  <si>
    <r>
      <t xml:space="preserve">Preparation of Shop drawings and as-built drawings </t>
    </r>
    <r>
      <rPr>
        <sz val="11"/>
        <rFont val="Century Gothic"/>
        <family val="2"/>
      </rPr>
      <t>of all electrical and allied works after final approval from the consultant/client.
1) Submission of as-built drawings 2 sets after work completion of each floor and 3 sets &amp; soft copy of complete electrical works after final commissioning of project. Approval of final bills are subject to completion of as built drawings.
2) Documents including the Operation and Maintenance Manuals.
3) Testing Reports and Measurement Sheets.
4) Warranty certificates for products.</t>
    </r>
  </si>
  <si>
    <r>
      <rPr>
        <b/>
        <sz val="11"/>
        <color theme="1"/>
        <rFont val="Century Gothic"/>
        <family val="2"/>
      </rPr>
      <t>Obtaining NOC / Approval Certificate</t>
    </r>
    <r>
      <rPr>
        <sz val="11"/>
        <color theme="1"/>
        <rFont val="Century Gothic"/>
        <family val="2"/>
      </rPr>
      <t xml:space="preserve"> for entire electrical installation works from approved Electric Inspector, Regional office (official inspection charges/fee will be paid directly and separately by the employer)</t>
    </r>
  </si>
  <si>
    <r>
      <t>Circuit Wiring of 13A/15A Switch Socket units (RAW Power)</t>
    </r>
    <r>
      <rPr>
        <sz val="11"/>
        <color theme="1"/>
        <rFont val="Century Gothic"/>
        <family val="2"/>
      </rPr>
      <t xml:space="preserve"> from DB to first outlet including wiring with in the same technology box / cable cubby / adjacent power outlets in separate back boxes with following size of 1-core Cu/LSZH wires in 25mm dia PVC conduit as shown in the drawings.                                                                                                           </t>
    </r>
  </si>
  <si>
    <t>Same as above item but wiring from outlet to outlet</t>
  </si>
  <si>
    <t xml:space="preserve">Same as above item but wiring from outlet to outlet </t>
  </si>
  <si>
    <r>
      <rPr>
        <b/>
        <sz val="11"/>
        <color theme="1"/>
        <rFont val="Century Gothic"/>
        <family val="2"/>
      </rPr>
      <t xml:space="preserve">Circuit Wiring for Hand Dryers from DB to 20A DP Switch </t>
    </r>
    <r>
      <rPr>
        <sz val="11"/>
        <color theme="1"/>
        <rFont val="Century Gothic"/>
        <family val="2"/>
      </rPr>
      <t xml:space="preserve">with 2 x 4 Sq.mm + ECC 1 x 4 Sqmm, Cu/LSZH wires1 core Cu/LSZH/ wires in 25mm dia PVC conduit as shown in the drawings.  Including wiring to equipment.                                                                                                </t>
    </r>
  </si>
  <si>
    <r>
      <rPr>
        <b/>
        <sz val="11"/>
        <color theme="1"/>
        <rFont val="Century Gothic"/>
        <family val="2"/>
      </rPr>
      <t>32A 3-Pin (Single Phase) Industrial Socket</t>
    </r>
    <r>
      <rPr>
        <sz val="11"/>
        <color theme="1"/>
        <rFont val="Century Gothic"/>
        <family val="2"/>
      </rPr>
      <t xml:space="preserve"> with Plug
For Communication Racks &amp; UPS</t>
    </r>
  </si>
  <si>
    <t>32A TP Isolator</t>
  </si>
  <si>
    <t>13A Flat Pin Duplex Switch Socket unit</t>
  </si>
  <si>
    <t>DB-LP-12F-A</t>
  </si>
  <si>
    <t>DB-LP-12F-B</t>
  </si>
  <si>
    <r>
      <rPr>
        <b/>
        <sz val="11"/>
        <color theme="1"/>
        <rFont val="Century Gothic"/>
        <family val="2"/>
      </rPr>
      <t xml:space="preserve">15W Surface Mounted LED Light </t>
    </r>
    <r>
      <rPr>
        <sz val="11"/>
        <color theme="1"/>
        <rFont val="Century Gothic"/>
        <family val="2"/>
      </rPr>
      <t xml:space="preserve">Cylindrical, Cri 83 Above, Beam Angle 24 Degree Brand Coarts, Britlite, Philips And Nvc. </t>
    </r>
    <r>
      <rPr>
        <b/>
        <sz val="11"/>
        <color theme="1"/>
        <rFont val="Century Gothic"/>
        <family val="2"/>
      </rPr>
      <t>(Black Housing)</t>
    </r>
    <r>
      <rPr>
        <sz val="11"/>
        <color theme="1"/>
        <rFont val="Century Gothic"/>
        <family val="2"/>
      </rPr>
      <t xml:space="preserve">  </t>
    </r>
    <r>
      <rPr>
        <b/>
        <sz val="11"/>
        <color theme="1"/>
        <rFont val="Century Gothic"/>
        <family val="2"/>
      </rPr>
      <t>(Type-B)</t>
    </r>
  </si>
  <si>
    <r>
      <rPr>
        <b/>
        <sz val="11"/>
        <color theme="1"/>
        <rFont val="Century Gothic"/>
        <family val="2"/>
      </rPr>
      <t>15W Fancy Pendant Light</t>
    </r>
    <r>
      <rPr>
        <sz val="11"/>
        <color theme="1"/>
        <rFont val="Century Gothic"/>
        <family val="2"/>
      </rPr>
      <t xml:space="preserve">, Spherical with Accoustic Panels, Brand: Bombay Light House, Massive Lights Gallery or Equivalent </t>
    </r>
    <r>
      <rPr>
        <b/>
        <sz val="11"/>
        <color theme="1"/>
        <rFont val="Century Gothic"/>
        <family val="2"/>
      </rPr>
      <t xml:space="preserve"> (Type-L)</t>
    </r>
  </si>
  <si>
    <r>
      <rPr>
        <b/>
        <sz val="11"/>
        <color theme="1"/>
        <rFont val="Century Gothic"/>
        <family val="2"/>
      </rPr>
      <t>15W Fancy Pendant Round Light Pendant Light</t>
    </r>
    <r>
      <rPr>
        <sz val="11"/>
        <color theme="1"/>
        <rFont val="Century Gothic"/>
        <family val="2"/>
      </rPr>
      <t xml:space="preserve"> Bombay Light House, Massive Lights Gallery Or Equivalent</t>
    </r>
    <r>
      <rPr>
        <b/>
        <sz val="11"/>
        <color theme="1"/>
        <rFont val="Century Gothic"/>
        <family val="2"/>
      </rPr>
      <t xml:space="preserve"> (Type-F)</t>
    </r>
  </si>
  <si>
    <r>
      <rPr>
        <b/>
        <sz val="11"/>
        <color theme="1"/>
        <rFont val="Century Gothic"/>
        <family val="2"/>
      </rPr>
      <t xml:space="preserve">8W Recessed LED Down Lights, </t>
    </r>
    <r>
      <rPr>
        <sz val="11"/>
        <color theme="1"/>
        <rFont val="Century Gothic"/>
        <family val="2"/>
      </rPr>
      <t xml:space="preserve">Cri 83 Above, Beam Angle 60 Degree, Brand Coarts, Britlite, Philips And Nvc </t>
    </r>
    <r>
      <rPr>
        <b/>
        <sz val="11"/>
        <color theme="1"/>
        <rFont val="Century Gothic"/>
        <family val="2"/>
      </rPr>
      <t>(Typer-A)</t>
    </r>
  </si>
  <si>
    <r>
      <rPr>
        <b/>
        <sz val="11"/>
        <color theme="1"/>
        <rFont val="Century Gothic"/>
        <family val="2"/>
      </rPr>
      <t xml:space="preserve">15W Fancy Pendant Round Light Pendant Light </t>
    </r>
    <r>
      <rPr>
        <sz val="11"/>
        <color theme="1"/>
        <rFont val="Century Gothic"/>
        <family val="2"/>
      </rPr>
      <t>Bombay Light House, Massive Lights Gallery Or Equivalent</t>
    </r>
    <r>
      <rPr>
        <b/>
        <sz val="11"/>
        <color theme="1"/>
        <rFont val="Century Gothic"/>
        <family val="2"/>
      </rPr>
      <t xml:space="preserve"> (Typer-G)</t>
    </r>
  </si>
  <si>
    <r>
      <rPr>
        <b/>
        <sz val="11"/>
        <color theme="1"/>
        <rFont val="Century Gothic"/>
        <family val="2"/>
      </rPr>
      <t>15W Surface Mounted LED Light Cylindrical</t>
    </r>
    <r>
      <rPr>
        <sz val="11"/>
        <color theme="1"/>
        <rFont val="Century Gothic"/>
        <family val="2"/>
      </rPr>
      <t xml:space="preserve">, Cri 83 Above, Beam Angle 24 Degree Brand Coarts, Britlite, Philips And Nvc. (Maroon Housing) </t>
    </r>
    <r>
      <rPr>
        <b/>
        <sz val="11"/>
        <color theme="1"/>
        <rFont val="Century Gothic"/>
        <family val="2"/>
      </rPr>
      <t>(Typer-D)</t>
    </r>
  </si>
  <si>
    <r>
      <rPr>
        <b/>
        <sz val="11"/>
        <color theme="1"/>
        <rFont val="Century Gothic"/>
        <family val="2"/>
      </rPr>
      <t>2X10W Fancy Pendant Round Light Pendant Light</t>
    </r>
    <r>
      <rPr>
        <sz val="11"/>
        <color theme="1"/>
        <rFont val="Century Gothic"/>
        <family val="2"/>
      </rPr>
      <t xml:space="preserve"> (Formal Meeting Room) Bombay Light House, Massive Lights Gallery Or Equivalent (Reception) </t>
    </r>
    <r>
      <rPr>
        <b/>
        <sz val="11"/>
        <color theme="1"/>
        <rFont val="Century Gothic"/>
        <family val="2"/>
      </rPr>
      <t>(Type-K)</t>
    </r>
  </si>
  <si>
    <r>
      <t xml:space="preserve">18W Task Light (Jit Room) </t>
    </r>
    <r>
      <rPr>
        <b/>
        <sz val="11"/>
        <color theme="1"/>
        <rFont val="Century Gothic"/>
        <family val="2"/>
      </rPr>
      <t>(Type-V)</t>
    </r>
  </si>
  <si>
    <r>
      <t xml:space="preserve">8W/M Neon Flex Rope Light with Drivers, Brand: Coarts, Britlite, Philips &amp; NVC </t>
    </r>
    <r>
      <rPr>
        <b/>
        <sz val="11"/>
        <color theme="1"/>
        <rFont val="Century Gothic"/>
        <family val="2"/>
      </rPr>
      <t>(Type-N)</t>
    </r>
  </si>
  <si>
    <r>
      <rPr>
        <b/>
        <sz val="11"/>
        <color theme="1"/>
        <rFont val="Century Gothic"/>
        <family val="2"/>
      </rPr>
      <t>15W Fancy Pendant Round Light Pendant Light</t>
    </r>
    <r>
      <rPr>
        <sz val="11"/>
        <color theme="1"/>
        <rFont val="Century Gothic"/>
        <family val="2"/>
      </rPr>
      <t xml:space="preserve"> Bombay Light House, Massive Lights Gallery Or Equivalent </t>
    </r>
    <r>
      <rPr>
        <b/>
        <sz val="11"/>
        <color theme="1"/>
        <rFont val="Century Gothic"/>
        <family val="2"/>
      </rPr>
      <t>(Type-E)</t>
    </r>
  </si>
  <si>
    <r>
      <rPr>
        <b/>
        <sz val="11"/>
        <color theme="1"/>
        <rFont val="Century Gothic"/>
        <family val="2"/>
      </rPr>
      <t>15W Fancy Pendant Round Light Pendant Light</t>
    </r>
    <r>
      <rPr>
        <sz val="11"/>
        <color theme="1"/>
        <rFont val="Century Gothic"/>
        <family val="2"/>
      </rPr>
      <t xml:space="preserve"> Bombay Light House, Massive Lights Gallery Or Equivalent </t>
    </r>
    <r>
      <rPr>
        <b/>
        <sz val="11"/>
        <color theme="1"/>
        <rFont val="Century Gothic"/>
        <family val="2"/>
      </rPr>
      <t>(Type-J)</t>
    </r>
  </si>
  <si>
    <r>
      <t xml:space="preserve">15W Surface Mounted LED Light Cylindrical, Cri 83 Above, Beam Angle 24 Degree Brand Coarts, Britlite, Philips And Nvc. (Grey Housing)  </t>
    </r>
    <r>
      <rPr>
        <b/>
        <sz val="11"/>
        <color theme="1"/>
        <rFont val="Century Gothic"/>
        <family val="2"/>
      </rPr>
      <t>(Type-C)</t>
    </r>
  </si>
  <si>
    <t>UDB-12</t>
  </si>
  <si>
    <t>25A DP Isolator</t>
  </si>
  <si>
    <t>2 x 4 Sq.mm + ECC 1 x 4 Sqmm, Cu/LSZH wires</t>
  </si>
  <si>
    <r>
      <t>Supply &amp; Laying</t>
    </r>
    <r>
      <rPr>
        <sz val="11"/>
        <color theme="1"/>
        <rFont val="Century Gothic"/>
        <family val="2"/>
      </rPr>
      <t xml:space="preserve"> of following sizes of PVC/UPVC Conduits including all accessories such as bends, sockets, j-boxes, flexible conduits, metal saddles e.t.c for Main / Sub Main Power, Telephone &amp; Data Cables, concealed / surface on wall as per design drawings. 
</t>
    </r>
    <r>
      <rPr>
        <b/>
        <sz val="11"/>
        <color theme="1"/>
        <rFont val="Century Gothic"/>
        <family val="2"/>
      </rPr>
      <t xml:space="preserve">Provide Pull boxes where ever required.
Note:
</t>
    </r>
    <r>
      <rPr>
        <sz val="11"/>
        <color theme="1"/>
        <rFont val="Century Gothic"/>
        <family val="2"/>
      </rPr>
      <t>-The below mentioned conduits will be used for items where description of the item clearly states that the conduit is not inclusive or already installed.
-This section will also cover empty conduit runs, sleeves, conduit risers etc.</t>
    </r>
  </si>
  <si>
    <r>
      <rPr>
        <b/>
        <sz val="11"/>
        <rFont val="Century Gothic"/>
        <family val="2"/>
      </rPr>
      <t xml:space="preserve">Supply, Laying, Termination, Testing &amp; Commissioning </t>
    </r>
    <r>
      <rPr>
        <sz val="11"/>
        <rFont val="Century Gothic"/>
        <family val="2"/>
      </rPr>
      <t xml:space="preserve">of the following communication cables required for ELV Systems in Conduit, Cable Tray, Cable Trench, including termination at both ends. </t>
    </r>
  </si>
  <si>
    <r>
      <t xml:space="preserve">Supply and Installation of following sizes </t>
    </r>
    <r>
      <rPr>
        <sz val="11"/>
        <color theme="1"/>
        <rFont val="Century Gothic"/>
        <family val="2"/>
      </rPr>
      <t>of  Imported 36 micron GI 16 SWG Perforated Cable Tray / Cable Ladder with 18 SWG Solid Cover of 4 feet each, the finish form shall be supplied at site after complete process of degreesing, derusting, phosphating and antirust primer. The Fabrication of tray shall be done at factory with complete coorindation from site routing as per design / shop drawings, complete in all respects. The Complete accessories for all supporting hangers, brackets, elbows, tee &amp; bends to be provided by Contractor.</t>
    </r>
    <r>
      <rPr>
        <b/>
        <sz val="11"/>
        <color theme="1"/>
        <rFont val="Century Gothic"/>
        <family val="2"/>
      </rPr>
      <t xml:space="preserve">
 </t>
    </r>
    <r>
      <rPr>
        <b/>
        <sz val="11"/>
        <color theme="1"/>
        <rFont val="Century Gothic"/>
        <family val="2"/>
      </rPr>
      <t xml:space="preserve">Note: </t>
    </r>
    <r>
      <rPr>
        <sz val="11"/>
        <color theme="1"/>
        <rFont val="Century Gothic"/>
        <family val="2"/>
      </rPr>
      <t xml:space="preserve">
- Color Printed Tags to be provided at every 3 Meter Length.
- Threaded Rods &amp; C-Channel base is required for hanging from Ceiling.
- All the accessories such as thread M10 rods shall be cadmium plated/stainless steel made such as nuts, screws, bolts, wire etc
- Wall Hanger Supports to be provided wherever required.
- U-shaped fischer plates to be used for joints.
- 6 Sqmm braided copper terminals with lugs for bonding to be done with every joint</t>
    </r>
    <r>
      <rPr>
        <b/>
        <sz val="11"/>
        <color theme="1"/>
        <rFont val="Century Gothic"/>
        <family val="2"/>
      </rPr>
      <t xml:space="preserve">
</t>
    </r>
  </si>
  <si>
    <t>- Surface conduiting wherever required shall be done in aesthetic manner.
- Wherever the circuits are running in cable tray,  it will enter / leave tray using proper glands / Junction boxes (IP44). The cost of all such accessories to be included in wiring cost.
- All electrical circuits and power outlets shall be numbered (i.e. circuit number and distribution board number) and the circuit schedule of the distribution board must accurately reflect the installation. The load across all phases must be balanced.
- The ECC to be run with each circuit shall be loop-in and loop-out type, joints are not allowed. It will be green in color (Refer detail BoQ &amp; drawings)
- All the cables shall be colour coded according to phases / types of services.</t>
  </si>
  <si>
    <t>200mm x 200mm x 50mm (For Communication System)</t>
  </si>
  <si>
    <t>10A FUSED DP Isolator</t>
  </si>
  <si>
    <t>SECTION - I
UNINTERRUPTIBLE POWER SUPPLY</t>
  </si>
  <si>
    <t>SECTION - J
PERSONAL PROTECTIVE EQUIPMENTS</t>
  </si>
  <si>
    <t>SECTION - K
WCR &amp; LOAD FITNESS</t>
  </si>
  <si>
    <t>SECTION - L
SHOP DRAWINGS / AS-BUILT DRAWINGS</t>
  </si>
  <si>
    <r>
      <t xml:space="preserve">SECTION - I
</t>
    </r>
    <r>
      <rPr>
        <sz val="11"/>
        <color theme="1"/>
        <rFont val="Century Gothic"/>
        <family val="2"/>
      </rPr>
      <t>UNINTERRUPTIBLE POWER SUPPLY</t>
    </r>
  </si>
  <si>
    <r>
      <t xml:space="preserve">SECTION - J
</t>
    </r>
    <r>
      <rPr>
        <sz val="11"/>
        <color theme="1"/>
        <rFont val="Century Gothic"/>
        <family val="2"/>
      </rPr>
      <t>PERSONAL PROTECTIVE EQUIPMENTS</t>
    </r>
  </si>
  <si>
    <r>
      <t xml:space="preserve">SECTION - L
</t>
    </r>
    <r>
      <rPr>
        <sz val="11"/>
        <color theme="1"/>
        <rFont val="Century Gothic"/>
        <family val="2"/>
      </rPr>
      <t>SHOP DRAWINGS / AS-BUILT DRAWINGS</t>
    </r>
  </si>
  <si>
    <r>
      <t xml:space="preserve">SECTION - K
</t>
    </r>
    <r>
      <rPr>
        <sz val="11"/>
        <color theme="1"/>
        <rFont val="Century Gothic"/>
        <family val="2"/>
      </rPr>
      <t>WCR &amp; LOAD FITNESS</t>
    </r>
  </si>
  <si>
    <r>
      <t xml:space="preserve">15W Fancy Pendant Round Light Pendant Light Bombay Light House, Massive Lights Gallery Or Equivalent (Business Lounge) </t>
    </r>
    <r>
      <rPr>
        <b/>
        <sz val="11"/>
        <color theme="1"/>
        <rFont val="Century Gothic"/>
        <family val="2"/>
      </rPr>
      <t>(Type-H)</t>
    </r>
  </si>
  <si>
    <t>36W/4 Feet Pendant Light: Linear, Cri 83 Above, Beam Angle 110 Degree Brand Coarts, Britlite, Philips And Nvc. (Community Table) (Type-M)</t>
  </si>
  <si>
    <t>20A DP Isolator  (Water Heater)</t>
  </si>
  <si>
    <t xml:space="preserve">36W LED Smart Panel Rc330V 600Mm X 1200Mm Color 4000K, Cri 83, Philips Or Equivalent </t>
  </si>
  <si>
    <t>Brand/Model</t>
  </si>
  <si>
    <t>Lead Time</t>
  </si>
  <si>
    <t>Remarks</t>
  </si>
  <si>
    <t>Verified QTY</t>
  </si>
  <si>
    <r>
      <t xml:space="preserve">Circuit Wiring for office VRF indoor Fan Coil Unit from DB to 10A DP Isolator </t>
    </r>
    <r>
      <rPr>
        <sz val="11"/>
        <color theme="1"/>
        <rFont val="Century Gothic"/>
        <family val="2"/>
      </rPr>
      <t xml:space="preserve">with 2 x 2.5 Sq.mm + ECC   1 x 2.5 Sqmm, Cu/LSZH wires in 25mm dia PVC Conduit , as shown in drawings. </t>
    </r>
  </si>
  <si>
    <r>
      <t xml:space="preserve">Circuit Wiring for  office VRF outdoor Unit from DB to 16A 4P Isolator </t>
    </r>
    <r>
      <rPr>
        <sz val="11"/>
        <rFont val="Century Gothic"/>
        <family val="2"/>
      </rPr>
      <t xml:space="preserve">with  4C-4 Sqmm Cu/LSZH/LSZH + ECC 1C 4 Sqmm Cu/LSZH  wires in 25mm dia PVC conduit as shown in the drawings. Including wiring to equipment. </t>
    </r>
  </si>
  <si>
    <r>
      <t xml:space="preserve">Circuit Wiring for  MCR VRF indoor Unit from DB to 25A DP Isolator </t>
    </r>
    <r>
      <rPr>
        <sz val="11"/>
        <rFont val="Century Gothic"/>
        <family val="2"/>
      </rPr>
      <t xml:space="preserve">with  3C-4 Sqmm Cu/LSZH/LSZH wires in 25mm dia PVC conduit as shown in the drawings. Including wiring to equipment. </t>
    </r>
  </si>
  <si>
    <r>
      <rPr>
        <b/>
        <sz val="11"/>
        <color theme="1"/>
        <rFont val="Century Gothic"/>
        <family val="2"/>
      </rPr>
      <t xml:space="preserve">Circuit Wiring for DB to 20A DP Switch (For water heater &amp; exhaust fans) </t>
    </r>
    <r>
      <rPr>
        <sz val="11"/>
        <color theme="1"/>
        <rFont val="Century Gothic"/>
        <family val="2"/>
      </rPr>
      <t xml:space="preserve">with 2 x 4 Sq.mm + ECC 1 x 4 Sqmm, Cu/LSZH wires1 core Cu/LSZH/ wires in 25mm dia PVC conduit as shown in the drawings.  Including wiring to equipment.                                                                                                </t>
    </r>
  </si>
  <si>
    <t>38mm dia PVC Conduit</t>
  </si>
  <si>
    <t>25mm dia AL EMT conduit</t>
  </si>
  <si>
    <r>
      <rPr>
        <b/>
        <sz val="11"/>
        <color theme="1"/>
        <rFont val="Century Gothic"/>
        <family val="2"/>
      </rPr>
      <t>Type-A (250mm x 250mm x 70mm):</t>
    </r>
    <r>
      <rPr>
        <sz val="11"/>
        <color theme="1"/>
        <rFont val="Century Gothic"/>
        <family val="2"/>
      </rPr>
      <t xml:space="preserve">
2 No. 13A International Switch Sockets + 1 No. RJ-45 Duplex Outlet</t>
    </r>
  </si>
  <si>
    <r>
      <rPr>
        <b/>
        <sz val="11"/>
        <color theme="1"/>
        <rFont val="Century Gothic"/>
        <family val="2"/>
      </rPr>
      <t>Type-B (250mm x 250mm x 70mm):</t>
    </r>
    <r>
      <rPr>
        <sz val="11"/>
        <color theme="1"/>
        <rFont val="Century Gothic"/>
        <family val="2"/>
      </rPr>
      <t xml:space="preserve">
2 No. 13A International Switch Sockets + 1 No. RJ-45 Simplex Outlet</t>
    </r>
  </si>
  <si>
    <r>
      <rPr>
        <b/>
        <sz val="11"/>
        <color theme="1"/>
        <rFont val="Century Gothic"/>
        <family val="2"/>
      </rPr>
      <t>Type-C' (250mm x 250mm x 70mm):</t>
    </r>
    <r>
      <rPr>
        <sz val="11"/>
        <color theme="1"/>
        <rFont val="Century Gothic"/>
        <family val="2"/>
      </rPr>
      <t xml:space="preserve">
2 No. 13A International Switch Sockets</t>
    </r>
  </si>
  <si>
    <r>
      <rPr>
        <b/>
        <sz val="11"/>
        <color theme="1"/>
        <rFont val="Century Gothic"/>
        <family val="2"/>
      </rPr>
      <t>Type-C' (350mm x 350mm x 70mm):</t>
    </r>
    <r>
      <rPr>
        <sz val="11"/>
        <color theme="1"/>
        <rFont val="Century Gothic"/>
        <family val="2"/>
      </rPr>
      <t xml:space="preserve">
4 No13A International Switch Sockets + + 1 No. RJ-45 Simplex Outlet</t>
    </r>
  </si>
  <si>
    <r>
      <rPr>
        <b/>
        <sz val="11"/>
        <color theme="1"/>
        <rFont val="Century Gothic"/>
        <family val="2"/>
      </rPr>
      <t>Type-D (250mm x 250mm x 70mm):</t>
    </r>
    <r>
      <rPr>
        <sz val="11"/>
        <color theme="1"/>
        <rFont val="Century Gothic"/>
        <family val="2"/>
      </rPr>
      <t xml:space="preserve">
2 No. 13A International Switch Sockets + 2 No. RJ-45 Duplex Outlet</t>
    </r>
  </si>
  <si>
    <r>
      <t xml:space="preserve">Supply &amp; Installation </t>
    </r>
    <r>
      <rPr>
        <sz val="11"/>
        <color theme="1"/>
        <rFont val="Century Gothic"/>
        <family val="2"/>
      </rPr>
      <t xml:space="preserve">of following Switches and socket outlets recessed / surface on wall in already installed Backbox or as per design drawings.
Following makes and models are suggested in white color but the final recommendation and approval to be given by the Architect on physical samples. 
Switches: </t>
    </r>
    <r>
      <rPr>
        <b/>
        <sz val="11"/>
        <color theme="1"/>
        <rFont val="Century Gothic"/>
        <family val="2"/>
      </rPr>
      <t>Vivace</t>
    </r>
    <r>
      <rPr>
        <sz val="11"/>
        <color theme="1"/>
        <rFont val="Century Gothic"/>
        <family val="2"/>
      </rPr>
      <t xml:space="preserve">
Sockets: </t>
    </r>
    <r>
      <rPr>
        <b/>
        <sz val="11"/>
        <color theme="1"/>
        <rFont val="Century Gothic"/>
        <family val="2"/>
      </rPr>
      <t>Vivace</t>
    </r>
    <r>
      <rPr>
        <sz val="11"/>
        <color theme="1"/>
        <rFont val="Century Gothic"/>
        <family val="2"/>
      </rPr>
      <t xml:space="preserve">
Isolators:</t>
    </r>
    <r>
      <rPr>
        <b/>
        <sz val="11"/>
        <color theme="1"/>
        <rFont val="Century Gothic"/>
        <family val="2"/>
      </rPr>
      <t xml:space="preserve"> Schneider, Gewiss, Walther</t>
    </r>
    <r>
      <rPr>
        <sz val="11"/>
        <color theme="1"/>
        <rFont val="Century Gothic"/>
        <family val="2"/>
      </rPr>
      <t xml:space="preserve">
Industrial Sockets: </t>
    </r>
    <r>
      <rPr>
        <b/>
        <sz val="11"/>
        <color theme="1"/>
        <rFont val="Century Gothic"/>
        <family val="2"/>
      </rPr>
      <t>PCE, Gewiss, Walther</t>
    </r>
  </si>
  <si>
    <t>Blank plate with knockout</t>
  </si>
  <si>
    <r>
      <rPr>
        <b/>
        <sz val="11"/>
        <color theme="1"/>
        <rFont val="Century Gothic"/>
        <family val="2"/>
      </rPr>
      <t>32A 5-Pin (Three Phase) Industrial Socket</t>
    </r>
    <r>
      <rPr>
        <sz val="11"/>
        <color theme="1"/>
        <rFont val="Century Gothic"/>
        <family val="2"/>
      </rPr>
      <t xml:space="preserve"> with Plug
For UPS</t>
    </r>
  </si>
  <si>
    <t>Ceiling suspended cameras and wifi mounting poles (Aluminum finish) adjustable 2ft to 4ft.</t>
  </si>
  <si>
    <r>
      <rPr>
        <b/>
        <sz val="11"/>
        <color theme="1"/>
        <rFont val="Century Gothic"/>
        <family val="2"/>
      </rPr>
      <t xml:space="preserve">Supply, Installation, Testing &amp; Commissioning </t>
    </r>
    <r>
      <rPr>
        <sz val="11"/>
        <color theme="1"/>
        <rFont val="Century Gothic"/>
        <family val="2"/>
      </rPr>
      <t xml:space="preserve">of the following Light fixtures complete with all hanging accessories including clips, suspension rods / wires, ceiling frame etc.
- Color temperature will be as per Architect's requirement.
</t>
    </r>
    <r>
      <rPr>
        <b/>
        <sz val="11"/>
        <color theme="1"/>
        <rFont val="Century Gothic"/>
        <family val="2"/>
      </rPr>
      <t xml:space="preserve">- </t>
    </r>
    <r>
      <rPr>
        <sz val="11"/>
        <color theme="1"/>
        <rFont val="Century Gothic"/>
        <family val="2"/>
      </rPr>
      <t xml:space="preserve">Efficacy of light fixtures shall be </t>
    </r>
    <r>
      <rPr>
        <b/>
        <sz val="11"/>
        <color theme="1"/>
        <rFont val="Century Gothic"/>
        <family val="2"/>
      </rPr>
      <t>equal to or more than</t>
    </r>
    <r>
      <rPr>
        <sz val="11"/>
        <color theme="1"/>
        <rFont val="Century Gothic"/>
        <family val="2"/>
      </rPr>
      <t xml:space="preserve"> </t>
    </r>
    <r>
      <rPr>
        <b/>
        <sz val="11"/>
        <color theme="1"/>
        <rFont val="Century Gothic"/>
        <family val="2"/>
      </rPr>
      <t>105 Lumens / Watt.</t>
    </r>
    <r>
      <rPr>
        <sz val="11"/>
        <color theme="1"/>
        <rFont val="Century Gothic"/>
        <family val="2"/>
      </rPr>
      <t xml:space="preserve">
- 3 Year Replacement Warranty is required both for fixture and driver.
- Warranty period will start from the date of successful Testing &amp; Commissioning
- Power Factor shall be 0.9.
- Minimum Operational life should be more than 50,000 Hours @L80 Rated
- Light Brand = </t>
    </r>
    <r>
      <rPr>
        <b/>
        <sz val="11"/>
        <color theme="1"/>
        <rFont val="Century Gothic"/>
        <family val="2"/>
      </rPr>
      <t>NVC</t>
    </r>
  </si>
  <si>
    <r>
      <t xml:space="preserve">From FCR RACKS TO EARTH CONNECTION POINT
</t>
    </r>
    <r>
      <rPr>
        <sz val="11"/>
        <rFont val="Century Gothic"/>
        <family val="2"/>
      </rPr>
      <t>ECC 1C</t>
    </r>
    <r>
      <rPr>
        <b/>
        <sz val="11"/>
        <rFont val="Century Gothic"/>
        <family val="2"/>
      </rPr>
      <t>-</t>
    </r>
    <r>
      <rPr>
        <sz val="11"/>
        <rFont val="Century Gothic"/>
        <family val="2"/>
      </rPr>
      <t>6 Sqmm Cu/PVC</t>
    </r>
  </si>
  <si>
    <r>
      <rPr>
        <b/>
        <sz val="11"/>
        <color theme="1"/>
        <rFont val="Century Gothic"/>
        <family val="2"/>
      </rPr>
      <t>From DB-LP-12F-B to UPS to DB-DR-2</t>
    </r>
    <r>
      <rPr>
        <sz val="11"/>
        <color theme="1"/>
        <rFont val="Century Gothic"/>
        <family val="2"/>
      </rPr>
      <t xml:space="preserve">
4C-6 Sqmm Cu/LSZH/LSZH + ECC 1C-6 Sqmm Cu/LSZH</t>
    </r>
  </si>
  <si>
    <r>
      <rPr>
        <b/>
        <sz val="11"/>
        <color theme="1"/>
        <rFont val="Century Gothic"/>
        <family val="2"/>
      </rPr>
      <t>From DB-LP-12F-A to UPS to DB-DR-1</t>
    </r>
    <r>
      <rPr>
        <sz val="11"/>
        <color theme="1"/>
        <rFont val="Century Gothic"/>
        <family val="2"/>
      </rPr>
      <t xml:space="preserve">
4C-6 Sqmm Cu/LSZH/LSZH + ECC 1C-6 Sqmm Cu/LSZH</t>
    </r>
  </si>
  <si>
    <r>
      <rPr>
        <b/>
        <sz val="11"/>
        <color theme="1"/>
        <rFont val="Century Gothic"/>
        <family val="2"/>
      </rPr>
      <t>From 32A TP Isolator to DB-LP-12F-A</t>
    </r>
    <r>
      <rPr>
        <sz val="11"/>
        <color theme="1"/>
        <rFont val="Century Gothic"/>
        <family val="2"/>
      </rPr>
      <t xml:space="preserve">
4C-10 Sqmm Cu/LSZH/LSZH + ECC 1C-10 Sqmm Cu/LSZH</t>
    </r>
  </si>
  <si>
    <r>
      <rPr>
        <b/>
        <sz val="11"/>
        <color theme="1"/>
        <rFont val="Century Gothic"/>
        <family val="2"/>
      </rPr>
      <t>From 32A TP Isolator to DB-LP-12F-B</t>
    </r>
    <r>
      <rPr>
        <sz val="11"/>
        <color theme="1"/>
        <rFont val="Century Gothic"/>
        <family val="2"/>
      </rPr>
      <t xml:space="preserve">
4C-10 Sqmm Cu/LSZH/LSZH + ECC 1C-10 Sqmm Cu/LSZH</t>
    </r>
  </si>
  <si>
    <r>
      <rPr>
        <b/>
        <sz val="11"/>
        <rFont val="Century Gothic"/>
        <family val="2"/>
      </rPr>
      <t>From DB-DR-1 to Rack PDUs</t>
    </r>
    <r>
      <rPr>
        <sz val="11"/>
        <rFont val="Century Gothic"/>
        <family val="2"/>
      </rPr>
      <t xml:space="preserve">
3C- 4Sqmm Cu/LSZH/LSZH </t>
    </r>
  </si>
  <si>
    <r>
      <rPr>
        <b/>
        <sz val="11"/>
        <rFont val="Century Gothic"/>
        <family val="2"/>
      </rPr>
      <t>From DB-DR-2 to Rack PDUs</t>
    </r>
    <r>
      <rPr>
        <sz val="11"/>
        <rFont val="Century Gothic"/>
        <family val="2"/>
      </rPr>
      <t xml:space="preserve">
3C- 4Sqmm Cu/LSZH/LSZH </t>
    </r>
  </si>
  <si>
    <r>
      <rPr>
        <b/>
        <sz val="11"/>
        <color indexed="8"/>
        <rFont val="Century Gothic"/>
        <family val="2"/>
      </rPr>
      <t xml:space="preserve">
From DB-DR-1 to UDB-12F</t>
    </r>
    <r>
      <rPr>
        <sz val="11"/>
        <color indexed="8"/>
        <rFont val="Century Gothic"/>
        <family val="2"/>
      </rPr>
      <t xml:space="preserve">
2C-4Sq.mm Cu./LZH/LZH + ECC 1C-4Sq.mm Cu./LZH CABLE
</t>
    </r>
  </si>
  <si>
    <r>
      <rPr>
        <b/>
        <sz val="11"/>
        <color indexed="8"/>
        <rFont val="Century Gothic"/>
        <family val="2"/>
      </rPr>
      <t xml:space="preserve">
From DB-DR-1 to UPS to UDB-12F</t>
    </r>
    <r>
      <rPr>
        <sz val="11"/>
        <color indexed="8"/>
        <rFont val="Century Gothic"/>
        <family val="2"/>
      </rPr>
      <t xml:space="preserve">
2C-4Sq.mm Cu./LZH/LZH + ECC 1C-4Sq.mm Cu./LZH CABLE
</t>
    </r>
  </si>
  <si>
    <t>DB-DR-1</t>
  </si>
  <si>
    <t>DB-DR-2</t>
  </si>
  <si>
    <r>
      <rPr>
        <b/>
        <sz val="11"/>
        <rFont val="Century Gothic"/>
        <family val="2"/>
      </rPr>
      <t xml:space="preserve">2C-1.5 Sq.mm Fire Resistant Shielded Cable </t>
    </r>
    <r>
      <rPr>
        <sz val="11"/>
        <rFont val="Century Gothic"/>
        <family val="2"/>
      </rPr>
      <t xml:space="preserve">(Fire rating for 2 hours at 950 C) in 25mm dia AL EMT Conduit from fire alarm control panel to all sensors &amp; devices including all installation accessories complete in all respect.
</t>
    </r>
    <r>
      <rPr>
        <b/>
        <sz val="11"/>
        <rFont val="Century Gothic"/>
        <family val="2"/>
      </rPr>
      <t>(Cavicel SR-114H or Equivalent)</t>
    </r>
  </si>
  <si>
    <r>
      <rPr>
        <b/>
        <sz val="11"/>
        <rFont val="Century Gothic"/>
        <family val="2"/>
      </rPr>
      <t>Supply and Installation</t>
    </r>
    <r>
      <rPr>
        <sz val="11"/>
        <rFont val="Century Gothic"/>
        <family val="2"/>
      </rPr>
      <t xml:space="preserve"> of  of Wiring for Public Address / Back Ground Music System using 2C, 1.5 Sq.mm flexible Speaker Cable as per zoning layout shown in drawings in 25 mm dia PVC conduit. Complete in all respects.</t>
    </r>
  </si>
  <si>
    <r>
      <rPr>
        <b/>
        <sz val="11"/>
        <rFont val="Century Gothic"/>
        <family val="2"/>
      </rPr>
      <t>Supply &amp; Installation</t>
    </r>
    <r>
      <rPr>
        <sz val="11"/>
        <rFont val="Century Gothic"/>
        <family val="2"/>
      </rPr>
      <t xml:space="preserve"> of Mic Wiring from PA amp on 12th floor to call station with supplier recommended cable in 1" dia PVC conduit/polyamide flexible conduit/cable tray with all conduit accessories , complete in all respects as per drawings and specifications. Complete in all respects.</t>
    </r>
  </si>
  <si>
    <t>ACCESS CONTROL SYSTEM</t>
  </si>
  <si>
    <r>
      <rPr>
        <b/>
        <sz val="11"/>
        <rFont val="Century Gothic"/>
        <family val="2"/>
      </rPr>
      <t>Supply and Wiring</t>
    </r>
    <r>
      <rPr>
        <sz val="11"/>
        <rFont val="Century Gothic"/>
        <family val="2"/>
      </rPr>
      <t xml:space="preserve"> of CAT-6, UTP Cables from Door Controller to all devices as shown in the schematic diagram in 25mm dia PVC Conduit, including termination and tagging at both ends. Complete in all respects.</t>
    </r>
  </si>
  <si>
    <r>
      <t xml:space="preserve">Rating : 1 kVA
</t>
    </r>
    <r>
      <rPr>
        <sz val="11"/>
        <rFont val="Century Gothic"/>
        <family val="2"/>
      </rPr>
      <t xml:space="preserve">True Online Double Conversion Pure sine wave Microcontroller based.
Input voltage: </t>
    </r>
    <r>
      <rPr>
        <b/>
        <sz val="11"/>
        <rFont val="Century Gothic"/>
        <family val="2"/>
      </rPr>
      <t>220V AC</t>
    </r>
    <r>
      <rPr>
        <sz val="11"/>
        <rFont val="Century Gothic"/>
        <family val="2"/>
      </rPr>
      <t xml:space="preserve">
Input frequency: </t>
    </r>
    <r>
      <rPr>
        <b/>
        <sz val="11"/>
        <rFont val="Century Gothic"/>
        <family val="2"/>
      </rPr>
      <t>50 Hz</t>
    </r>
    <r>
      <rPr>
        <sz val="11"/>
        <rFont val="Century Gothic"/>
        <family val="2"/>
      </rPr>
      <t xml:space="preserve">
Output voltage: </t>
    </r>
    <r>
      <rPr>
        <b/>
        <sz val="11"/>
        <rFont val="Century Gothic"/>
        <family val="2"/>
      </rPr>
      <t>220 Volts</t>
    </r>
    <r>
      <rPr>
        <sz val="11"/>
        <rFont val="Century Gothic"/>
        <family val="2"/>
      </rPr>
      <t xml:space="preserve">
Single Phase IN &amp; Single Phase Out
Output p.f: </t>
    </r>
    <r>
      <rPr>
        <b/>
        <sz val="11"/>
        <rFont val="Century Gothic"/>
        <family val="2"/>
      </rPr>
      <t>0.9 (Built in PFC)</t>
    </r>
    <r>
      <rPr>
        <sz val="11"/>
        <rFont val="Century Gothic"/>
        <family val="2"/>
      </rPr>
      <t xml:space="preserve">
Effiiceincy: </t>
    </r>
    <r>
      <rPr>
        <b/>
        <sz val="11"/>
        <rFont val="Century Gothic"/>
        <family val="2"/>
      </rPr>
      <t>92 to 96%</t>
    </r>
    <r>
      <rPr>
        <sz val="11"/>
        <rFont val="Century Gothic"/>
        <family val="2"/>
      </rPr>
      <t xml:space="preserve">
Backup Time: </t>
    </r>
    <r>
      <rPr>
        <b/>
        <sz val="11"/>
        <rFont val="Century Gothic"/>
        <family val="2"/>
      </rPr>
      <t>10 mins at full load.</t>
    </r>
    <r>
      <rPr>
        <sz val="11"/>
        <rFont val="Century Gothic"/>
        <family val="2"/>
      </rPr>
      <t xml:space="preserve">
Batteries: </t>
    </r>
    <r>
      <rPr>
        <b/>
        <sz val="11"/>
        <rFont val="Century Gothic"/>
        <family val="2"/>
      </rPr>
      <t>Dry Sealed Maintenance Free In built</t>
    </r>
    <r>
      <rPr>
        <sz val="11"/>
        <rFont val="Century Gothic"/>
        <family val="2"/>
      </rPr>
      <t xml:space="preserve">
Overload: </t>
    </r>
    <r>
      <rPr>
        <b/>
        <sz val="11"/>
        <rFont val="Century Gothic"/>
        <family val="2"/>
      </rPr>
      <t>110% for 10min</t>
    </r>
    <r>
      <rPr>
        <sz val="11"/>
        <rFont val="Century Gothic"/>
        <family val="2"/>
      </rPr>
      <t xml:space="preserve">
Capacity: </t>
    </r>
    <r>
      <rPr>
        <b/>
        <sz val="11"/>
        <rFont val="Century Gothic"/>
        <family val="2"/>
      </rPr>
      <t>125% for 1-min</t>
    </r>
    <r>
      <rPr>
        <sz val="11"/>
        <rFont val="Century Gothic"/>
        <family val="2"/>
      </rPr>
      <t xml:space="preserve">
Operating Temp: </t>
    </r>
    <r>
      <rPr>
        <b/>
        <sz val="11"/>
        <rFont val="Century Gothic"/>
        <family val="2"/>
      </rPr>
      <t>0 to 40 degC</t>
    </r>
    <r>
      <rPr>
        <sz val="11"/>
        <rFont val="Century Gothic"/>
        <family val="2"/>
      </rPr>
      <t xml:space="preserve">
Mounting:  </t>
    </r>
    <r>
      <rPr>
        <b/>
        <sz val="11"/>
        <rFont val="Century Gothic"/>
        <family val="2"/>
      </rPr>
      <t xml:space="preserve">Wall Mounted/floor stand
</t>
    </r>
    <r>
      <rPr>
        <sz val="11"/>
        <rFont val="Century Gothic"/>
        <family val="2"/>
      </rPr>
      <t xml:space="preserve">Warranty: </t>
    </r>
    <r>
      <rPr>
        <b/>
        <sz val="11"/>
        <rFont val="Century Gothic"/>
        <family val="2"/>
      </rPr>
      <t>1 Years for UPS &amp; Batteries</t>
    </r>
    <r>
      <rPr>
        <sz val="11"/>
        <rFont val="Century Gothic"/>
        <family val="2"/>
      </rPr>
      <t xml:space="preserve">
User friendly LCD display for real time UPS status
Cold start of load during power failure
Transient/Surge Suppressor EMI/RFI Filter
Built-in manual and static by-pass switch
Remote &amp; local emergency power off function
RS-232/RJ-45 connectivity with power management software
Power Chute Network Shutdown.
SNMP Management Card / Modbus Card</t>
    </r>
  </si>
  <si>
    <r>
      <t xml:space="preserve">Circuit Wiring for MCR backup split Unit from DB to 32A DP Isolator at roof top </t>
    </r>
    <r>
      <rPr>
        <sz val="11"/>
        <rFont val="Century Gothic"/>
        <family val="2"/>
      </rPr>
      <t xml:space="preserve">with  3C-4 Sqmm Cu/LSZH/LSZH + ECC 1C 4 Sqmm Cu/LSZH  wires in 25mm dia PVC conduit as shown in the drawings. Including wiring to equipment. </t>
    </r>
  </si>
  <si>
    <t>Bill of Quantities</t>
  </si>
  <si>
    <t>ACMV Works</t>
  </si>
  <si>
    <t>EY ISLAMABAD</t>
  </si>
  <si>
    <t>MATERIAL</t>
  </si>
  <si>
    <t>LABOUR</t>
  </si>
  <si>
    <t>TOTAL</t>
  </si>
  <si>
    <t>S. No.</t>
  </si>
  <si>
    <t>RATE</t>
  </si>
  <si>
    <t>AMOUNT</t>
  </si>
  <si>
    <t>All works shall be completed, tested and commissioned as per drawings, specifications and as per instruction of Consultant</t>
  </si>
  <si>
    <t>Job.</t>
  </si>
  <si>
    <t>Nos.</t>
  </si>
  <si>
    <r>
      <t xml:space="preserve">Unloading, rigging, lifting, placement, installation, testing and commissioning of </t>
    </r>
    <r>
      <rPr>
        <b/>
        <sz val="10"/>
        <rFont val="Arial"/>
        <family val="2"/>
      </rPr>
      <t>(OWNER SUPPLIED)</t>
    </r>
    <r>
      <rPr>
        <sz val="10"/>
        <rFont val="Arial"/>
        <family val="2"/>
      </rPr>
      <t xml:space="preserve"> VRF / VRV air conditioning units </t>
    </r>
    <r>
      <rPr>
        <b/>
        <sz val="10"/>
        <rFont val="Arial"/>
        <family val="2"/>
      </rPr>
      <t>(for Data Centre / IT Rooms)</t>
    </r>
    <r>
      <rPr>
        <sz val="10"/>
        <rFont val="Arial"/>
        <family val="2"/>
      </rPr>
      <t xml:space="preserve"> with multiple indoor evaporative units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r>
  </si>
  <si>
    <t>Set</t>
  </si>
  <si>
    <r>
      <t xml:space="preserve">Unloading, installation, testing and commissioning of </t>
    </r>
    <r>
      <rPr>
        <b/>
        <sz val="10"/>
        <rFont val="Arial"/>
        <family val="2"/>
      </rPr>
      <t>(OWNER SUPPLIED)</t>
    </r>
    <r>
      <rPr>
        <sz val="10"/>
        <rFont val="Arial"/>
        <family val="2"/>
      </rPr>
      <t xml:space="preserve"> single split  units (for date centre) of different capacities including supply &amp; installation of supports, brackets, rubber isolators, flashing, power wiring from isolation box to unit (10' to 15' radius), control wiring termination etc, complete in all respects ready to operate as per schedule, specification, drawings and as per instruction of consultant.</t>
    </r>
  </si>
  <si>
    <t>DFCU-01</t>
  </si>
  <si>
    <r>
      <t xml:space="preserve">Supply &amp; installation of refrigerant pipes for all units (liquid + gas) with 1/2" thick expended close cell rubber foam insulation, PVC tape wrapping including additional gas charging if required and installation of branch distributor (supplied with VRF / VRV units) complete in all respects ready to operate as per specification, drawings and as per instruction of consultant. 
</t>
    </r>
    <r>
      <rPr>
        <b/>
        <sz val="6"/>
        <rFont val="Arial"/>
        <family val="2"/>
      </rPr>
      <t xml:space="preserve">
</t>
    </r>
    <r>
      <rPr>
        <b/>
        <sz val="10"/>
        <rFont val="Arial"/>
        <family val="2"/>
      </rPr>
      <t>Note:
&gt; VRF / VRV Units copper pipes sizes &amp; quantities shall be vary according to the equipment brand / selection)</t>
    </r>
    <r>
      <rPr>
        <sz val="10"/>
        <rFont val="Arial"/>
        <family val="2"/>
      </rPr>
      <t xml:space="preserve">
</t>
    </r>
    <r>
      <rPr>
        <b/>
        <sz val="10"/>
        <rFont val="Arial"/>
        <family val="2"/>
      </rPr>
      <t>&gt; Floors piping only for existing units, riser piping will remain same.</t>
    </r>
  </si>
  <si>
    <t>All hard pipes except 1/4"</t>
  </si>
  <si>
    <t>1/4" dia</t>
  </si>
  <si>
    <t>Rft</t>
  </si>
  <si>
    <t>3/8" dia</t>
  </si>
  <si>
    <t>1/2" dia</t>
  </si>
  <si>
    <t>5/8" dia</t>
  </si>
  <si>
    <t>3/4" dia</t>
  </si>
  <si>
    <t>7/8" dia</t>
  </si>
  <si>
    <t>1 1/8" dia (also for 1")</t>
  </si>
  <si>
    <t>1 3/8" dia (also for 1-1/4")</t>
  </si>
  <si>
    <t>Rate only</t>
  </si>
  <si>
    <t>1 5/8" dia (also for 1-1/2")</t>
  </si>
  <si>
    <t>Supply &amp; installation of control wiring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</si>
  <si>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Lot</t>
  </si>
  <si>
    <t>Sqft</t>
  </si>
  <si>
    <t>Supply &amp; installation of uPVC make class D SCH-40 pipe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t>
  </si>
  <si>
    <t>1" dia</t>
  </si>
  <si>
    <t>1.25" dia</t>
  </si>
  <si>
    <t>1.5" dia</t>
  </si>
  <si>
    <t>2" dia</t>
  </si>
  <si>
    <t>Supply &amp; installation of ultrasonic type humidifier as per mentioned in schedule, including supply &amp; installation of flexible duct connection / connector, support &amp; hangers, power wiring from isolation box to unit (10' to 15' radius), cold water pipe connection etc, complete in all respects ready to operate as per drawings, specification and as per instruction of consultant.</t>
  </si>
  <si>
    <t>HM-01</t>
  </si>
  <si>
    <t>Supply &amp; installation of polypropylene random PP-R pipes PN 20 and fittings with fusion jointing along with sleeves, masking etc, for humidifier including support hangers, cutting, chiseling and making good complete in all respects ready to operate as per specification, drawings and as per instruction of consultant.</t>
  </si>
  <si>
    <t>Supply &amp; installation of isolation &amp; balancing valve, for humidifier, complete in all respects ready to operate as per specification, drawings and as per instruction of consultant.</t>
  </si>
  <si>
    <t>Ball Valve for Isolation</t>
  </si>
  <si>
    <t>i.</t>
  </si>
  <si>
    <t>Self Balancing Valve</t>
  </si>
  <si>
    <t>Supply, fabrication and installation of machine made G.I sheet metal duct different  sections supply, return, fresh &amp; exhaust air including plenums, splitter dampers, guide vanes, flexible duct connector/connection, access door, transformation, plenums chambers, wooden frame, anchors supports &amp; hangers complete in all respects ready to operate as per drawings, specification, instruction of consultant.</t>
  </si>
  <si>
    <t>Supply &amp; installation of 3/4" thick 25kg/m3 density rubber foam (XLPE) adhesive insulation with aluminum foil over internal area ducts, complete in all respects ready to operate as per specification, drawings and as per instruction of consultant.</t>
  </si>
  <si>
    <t>Supply &amp; installation of aluminum fabricated powder coated exhaust &amp; fresh Air louvers including wooden frame, rain protection sheet bird mesh etc complete in all respects ready to operate as per specification, drawings and as per instruction of consultant.</t>
  </si>
  <si>
    <t>4" dia</t>
  </si>
  <si>
    <t>14" x 8"</t>
  </si>
  <si>
    <t>14" x 10"</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</si>
  <si>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</si>
  <si>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Registers / Diffuser with Damper</t>
  </si>
  <si>
    <t>6" x 6"</t>
  </si>
  <si>
    <t>Grills</t>
  </si>
  <si>
    <t>6" x 4"</t>
  </si>
  <si>
    <t>ii.</t>
  </si>
  <si>
    <t>iii.</t>
  </si>
  <si>
    <t>8" x 4"</t>
  </si>
  <si>
    <t>iv.</t>
  </si>
  <si>
    <t>10" x 4"</t>
  </si>
  <si>
    <t>v.</t>
  </si>
  <si>
    <t>24" x 6"</t>
  </si>
  <si>
    <t>vi.</t>
  </si>
  <si>
    <t>38" x 26"</t>
  </si>
  <si>
    <t>Supply &amp; installation of Volume Control Damper in 16 SWG G.I sheet metal with gas kits, nut bolts, complete in all respects ready to operate as per specification, drawings and as per instruction of Consultant.</t>
  </si>
  <si>
    <t>8" x 6"</t>
  </si>
  <si>
    <t>Supply and installation of Back Draft Damper in MS Sheet with gas kits, nut botls. complete in all respects ready to operate as per specification, drawings &amp; as per instruction of Consultant.</t>
  </si>
  <si>
    <t>22" x 16"</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</si>
  <si>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</si>
  <si>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Total Cost of Works with I.Tax Rs.</t>
  </si>
  <si>
    <t>Note:</t>
  </si>
  <si>
    <t>1)</t>
  </si>
  <si>
    <t>Electric power wiring / supply to be provided at outdoor, indoor units &amp; other ACMV equipment with isolation box by client / electrical contractor.</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</si>
  <si>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</si>
  <si>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</si>
  <si>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</si>
  <si>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Above quantities based on tender drawing, material should be procured as per approved shop drawing &amp; as per site requirement.</t>
  </si>
  <si>
    <t>4)</t>
  </si>
  <si>
    <t>Contractor is instructed to visit the site, understand the nature of work &amp; then fill the rates accordingly and submit the quotation. No argument and discussion will be entertained after awarding of work.</t>
  </si>
  <si>
    <t>5)</t>
  </si>
  <si>
    <t>Miscellaneous work which was not included in BOQ but necessary to complete the project in all respects and ready to operate as per instructions of Consultant.
(Bidder should mentioned the type of works).</t>
  </si>
  <si>
    <t>Cassette Type Units (0.75 TR)</t>
  </si>
  <si>
    <t>Cassette Type Units (1.0 TR)</t>
  </si>
  <si>
    <t>Cassette Type Units (1.25 TR)</t>
  </si>
  <si>
    <t>Cassette Type Units (2.0 TR)</t>
  </si>
  <si>
    <t>FAHU</t>
  </si>
  <si>
    <t>VERIFIED QTY</t>
  </si>
  <si>
    <t>BRAND</t>
  </si>
  <si>
    <t>LEAD TIME</t>
  </si>
  <si>
    <t>REMARKS</t>
  </si>
  <si>
    <t>Rate Only</t>
  </si>
  <si>
    <t>Stencilling &amp; Identification work on supports, hangers, platform of condensing units etc complete in all respects ready to operate as per drawings, specification, instruction and approval of Consultant.</t>
  </si>
  <si>
    <t>Making of Shop drawings on Auto CAD (latest version) with section details, equipment foundation details etc, As Built drawings  Auto CAD (latest version), Documentation Technical / Operational Manual &amp; LOG Book for each equipment etc, complete in all respects ready to operate as per specification, drawings and as per instruction of Consultant.</t>
  </si>
  <si>
    <t xml:space="preserve">Supply &amp; installation of rubberfoam acoustical duct sound liner adhesive with1/2" thick in supply air duct complete in all respects ready to operate as per specification, drawings and as per instruction of Consultant. </t>
  </si>
  <si>
    <t>BQQ QTY</t>
  </si>
  <si>
    <t>VCU-01 (3 Indoors + 1 Outdoor Condensing Unit)</t>
  </si>
  <si>
    <t>VCU-02 (2 Indoors + 1 Outdoor Condensing Unit)</t>
  </si>
  <si>
    <t>Supply &amp; installation of 18 SWG powder quoted G.I. sheet metal tray with cover for refrigerant pipes and control wiring, complete in all respects including hangers, supports brackets complete in all respects ready to operate as per specification, drawings and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</si>
  <si>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</si>
  <si>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Making of Shop drawings on Auto CAD (latest version) with section details, equipment foundation details etc, complete in all respects ready to operate as per specification, drawings and as per instruction of consultant.</t>
  </si>
  <si>
    <t>Making of As Built drawings  Auto CAD (latest version), Documentation Technical / Operational Manual &amp; LOG Book for each equipment etc, complete in all respects ready to operate as per specification, drawings and as per instruction of Consultant.</t>
  </si>
  <si>
    <t>EY Islamabad (12th. Floor)</t>
  </si>
  <si>
    <t>S.No.</t>
  </si>
  <si>
    <t>Description</t>
  </si>
  <si>
    <t>Unit</t>
  </si>
  <si>
    <t>Material</t>
  </si>
  <si>
    <t>Labour</t>
  </si>
  <si>
    <t xml:space="preserve">Total </t>
  </si>
  <si>
    <t>Rate</t>
  </si>
  <si>
    <t>Amount</t>
  </si>
  <si>
    <t>Amount Rs.</t>
  </si>
  <si>
    <t>NOVEC-1230 SYSYEM</t>
  </si>
  <si>
    <t xml:space="preserve">CLEAN AGENT (FK-5-1-12 Stored In Cylinder -  Ul Listed / Fm Approved) </t>
  </si>
  <si>
    <t>Supply of clean agent in engineered cylinders of FSS with fixing accessories, complete in all respects ready to operate as per drawings, specification, instruction of consultant.</t>
  </si>
  <si>
    <t>Lot.</t>
  </si>
  <si>
    <t xml:space="preserve">Engineered cylinder with head valve, top plug adapter, siphon tube, pressure gauge, brackets and all other items, complete in all respect. </t>
  </si>
  <si>
    <t>Clean Agent (FK-5-1-12, Fluoroketone)   (27 Kg.)</t>
  </si>
  <si>
    <t>Supply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</si>
  <si>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Rft.</t>
  </si>
  <si>
    <t xml:space="preserve">SPRINKLER HEADS </t>
  </si>
  <si>
    <t>Supply of nozzles with fixing accessories, complete in all respects ready to operate as per drawings, specification, instruction of consultant.</t>
  </si>
  <si>
    <t>Brass Discharge Nozzle - 360 Degrees discharge pattern.</t>
  </si>
  <si>
    <t xml:space="preserve">INPUT &amp; OUTPUT DEVICES </t>
  </si>
  <si>
    <t>Entinguishing Control Panel for the clean agent fire suppression system</t>
  </si>
  <si>
    <t>Manual Abort / Emergency Cut Off Switch</t>
  </si>
  <si>
    <t>Manual Release Switch - Single Action</t>
  </si>
  <si>
    <t>Horn / Strobe</t>
  </si>
  <si>
    <t>Alarm Bell</t>
  </si>
  <si>
    <t>ACTUATION DEVICES</t>
  </si>
  <si>
    <t>Supply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</si>
  <si>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</si>
  <si>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</si>
  <si>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</si>
  <si>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</si>
  <si>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 xml:space="preserve">WIRING </t>
  </si>
  <si>
    <t>Supply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</si>
  <si>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Total Cost of Works with Income Tax Rs.</t>
  </si>
  <si>
    <t>&gt;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</si>
  <si>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</si>
  <si>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</si>
  <si>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Fire Suppression Services</t>
  </si>
  <si>
    <t>FIRE FIGHTING SERVICES</t>
  </si>
  <si>
    <t>Supply, installation, testing &amp; commissioning of fire suppression system including all equipment, pipe works and accessories ready to operate as per specifications, drawings and instructions of consultants.</t>
  </si>
  <si>
    <t>Dia  1"             (Threaded fitting)</t>
  </si>
  <si>
    <t>Dia  1-1/4"       (Threaded fitting)</t>
  </si>
  <si>
    <t>Dia  1-1/2"       (Threaded fitting)</t>
  </si>
  <si>
    <t>Dia  2"            (Threaded fitting)</t>
  </si>
  <si>
    <t>Dia  2-1/2"       (Welded joints fitting)</t>
  </si>
  <si>
    <t xml:space="preserve">Sprinkler Heads </t>
  </si>
  <si>
    <t>Sprinkler Concealed Pendent type with cover plate, Quick Response K = 5.6  (Opening Temperature 57ºc)</t>
  </si>
  <si>
    <t>SS Flexible connector for sprinklers 3 feet length.</t>
  </si>
  <si>
    <t>Fire extinguishers with fixing accessories.</t>
  </si>
  <si>
    <r>
      <t>Type Class B&amp;C FX-3  (5 Kg. CO</t>
    </r>
    <r>
      <rPr>
        <sz val="8"/>
        <rFont val="Arial"/>
        <family val="2"/>
      </rPr>
      <t>2</t>
    </r>
    <r>
      <rPr>
        <sz val="10"/>
        <rFont val="Arial"/>
        <family val="2"/>
      </rPr>
      <t xml:space="preserve"> Carbon Dioxide Gas)</t>
    </r>
  </si>
  <si>
    <t>Type Class A,B&amp;C  FX-4  (6 Kg. Dry Chemical Powder)</t>
  </si>
  <si>
    <t>Type Class K FX-5  (6 Litre Wet chemical fire extinguisher).</t>
  </si>
  <si>
    <t>Automatic fire extinguisher  (10 Kg. Dry Chemical Powder)</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</si>
  <si>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</si>
  <si>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</si>
  <si>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</si>
  <si>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</si>
  <si>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</si>
  <si>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BOQ QTY</t>
  </si>
  <si>
    <t>LEAD TIMES</t>
  </si>
  <si>
    <r>
      <t xml:space="preserve">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
</t>
    </r>
    <r>
      <rPr>
        <b/>
        <sz val="10"/>
        <rFont val="Arial"/>
        <family val="2"/>
      </rPr>
      <t>Note:
&gt; Existing piping to be re-used by Contractor shall first be approved by Project Manager/Consultant as per approved drawing.
&gt; Following quantities are for reference of procuring &amp; installation of new fire piping, wherever required.</t>
    </r>
  </si>
  <si>
    <t>Sprinkler Upright type quick response (Existing as per site handover)</t>
  </si>
  <si>
    <t>Existing</t>
  </si>
  <si>
    <t>Supply of input and output devices for the clean agent suppression system with wiring, controls &amp; fixing accessories, complete in all respects ready to operate as per drawings, specification, instruction of consultant</t>
  </si>
  <si>
    <t>Dia.  25 mm  (1")       (Threaded fitting)</t>
  </si>
  <si>
    <t xml:space="preserve">Dia.  25 mm  (1")      </t>
  </si>
  <si>
    <t xml:space="preserve">Plumbing &amp; Sanitary Services </t>
  </si>
  <si>
    <t xml:space="preserve"> </t>
  </si>
  <si>
    <t>SECTION - 01,  PLUMBING FIXTURES</t>
  </si>
  <si>
    <t>Supply and Installation of plumbing fixtures &amp; faucets complete in all respects including all accessories, support, hangers, etc. ready to use as per specifications, drawings and instructions of Consultant.</t>
  </si>
  <si>
    <t>Wash basin (WB) including bottle trap, waste, stop cocks, etc.</t>
  </si>
  <si>
    <t>Type - WB  (Without Pedestal)</t>
  </si>
  <si>
    <t>Type - WB  (Vanity)</t>
  </si>
  <si>
    <t>Wash basin hot and cold water mixer, etc.</t>
  </si>
  <si>
    <t xml:space="preserve">Type - WB </t>
  </si>
  <si>
    <t>Type - WB  (for Vanity)</t>
  </si>
  <si>
    <t>S.S Grease Trap 7.5 Kg inlet/outlet connections 2" dia complete in all respects.</t>
  </si>
  <si>
    <t>Bib cock brass body for Ablution. (Long Neck)</t>
  </si>
  <si>
    <t>AB</t>
  </si>
  <si>
    <t>Toilet accessories complete set.</t>
  </si>
  <si>
    <t>Soap Dispenser</t>
  </si>
  <si>
    <t>Towel Rail</t>
  </si>
  <si>
    <t>Automatic Hand Dryer</t>
  </si>
  <si>
    <t>Toilet Roll Holder</t>
  </si>
  <si>
    <t>Tissue Paper Dispenser</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</si>
  <si>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</si>
  <si>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</si>
  <si>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</si>
  <si>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</si>
  <si>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</si>
  <si>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</si>
  <si>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</si>
  <si>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 xml:space="preserve">Dia.   OD 32 mm </t>
  </si>
  <si>
    <t>Open cell rubber foam insulation 3/8" thick &amp; pvc tape wrapping for hot water pipes.</t>
  </si>
  <si>
    <t xml:space="preserve">Dia    OD 25 mm  </t>
  </si>
  <si>
    <t>Dia.   OD 32 mm</t>
  </si>
  <si>
    <t>Brass body gate valves / ball valves with unions.</t>
  </si>
  <si>
    <t xml:space="preserve">Size  1"   </t>
  </si>
  <si>
    <t>Brass body check valve.</t>
  </si>
  <si>
    <t xml:space="preserve">Size  1" </t>
  </si>
  <si>
    <t>3 way Thermostatic mixing valve complete in all respects.</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</si>
  <si>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</si>
  <si>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</si>
  <si>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</si>
  <si>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 xml:space="preserve">Dia.   1-1/2"       </t>
  </si>
  <si>
    <t xml:space="preserve">Dia.   2"       </t>
  </si>
  <si>
    <t xml:space="preserve">Dia.   4"        </t>
  </si>
  <si>
    <t xml:space="preserve">Floor trap including S.S grating floor trap, inlet outlet connection complete in all respects. </t>
  </si>
  <si>
    <t>FT- with 4" P - trap</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</si>
  <si>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</si>
  <si>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</si>
  <si>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</si>
  <si>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Testing, and commissioning entire P&amp;S installation as per Engineer's approval.</t>
  </si>
  <si>
    <t>TOTAL OF ALL SECTIONS RS.</t>
  </si>
  <si>
    <t>Contractor is instructed to visit the site, understand the nature of work &amp; then fill the rates accordingly and submit the quotation.
No argument and discussion will be entertained after awarding of work.</t>
  </si>
  <si>
    <t>vii.</t>
  </si>
  <si>
    <t>Ablution Taps</t>
  </si>
  <si>
    <t>Stainless steel kitchen sink with Mixer including stop cocks,  P-trap / Bottle trap, waste pipe etc complete in all respects.</t>
  </si>
  <si>
    <t>Core cutting (100mm) in slab for transfer of Services among the floors making sure to minimize steel cutting complete in all respects.
Note: Core shall be properly tested, sealed, levelled and treated with completed waterproofing.</t>
  </si>
  <si>
    <t>EY Islamabad (12th Floor)</t>
  </si>
  <si>
    <t>Servicing, re-location, re-installation, testing and commissioning of existing VRF indoor units (Brand: MIDEA) in coordination with Landlord,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</si>
  <si>
    <t>Supply &amp; installation of control wiring (existing units)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</si>
  <si>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Supply &amp; installation of 18 SWG powder quoted G.I. sheet metal tray with cover for refrigerant pipes and control wiring (existing units), complete in all respects including hangers, supports brackets complete in all respects ready to operate as per specification, drawings and as per instruction of consultant.</t>
  </si>
  <si>
    <t>Supply &amp; installation of uPVC make class D SCH-40 pipe (existing units)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t>
  </si>
  <si>
    <t>BILL OF QUANTITIES</t>
  </si>
  <si>
    <t>Architecture/Interior, MEP &amp; Furniture Works</t>
  </si>
  <si>
    <t>ISLAMABAD, PAKISTAN</t>
  </si>
  <si>
    <t>Principal Design Consultant</t>
  </si>
  <si>
    <t>Project Management and Cost Consultants</t>
  </si>
  <si>
    <t>S.No</t>
  </si>
  <si>
    <t>DOMAIN</t>
  </si>
  <si>
    <t>MATERIAL 
AMOUNT (Rs.)</t>
  </si>
  <si>
    <t>INSTALLATION 
AMOUNT (Rs.)</t>
  </si>
  <si>
    <t>TOTAL 
AMOUNT (Rs.)</t>
  </si>
  <si>
    <t>Sub-Cons</t>
  </si>
  <si>
    <t>A</t>
  </si>
  <si>
    <t>Civil ID</t>
  </si>
  <si>
    <t>B</t>
  </si>
  <si>
    <t>Electrical</t>
  </si>
  <si>
    <t>C</t>
  </si>
  <si>
    <t>ACMV</t>
  </si>
  <si>
    <t>D</t>
  </si>
  <si>
    <t>Firefighting</t>
  </si>
  <si>
    <t>E</t>
  </si>
  <si>
    <t>Plumbing</t>
  </si>
  <si>
    <t>Total=</t>
  </si>
  <si>
    <t>General Contractor's Markup on MEP Cost=</t>
  </si>
  <si>
    <t>Grand Total Inclusive of Markup=</t>
  </si>
  <si>
    <t>GST on Supply=</t>
  </si>
  <si>
    <t>SST on Installation=</t>
  </si>
  <si>
    <t>Grand Total Inclusive of Taxes=</t>
  </si>
  <si>
    <t>12TH FLOOR, RANDHAWA TOWERS</t>
  </si>
  <si>
    <t>EY Islamabad - 12th Floor - Grand Summary</t>
  </si>
  <si>
    <t>AV (Figure to be linked from Individual BOQ)</t>
  </si>
  <si>
    <t>ELV (Figure to be linked from Individual BOQ)</t>
  </si>
  <si>
    <t>F</t>
  </si>
  <si>
    <t>G</t>
  </si>
  <si>
    <t>ACMV-IT</t>
  </si>
  <si>
    <t>H</t>
  </si>
  <si>
    <t>Supply &amp; charging of refrigerant gas for existing units (to be done wherever required due to relocation OR changes of refrigerant pipe size) complete in all respects ready to operate as per specification, drawings and as per instruction of consultant.</t>
  </si>
  <si>
    <r>
      <t xml:space="preserve">Supply &amp; installation of refrigerant pipes for existing units (liquid + gas) with 1/2" thick expended close cell rubber foam insulation, PVC tape wrapping complete in all respects ready to operate as per specification, drawings and as per instruction of consultant. 
</t>
    </r>
    <r>
      <rPr>
        <b/>
        <sz val="6"/>
        <rFont val="Arial"/>
        <family val="2"/>
      </rPr>
      <t xml:space="preserve">
</t>
    </r>
    <r>
      <rPr>
        <b/>
        <sz val="10"/>
        <rFont val="Arial"/>
        <family val="2"/>
      </rPr>
      <t>Note:
&gt;All existing refirgerant piping to be re-used by Contractor shall first be approved by Project Manager/Consultant as per approved drawing.
&gt; VRF / VRV Units copper pipes sizes &amp; quantities shall be vary according to the equipment brand / selection)</t>
    </r>
    <r>
      <rPr>
        <sz val="10"/>
        <rFont val="Arial"/>
        <family val="2"/>
      </rPr>
      <t xml:space="preserve">
</t>
    </r>
    <r>
      <rPr>
        <b/>
        <sz val="10"/>
        <rFont val="Arial"/>
        <family val="2"/>
      </rPr>
      <t>&gt; Floors piping only for existing units, riser piping will remain same.</t>
    </r>
  </si>
  <si>
    <t>EY ISLAMABAD (DR &amp; FCRs)</t>
  </si>
  <si>
    <t>12th Floor</t>
  </si>
  <si>
    <t>ITEM</t>
  </si>
  <si>
    <t>Estimated Qty</t>
  </si>
  <si>
    <t>Verified Qty</t>
  </si>
  <si>
    <t>Supply</t>
  </si>
  <si>
    <t>Services</t>
  </si>
  <si>
    <t>Brand</t>
  </si>
  <si>
    <t>Total</t>
  </si>
  <si>
    <t xml:space="preserve">Rate </t>
  </si>
  <si>
    <t>DEMOLITION WORK:</t>
  </si>
  <si>
    <t>1-</t>
  </si>
  <si>
    <t>Dismantling Works</t>
  </si>
  <si>
    <r>
      <t>Dismantling &amp; Removing of following items, as per instruction of Architect and give to all salvageable item to Client and thrown out dust upto any lead and lift out side the construction Site as per CDA SOP's and as per architect / Project Manager instruction (</t>
    </r>
    <r>
      <rPr>
        <b/>
        <sz val="11"/>
        <color indexed="8"/>
        <rFont val="Cambria"/>
        <family val="1"/>
      </rPr>
      <t>Contractor to visit site before quote rate</t>
    </r>
    <r>
      <rPr>
        <sz val="11"/>
        <color indexed="8"/>
        <rFont val="Cambria"/>
        <family val="1"/>
      </rPr>
      <t>)</t>
    </r>
  </si>
  <si>
    <t>a.</t>
  </si>
  <si>
    <t>Removing of existing Flooring / Skirting / Walls Tiles  (any type) with mortar to entire exiting area including Toilets / Pantry.</t>
  </si>
  <si>
    <t>b.</t>
  </si>
  <si>
    <t>Remove existing Cladding  (Any type) on Walls / Columns etc with proper care as per proposed layout Plan.</t>
  </si>
  <si>
    <t>c.</t>
  </si>
  <si>
    <t>Removing and dismantling existing Partition Walls (Any type) including Doors Lintel / Vanity Counters etc as per proposed layout Plan.</t>
  </si>
  <si>
    <t>d.</t>
  </si>
  <si>
    <t>Removing existing Plumbing fixtures (Any type) as per proposed layout Plan.</t>
  </si>
  <si>
    <t>e.</t>
  </si>
  <si>
    <t>Removing existing HVAC (Any type) / Piping &amp; Ducting, exposed conduits, cable tray etc as per proposed layout Plan.</t>
  </si>
  <si>
    <t>f.</t>
  </si>
  <si>
    <t>Removing existing Electrical / Networking fixtures (Any type) / Wiring &amp; cabling, exposed conduits, cable tray etc as per proposed layout Plan.</t>
  </si>
  <si>
    <t>A-</t>
  </si>
  <si>
    <t>Wall Finishes:</t>
  </si>
  <si>
    <t>1</t>
  </si>
  <si>
    <t>Cement Board Wooden Partitions / Portal / Bulkheads.</t>
  </si>
  <si>
    <t>Providing, making and fixing of  Cement Board Wooden Partitions / Portal / Bulkheads (Elephant / Eltoro or equivalent) 4" thick as per proposed layout Plan consist of 1/2" thick Cement board (both side) with GI.framing structure (16 swg), fixed on existing finished surface / Ceiling / Wall using screws / bolts as shown in Elevational drawings &amp; details including infill of Rockwool insulation approved material, cutting, hardware's, wastage,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 with-out any depth and thickness)</t>
  </si>
  <si>
    <t>Sft</t>
  </si>
  <si>
    <t>2</t>
  </si>
  <si>
    <t>Cement Board Cladding on Block / RCC Walls &amp; Columns.</t>
  </si>
  <si>
    <t>Providing, making and fixing of Cement Board Cladding on Block / RCC Walls &amp; Columns (Elephant / Eltoro or equivalent) consist of 1/2" thick Cement board with rough wood backing fixed on existing finished surface / Ceiling / Wall using screws / bolts as shown in Elevational drawings &amp; details in smooth surface finish including, cutting, hardware's, wastage,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 with-out any depth and thickness)</t>
  </si>
  <si>
    <t>3</t>
  </si>
  <si>
    <t>Texture Paint.</t>
  </si>
  <si>
    <r>
      <t xml:space="preserve">Providing and applying Texture Paint </t>
    </r>
    <r>
      <rPr>
        <b/>
        <sz val="11"/>
        <color theme="1"/>
        <rFont val="Calibri"/>
        <family val="2"/>
      </rPr>
      <t>(Innovative Coatings / Equivalent)</t>
    </r>
    <r>
      <rPr>
        <sz val="11"/>
        <color theme="1"/>
        <rFont val="Calibri"/>
        <family val="2"/>
      </rPr>
      <t xml:space="preserve"> minimum coats of approved shade as per manufacture recommendation over a coat of primer surfaces, prepared smooth with carborandum stone, filling the depression with putty, including scaffolding, mixing of fine sand so as to achieve desired texture, etc. complete in all respect as per  drawing, specifications and as instructed by the architect.</t>
    </r>
    <r>
      <rPr>
        <b/>
        <sz val="11"/>
        <color theme="1"/>
        <rFont val="Calibri"/>
        <family val="2"/>
      </rPr>
      <t xml:space="preserve"> (Base Rate: 300/Sft)</t>
    </r>
  </si>
  <si>
    <t>Reception /Large Hub / Team / JIT Rooms / Hall areas/ Passages / Data &amp; I.T Rooms, etc.</t>
  </si>
  <si>
    <t>4</t>
  </si>
  <si>
    <t>Matt Enamel Paint.</t>
  </si>
  <si>
    <t>Provide and apply of three coats of approved quality and shade Matt Enamel paint of (ICI/Berger/Nippon ) on Masonry Walls &amp; Column / Wooden Paneling &amp; Partition Walls etc. minimum 3 coats of matt enamel paint with primer and base preparation up to any height and level including preparing the surfaces smooth by putty filling, scraping with sand paper, cleaning the surface etc., complete as per drawings and as directed by the Architects.</t>
  </si>
  <si>
    <t>Paint on Plaster Finish surface Walls.
(Storage / Copier area)</t>
  </si>
  <si>
    <t>Gradient Paint on Plaster Finish Reception LCD Screen Wall.</t>
  </si>
  <si>
    <t>5</t>
  </si>
  <si>
    <t>Feature Wall in Paint Finish in Large Hub Hall area.</t>
  </si>
  <si>
    <t>Item description same as above item #: 4 but applying as per approved pattren by Architect  with all necessary application standard as requirment.</t>
  </si>
  <si>
    <t>6</t>
  </si>
  <si>
    <t>HDF Board Cladding on Partition Walls in Polish Finish.</t>
  </si>
  <si>
    <t>Providing, making and fixing of  HDF Board Cladding on Partition Walls in Polish Finish 6'-0" high consist of 1/2" thick HDF board fixed on Masonry / Cement Board Partition walls using screws / bolts as shown in Elevational drawings &amp; details up to recommended height including 1/4" x 1/4" Grooves, cutting, hardware's, wastage, glues,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 with-out any depth and thickness)</t>
  </si>
  <si>
    <t xml:space="preserve"> Hall area Near JIT &amp; Reception area wall (9'-0" High only).</t>
  </si>
  <si>
    <t>7</t>
  </si>
  <si>
    <t>HDF Board Vertical Fluted Pattern over Cement Board Partition Walls.</t>
  </si>
  <si>
    <t>Providing, making and fixing of  HDF Board Vertical Fluted Pattern over Cement Board Partition Walls 3'-3" high in Polish finish consist of 1/2" HDF Board fix over Cement Board Partition walls having 1/8"x1/8" vertical Flutes (Grooves)as per elevational detail drawing fix / paste with adhesive in level including cutting, hardware's, wastage, glues, lifting, all fixing accessories and arrangements, scaffolding, making openings, cutting of electric switch board, solignum treatment, etc., as shown in drawing &amp; details, complete job in all respect as per drawing/detail and as directed by the Architects. (This job will be coordinated with electrical/ air-conditioning works &amp; Payment Exposed Elevation area will be measured with-out any depth and thickness)</t>
  </si>
  <si>
    <t xml:space="preserve"> Hall area Near JIT.</t>
  </si>
  <si>
    <t>8</t>
  </si>
  <si>
    <t>HDF Board Half Round Vertical Fluted Panel Cladding over  Columns in Polish finish.</t>
  </si>
  <si>
    <r>
      <t>Item description same as above</t>
    </r>
    <r>
      <rPr>
        <b/>
        <sz val="11"/>
        <rFont val="Calibri"/>
        <family val="2"/>
      </rPr>
      <t xml:space="preserve"> item # 7</t>
    </r>
    <r>
      <rPr>
        <sz val="11"/>
        <rFont val="Calibri"/>
        <family val="2"/>
      </rPr>
      <t xml:space="preserve"> but having 1" x 3/4" thick half round shape Vertical Fluted Pattern fix / paste with adhesive / screw bolts in level on cement board finish Columns including cutting, hardware's, wastage, glues, lifting, all fixing accessories and arrangements, scaffolding, making openings, cutting of electric switch board, solignum treatment, etc., as shown in drawing &amp; details, complete job in all respect as per drawing/detail and as directed by the Architects. (This job will be coordinated with electrical/ air-conditioning works &amp; Payment Exposed Elevation area will be measured with-out any depth and thickness)</t>
    </r>
  </si>
  <si>
    <t>Large Hub &amp; Hall area Near JIT.</t>
  </si>
  <si>
    <t>9</t>
  </si>
  <si>
    <t>Pre-Fabricated Acoustic Paneling on Wall</t>
  </si>
  <si>
    <t>Providing, making and fixing of Pre-Fabricated Acoustic Paneling on Walls in approved decorative design fixed over existing Wall upto required height as per elevational detail drawing using best quality adhesive/screw including cutting, fixing, hardware's, wastage, glues, lifting, all fixing accessories and arrangements, scaffolding, making openings, cutting of electric switch board, solignum treatment, etc., as shown in drawing &amp; details, complete job in all respect as per drawing/detail and as directed by the Architects.
(This job will be coordinated with electrical/plumbing and air-conditioning works.)</t>
  </si>
  <si>
    <t>Team / JIT Rooms.</t>
  </si>
  <si>
    <t>10</t>
  </si>
  <si>
    <t>Porcelain Tile on Wall.</t>
  </si>
  <si>
    <r>
      <t>Providing and Fixing Porcelain Tile on walls / Columns / Dry Wall Partitions (approved Sample and shade by Architect) fixing with 1:4 cement sand mortar and base with approved bond of required thickness, setting the tiles with neat cement mortar, butt joints if required with approved grout &amp; color of equivalent, including    curing, cleaning, hacking / chipping of existing surface for bonding where necessary, etc., complete in all respect.</t>
    </r>
    <r>
      <rPr>
        <b/>
        <sz val="11"/>
        <rFont val="Calibri"/>
        <family val="2"/>
      </rPr>
      <t xml:space="preserve"> (Base Rate: 8000/Sqm)</t>
    </r>
  </si>
  <si>
    <t>Ablution areas / Toilets Cubical &amp; Lobby areas upto False-Ceiling Height.</t>
  </si>
  <si>
    <t>Dado in Large Hub Pantry / Washing Counter Wall.</t>
  </si>
  <si>
    <t>4" Skirting in I.T Storage / Cleaning area.</t>
  </si>
  <si>
    <t>11</t>
  </si>
  <si>
    <t>3" High Solid Oak Wood Skirting in Polish Finish for Carpet Floor area.</t>
  </si>
  <si>
    <t>Providing, making and fixing 3" High Solid Oak Wood Skirting in Polish Finish for Carpet area (using seasoned &amp; termite treated wood) of approved thickness with required design &amp; pattern as per drawing &amp; detail, fixed on wall including all hardware's, cutting, polishing with approved polish, wastage, nails, adhesive, etc., Complete in all respect as per drawing &amp; Architect instruction. (For Payment net Running length will be measured).</t>
  </si>
  <si>
    <t>12</t>
  </si>
  <si>
    <t>PVC Skirting.</t>
  </si>
  <si>
    <r>
      <t xml:space="preserve">Providing and fixing PVC Skirting 3" high Pasting over existing finish walls / Dry wall partitions / Columns using best quality pasting adhesive including cutting, preparation of existing surface for pasting, cleaning, smooth surface, etc. Complete job with all respects and as directed by the Architect. </t>
    </r>
    <r>
      <rPr>
        <b/>
        <sz val="11"/>
        <rFont val="Calibri"/>
        <family val="2"/>
      </rPr>
      <t>(Base Rate: 570/Sft)</t>
    </r>
  </si>
  <si>
    <r>
      <rPr>
        <b/>
        <sz val="11"/>
        <rFont val="Calibri"/>
        <family val="2"/>
      </rPr>
      <t xml:space="preserve">VL-01 </t>
    </r>
    <r>
      <rPr>
        <sz val="11"/>
        <rFont val="Calibri"/>
        <family val="2"/>
      </rPr>
      <t>( Data Room / Storage / Passages)</t>
    </r>
  </si>
  <si>
    <r>
      <rPr>
        <b/>
        <sz val="11"/>
        <rFont val="Calibri"/>
        <family val="2"/>
      </rPr>
      <t xml:space="preserve">VL-03 </t>
    </r>
    <r>
      <rPr>
        <sz val="11"/>
        <rFont val="Calibri"/>
        <family val="2"/>
      </rPr>
      <t>(Copier)</t>
    </r>
  </si>
  <si>
    <r>
      <rPr>
        <b/>
        <sz val="11"/>
        <rFont val="Calibri"/>
        <family val="2"/>
      </rPr>
      <t>VL-04</t>
    </r>
    <r>
      <rPr>
        <sz val="11"/>
        <rFont val="Calibri"/>
        <family val="2"/>
      </rPr>
      <t xml:space="preserve"> (Large Hub /Reception area)</t>
    </r>
  </si>
  <si>
    <t>B-</t>
  </si>
  <si>
    <t>FLOORING FINISHES:</t>
  </si>
  <si>
    <t>13</t>
  </si>
  <si>
    <t xml:space="preserve">Vinyl Flooring. </t>
  </si>
  <si>
    <r>
      <t xml:space="preserve">Providing and Laying Vinyl Flooring (approved Vendor) over existing CC finish floor with best quality  adhesive, including cutting, lifting, wastage, etc., complete in all respect, as per drawing and instruction of the Architect. (For Payment Net installed Carpet tile area will be measured.) </t>
    </r>
    <r>
      <rPr>
        <b/>
        <sz val="11"/>
        <rFont val="Calibri"/>
        <family val="2"/>
      </rPr>
      <t>Base Rate: 1200/Sft.</t>
    </r>
  </si>
  <si>
    <t>14</t>
  </si>
  <si>
    <t xml:space="preserve">Carpet Flooring. </t>
  </si>
  <si>
    <r>
      <t xml:space="preserve">Providing and Laying Carpet (approved Sample / vendor by Architect) over existing CC finish floor with approved adhesive, including cutting, lifting, wastage, etc., complete in all respect, as per drawing and instruction of the Architect. (For Payment Net installed Carpet tile area will be measured.) </t>
    </r>
    <r>
      <rPr>
        <b/>
        <sz val="11"/>
        <rFont val="Calibri"/>
        <family val="2"/>
      </rPr>
      <t>Base Rate: 1200/Sft.</t>
    </r>
  </si>
  <si>
    <r>
      <rPr>
        <b/>
        <sz val="11"/>
        <rFont val="Calibri"/>
        <family val="2"/>
      </rPr>
      <t>CT-01, 20"x 20"</t>
    </r>
    <r>
      <rPr>
        <sz val="11"/>
        <rFont val="Calibri"/>
        <family val="2"/>
      </rPr>
      <t>: I.T Workspace / Hall areas</t>
    </r>
  </si>
  <si>
    <r>
      <rPr>
        <b/>
        <sz val="11"/>
        <rFont val="Calibri"/>
        <family val="2"/>
      </rPr>
      <t>CT-02, 20"x 20"</t>
    </r>
    <r>
      <rPr>
        <sz val="11"/>
        <rFont val="Calibri"/>
        <family val="2"/>
      </rPr>
      <t xml:space="preserve"> Teams &amp; JIT Rooms.</t>
    </r>
  </si>
  <si>
    <r>
      <rPr>
        <b/>
        <sz val="11"/>
        <rFont val="Calibri"/>
        <family val="2"/>
      </rPr>
      <t xml:space="preserve">CT-04, 20"x 20" </t>
    </r>
    <r>
      <rPr>
        <sz val="11"/>
        <rFont val="Calibri"/>
        <family val="2"/>
      </rPr>
      <t>Reception.</t>
    </r>
  </si>
  <si>
    <r>
      <rPr>
        <b/>
        <sz val="11"/>
        <rFont val="Calibri"/>
        <family val="2"/>
      </rPr>
      <t>CT-06, 20"x 20"</t>
    </r>
    <r>
      <rPr>
        <sz val="11"/>
        <rFont val="Calibri"/>
        <family val="2"/>
      </rPr>
      <t xml:space="preserve"> Male / Female Prayer areas.</t>
    </r>
  </si>
  <si>
    <t>15</t>
  </si>
  <si>
    <t>2 'x 4' Porcelain Tile Flooring in Toilets area.</t>
  </si>
  <si>
    <r>
      <t>Providing and Laying of Porcelain tile flooring</t>
    </r>
    <r>
      <rPr>
        <b/>
        <sz val="11"/>
        <rFont val="Calibri"/>
        <family val="2"/>
      </rPr>
      <t xml:space="preserve"> (approved sample by Architect) </t>
    </r>
    <r>
      <rPr>
        <sz val="11"/>
        <rFont val="Calibri"/>
        <family val="2"/>
      </rPr>
      <t>with 1:4 cement sand mortar base &amp; bond of required thickness so as to achieve a minimum overall finished floor thickness of  3', setting the tiles with neat cement mortar, butt joints if required with approved waterproof grout, curing, cleaning, hacking / chipping of existing surface for bonding where necessary, etc. Complete in all respect, as per drawing and instruction of the Architect.</t>
    </r>
    <r>
      <rPr>
        <b/>
        <sz val="11"/>
        <rFont val="Calibri"/>
        <family val="2"/>
      </rPr>
      <t xml:space="preserve"> </t>
    </r>
    <r>
      <rPr>
        <sz val="11"/>
        <rFont val="Calibri"/>
        <family val="2"/>
      </rPr>
      <t>(For Payment Net tile area will be measured.)</t>
    </r>
  </si>
  <si>
    <t>16</t>
  </si>
  <si>
    <t>C.C Floor under Carpet / Vinyl Flooring.</t>
  </si>
  <si>
    <t>Providing and Laying 2" ~ 3" thick (avg.) with 1:3:6 cement concrete floor  finished of required thickness including curing, hacking of existing surface for bonding where necessary, etc., Complete  in all respect as per drawings and as instructed by the Architect.</t>
  </si>
  <si>
    <t>17</t>
  </si>
  <si>
    <t>C.C Raised Platform for Pantry area counter /Ablution area Floor / Seats.</t>
  </si>
  <si>
    <t>Providing, making / laying  1:3:6 C.C Raised Platform for Ablution area Floor 12" ~ 15" high / Seats made up of debris / solid blocks or Broken pieces laid with cement sand mortar  levelling, curing, Plaster finish, etc. complete  as per drawing and as directed by the Architect.</t>
  </si>
  <si>
    <t>Item description same as above item 17 (a) for construct Ablution area Seats up to 15" high from finish floor level. Complete job with all respects as per flooring plan.</t>
  </si>
  <si>
    <t>Nos</t>
  </si>
  <si>
    <t>18</t>
  </si>
  <si>
    <t>Trim Inlay on Floor.</t>
  </si>
  <si>
    <r>
      <t xml:space="preserve">Providing &amp; Laying Brass Trim Inlay on Floor  (approved sample / Color by Architect) laying  with proper smooth floors finish as per drawing and detail, complete job with all necessary Laying, arrangements including cutting, bending, Polish, Proper inlay in existing floor with best quality adhesive materials, etc., as per drawings and as directed by the Architect. </t>
    </r>
    <r>
      <rPr>
        <b/>
        <sz val="11"/>
        <color theme="1"/>
        <rFont val="Calibri"/>
        <family val="2"/>
      </rPr>
      <t>(Base Rate: 300/Rft,</t>
    </r>
    <r>
      <rPr>
        <sz val="11"/>
        <color theme="1"/>
        <rFont val="Calibri"/>
        <family val="2"/>
      </rPr>
      <t xml:space="preserve"> Running length will be measured). </t>
    </r>
  </si>
  <si>
    <t>19</t>
  </si>
  <si>
    <t>Waterproofing for Wet Areas.</t>
  </si>
  <si>
    <t>Providing &amp; apply of Waterproofing for Wet Area  on floor  and walls upto 1' feet height by brush application of Aquafin or approved equivalent on floor and walls including treatment at the junctions of horizontal &amp; vertical surface, etc., complete in all respect as per drawings and instructions of the Architect. 
(For Payment only Floor area will be measured).</t>
  </si>
  <si>
    <t>Male &amp; Fe-Male Toilet Areas/ Pantry areas / Ablution areas.</t>
  </si>
  <si>
    <t>C-</t>
  </si>
  <si>
    <t>CEILING FINISH.</t>
  </si>
  <si>
    <t>20</t>
  </si>
  <si>
    <t>Gypsum Suspended False-Ceiling with Bulkhead.</t>
  </si>
  <si>
    <t xml:space="preserve">Providing and installing in position gypsum board false ceiling 12mm thick (Elephant brand or approved equivalent) best quality gypsum sheet including the cost of galvanized iron adjustable clutch wire hanging system, horizontal and vertical framework of approved material, making Cove/Bulkheads/light pelmet, fiber tape on joints, provision of openings for all lights fixtures, linear grills and diffusers  and providing aluminum flush band for protection of edges/corners where ever required etc., all hardware, wastage, cutting, lifting etc., Complete in all respect as per  drawing and as instructed by the architect. (For payment net surface L x B will be measured) </t>
  </si>
  <si>
    <t>Large Hub / Reception / Team rooms / JIT / Hall areas.</t>
  </si>
  <si>
    <t>21</t>
  </si>
  <si>
    <t>Moisture Resistant Gypsum Suspended False-Ceiling for Toilets / Ablution / Cleaning areas.</t>
  </si>
  <si>
    <r>
      <t>Item description same as item above</t>
    </r>
    <r>
      <rPr>
        <b/>
        <sz val="11"/>
        <rFont val="Calibri"/>
        <family val="2"/>
      </rPr>
      <t xml:space="preserve"> item # 19</t>
    </r>
    <r>
      <rPr>
        <sz val="11"/>
        <rFont val="Calibri"/>
        <family val="2"/>
      </rPr>
      <t xml:space="preserve">, but moisture resistant gypsum board ceiling. Complete in all respect as per  drawing and as instructed by the architect. (For payment net surface L x B will be measured) </t>
    </r>
  </si>
  <si>
    <t>22</t>
  </si>
  <si>
    <t>MDF Wooden Ribs Suspended Ceiling in Large Hub room.</t>
  </si>
  <si>
    <t xml:space="preserve">Providing, making and installing in position MDF Wooden Ribs Suspended Ceiling (Lassani or approved equivalent) using of 1/2" MDF Board for making Ribs (6"x6" Panels) having 1/2" groove, 3-1/2" x 4" main exterior Ribs frame &amp; 2-1/4" x 4" intermediate Ribs framing joint with main frame with best quality adhesive / bolts and hanging with galvanized iron adjustable clutch wire system to RCC Slab. All Joints should be properly joint with each other in proper screw bolts / adhesive and using best quality hardware. Complete job with all necessary fixing arrangement, scaffolding, wastage, cutting, lifting, provision of openings for all lights fixtures, etc as per  drawing and as directed by the Architect. (For payment net surface L x B will be measured) </t>
  </si>
  <si>
    <t>23</t>
  </si>
  <si>
    <t>Gypsum Access Panel.</t>
  </si>
  <si>
    <t>Provide and install 2'x2' Gypsum access panel (Knauf) comprising of 1/2" thick gypsum sheet with GI frame and suspension system including all required fixing arrangements, openable mechanism, 3 coats of white matt enamel paint complete with all respect as per drawings and as instructed by Architect.</t>
  </si>
  <si>
    <t>24</t>
  </si>
  <si>
    <t>Pre Fabricated Acoustic Panel False Ceiling</t>
  </si>
  <si>
    <t xml:space="preserve">Providing and installing in position Pre Fabricated Acoustic Panel False Ceiling, consisting of Acoustic Panels of approved brand (FELTECH), fixed at required ceiling level hanged and supported with galvanized iron adjustable clutch wire hanging system, horizontal and vertical framework of approved material, making Cove/Bulkheads/light pelmet, fiber tape on joints, provision of openings for all lights fixtures, linear grills and diffusers  and providing aluminum flush band for protection of edges/corners where ever required etc., all hardware, wastage, cutting, lifting etc., Complete in all respect as per  drawing and as instructed by the architect. (For payment net horizontal surface L x B will be measured) </t>
  </si>
  <si>
    <t>25</t>
  </si>
  <si>
    <t>Plastic Emulsion Paint.</t>
  </si>
  <si>
    <t>Providing and applying 3 coats of Plastic Emulsion paint roller finish approved shade (Burger/Kansai/ICI) on False-ceiling with bulkheads / Concrete Slab /beams over one coat of primer and base preparation up to required height and level, including preparing the surfaces smooth with carborandum stone, filling the depression with putty, scraping with sand paper, cleaning the surfaces etc., complete as per drawings  or as directed by the Architect.</t>
  </si>
  <si>
    <t>Miscellaneous Work:</t>
  </si>
  <si>
    <t>26</t>
  </si>
  <si>
    <t>Internal Fixed Glazing with 12 mm thick Laminated Cleared Glass with Powder Coated Aluminum Framing</t>
  </si>
  <si>
    <t>Providing, fabrication and installation in position fixed glazing consisting of Laminated Glass (6mm+0.76mm (PVB) + 6mm) tempered cleared glass with one side curve side Design of approved brand with powder coated Aluminum framing of approved section fixed on Floor/wall/overhead beam etc., as per shown in drawing including all hardware's, neoprene gasket, rubber gasket seal / silicone sealant, fixing arrangements, etc., complete in all respect. Door area will be deducted. (For payment frame to frame exposed Elevation area will be measured.)</t>
  </si>
  <si>
    <t>Teams Rooms.</t>
  </si>
  <si>
    <t>27</t>
  </si>
  <si>
    <t>8mm thick Tempered Glass Paneling on wall</t>
  </si>
  <si>
    <t>Providing, fabrication and installation in position of Glass Panel consisting of 8mm thick tempered glass with sand blasted from back side only, fixed on wall with approved hardware's as shown in drawing/details including all hardware's, rubber seal of approved sample on edges of glass to protect edges, fixing arrangements, sand blasting, etc., complete as per drawing, hardware schedule and instruction of the Architect. (For payment exposed Elevation area will be measured.)</t>
  </si>
  <si>
    <t>Teams  Rooms.</t>
  </si>
  <si>
    <t>28</t>
  </si>
  <si>
    <t xml:space="preserve">Acoustic Foldable Paritition Fabric Finish Both Side </t>
  </si>
  <si>
    <t xml:space="preserve">Supply and install imported Folding Partition with Acoustic Paneling on Both Side, including heavy duty Sliding frame section in Powder coated, Aluminum profiles and top MS tube support complete in all respect. Shop drawing will be submitted by GC.
(For payment one side elevation area will be measured).
</t>
  </si>
  <si>
    <t>(Team Rooms)</t>
  </si>
  <si>
    <t>29</t>
  </si>
  <si>
    <t>Mirror in Toilets.</t>
  </si>
  <si>
    <t>Providing and Installation in position 6mm thick imported Belgium mirror (2'-0" x 3'-6")with ply backing fixed on MS Frame (deco paint Finish) to be fixed in existing finish wall as shown in drawings and details, including hardware's, wastage, lifting, painting with deco paint (ICI, Jotun) etc., complete in all respects. 
(For Payment Frame to Frame Exposed area will be measured with-out any depth and thickness)</t>
  </si>
  <si>
    <t>30</t>
  </si>
  <si>
    <t>Frosted Film.</t>
  </si>
  <si>
    <r>
      <t>Provide &amp; apply Frosted film 150 Micron (3M or approved equivalent) on glazing / Doors as per approved sample &amp; Pattern by Architect, Complete job with all necessary pasting material including cutting, wastage etc in all respect</t>
    </r>
    <r>
      <rPr>
        <b/>
        <sz val="11"/>
        <rFont val="Calibri"/>
        <family val="2"/>
      </rPr>
      <t>. (Base Rate: 270/Sft)</t>
    </r>
  </si>
  <si>
    <t>31</t>
  </si>
  <si>
    <t>Glass Doors of Laminated Glass (6mm+0.76mm (PVB) + 6mm) both tempered cleared glass with Powder Coated Aluminum Framing.</t>
  </si>
  <si>
    <r>
      <t>Providing, fabrication &amp; installation in position Glass door, consisting of Laminated Glass (6mm+0.76mm (PVB) + 6mm) both tempered cleared glass of approved brand, with powder coated Aluminum framing of approved section, all fitting with hinges of approved quality, locking arrangements, as per approved customized M.S handles as per design on both sides of shutter including all hardware's, wastage, silicon sealant, lifting, cutting, fixing, etc., complete as per drawing, hardware schedule and instruction of the Architect. 
(</t>
    </r>
    <r>
      <rPr>
        <b/>
        <sz val="11"/>
        <rFont val="Calibri"/>
        <family val="2"/>
        <scheme val="minor"/>
      </rPr>
      <t>Base Rate of Hardware's 60,000/-</t>
    </r>
    <r>
      <rPr>
        <sz val="11"/>
        <rFont val="Calibri"/>
        <family val="2"/>
        <scheme val="minor"/>
      </rPr>
      <t>, JB Saeed or approved equivalent brand / supplier).</t>
    </r>
  </si>
  <si>
    <r>
      <rPr>
        <b/>
        <sz val="11"/>
        <rFont val="Calibri"/>
        <family val="2"/>
      </rPr>
      <t>5'-0" x 8'-0"</t>
    </r>
    <r>
      <rPr>
        <sz val="11"/>
        <rFont val="Calibri"/>
        <family val="2"/>
      </rPr>
      <t xml:space="preserve"> </t>
    </r>
    <r>
      <rPr>
        <b/>
        <sz val="11"/>
        <rFont val="Calibri"/>
        <family val="2"/>
      </rPr>
      <t xml:space="preserve">(Double leaf)
</t>
    </r>
    <r>
      <rPr>
        <sz val="11"/>
        <rFont val="Calibri"/>
        <family val="2"/>
      </rPr>
      <t>Main Entrance at Reception &amp;Lift Lobby area.</t>
    </r>
  </si>
  <si>
    <r>
      <rPr>
        <b/>
        <sz val="11"/>
        <rFont val="Calibri"/>
        <family val="2"/>
      </rPr>
      <t xml:space="preserve">3'-0" x 9'-6" (Single leaf), </t>
    </r>
    <r>
      <rPr>
        <sz val="11"/>
        <rFont val="Calibri"/>
        <family val="2"/>
      </rPr>
      <t xml:space="preserve"> Office / Working area Rooms.</t>
    </r>
  </si>
  <si>
    <r>
      <t xml:space="preserve">(Note: </t>
    </r>
    <r>
      <rPr>
        <sz val="11"/>
        <rFont val="Calibri"/>
        <family val="2"/>
      </rPr>
      <t>All Building Terrace Area Glass Doors are existing and Part of Building Owner Finish.</t>
    </r>
    <r>
      <rPr>
        <b/>
        <sz val="11"/>
        <rFont val="Calibri"/>
        <family val="2"/>
      </rPr>
      <t>)</t>
    </r>
  </si>
  <si>
    <t>32</t>
  </si>
  <si>
    <t>Laminated Wooden Door</t>
  </si>
  <si>
    <r>
      <t xml:space="preserve">Providing, making &amp; fixing of Laminated Door, consisting of 50mm thick solid core flush shutter (for flush door shutters Partal wood infill framing) using approved Lamination on both sides of shutter over rough wood structure frame with 6mm thick wood lipping polish finish, including 6" wide &amp; 2" thick wooden door frame of Oak wood in polish finish including 1"x 2-1/2" wide Architrave polish finish both side of door frame. Complete job with all respect with all necessary making and fixing arrangement with approved hardware's, seasoning, termite proofing in wooden surface area, etc as per drawings, specifications and instructions of the architect.
(Door's Hardware will be from approved vendors i/c Hinges &amp; Customized doors Handle, </t>
    </r>
    <r>
      <rPr>
        <b/>
        <sz val="11"/>
        <rFont val="Calibri"/>
        <family val="2"/>
        <scheme val="minor"/>
      </rPr>
      <t>Base Rate of Hardware's Rs 30,000/-</t>
    </r>
    <r>
      <rPr>
        <sz val="11"/>
        <rFont val="Calibri"/>
        <family val="2"/>
        <scheme val="minor"/>
      </rPr>
      <t>).</t>
    </r>
  </si>
  <si>
    <r>
      <rPr>
        <b/>
        <sz val="11"/>
        <color theme="1"/>
        <rFont val="Calibri"/>
        <family val="2"/>
      </rPr>
      <t>Single Shutter Openable: 3'-6" x 8'-0".</t>
    </r>
    <r>
      <rPr>
        <sz val="11"/>
        <color theme="1"/>
        <rFont val="Calibri"/>
        <family val="2"/>
      </rPr>
      <t xml:space="preserve"> (Storages)</t>
    </r>
  </si>
  <si>
    <r>
      <rPr>
        <b/>
        <sz val="11"/>
        <color theme="1"/>
        <rFont val="Calibri"/>
        <family val="2"/>
      </rPr>
      <t>Single Shutter Openable: 2'-6" x 8'-0"</t>
    </r>
    <r>
      <rPr>
        <sz val="11"/>
        <color theme="1"/>
        <rFont val="Calibri"/>
        <family val="2"/>
      </rPr>
      <t xml:space="preserve"> (Ablution / Toilets / Cleaner)</t>
    </r>
  </si>
  <si>
    <r>
      <rPr>
        <b/>
        <sz val="11"/>
        <color theme="1"/>
        <rFont val="Calibri"/>
        <family val="2"/>
      </rPr>
      <t>Single Shutter Sliding: 3'-0" x 8'-0"</t>
    </r>
    <r>
      <rPr>
        <sz val="11"/>
        <color theme="1"/>
        <rFont val="Calibri"/>
        <family val="2"/>
      </rPr>
      <t xml:space="preserve"> (Store /Copy area / Prayer rooms)</t>
    </r>
  </si>
  <si>
    <t>33</t>
  </si>
  <si>
    <r>
      <t>Fire Rated Doors for Staircase</t>
    </r>
    <r>
      <rPr>
        <b/>
        <sz val="10"/>
        <color indexed="8"/>
        <rFont val="Cambria"/>
        <family val="1"/>
      </rPr>
      <t xml:space="preserve"> (120 Minutes Fire Rating)</t>
    </r>
  </si>
  <si>
    <r>
      <t>Providing &amp; fixing 1-1/2" thick plain flush panel wood Fire Rated doors (Fire Rating upto One Twenty</t>
    </r>
    <r>
      <rPr>
        <sz val="11"/>
        <color indexed="8"/>
        <rFont val="Calibri"/>
        <family val="2"/>
      </rPr>
      <t xml:space="preserve"> </t>
    </r>
    <r>
      <rPr>
        <sz val="11"/>
        <rFont val="Calibri"/>
        <family val="2"/>
      </rPr>
      <t xml:space="preserve">Minutes, MEK or equivalent vendor as approved by Architect) with 16 gauge M.S frame coated with intumescent Paint, shutters to be made up of a composite mineral core with mineral sheets on each side. The stiles and rails are mineral with wood edge. the skins are made of plywood, including providing 1.5 mm thick lead lining fire-resisting hardware's, Locks, Hinges, door closers, Panic exit device etc. Complete as per Drawings / Details, Specifications and as directed by the Architect. </t>
    </r>
    <r>
      <rPr>
        <b/>
        <sz val="10"/>
        <rFont val="Avalon"/>
      </rPr>
      <t/>
    </r>
  </si>
  <si>
    <t>Size: 3'-6" x 8'-0".</t>
  </si>
  <si>
    <t>Each</t>
  </si>
  <si>
    <t>34</t>
  </si>
  <si>
    <r>
      <t xml:space="preserve">Roller Blind for Façade Glazing. </t>
    </r>
    <r>
      <rPr>
        <b/>
        <sz val="10"/>
        <rFont val="Calibri"/>
        <family val="2"/>
      </rPr>
      <t>(Manual Operated)</t>
    </r>
  </si>
  <si>
    <r>
      <t xml:space="preserve">Providing and install Roller Blind for Facade Glazing with complete mechanism, shade approved by the Architect with brand (Manual Operated), Complete job with all necessary arrangement as per drawings/detail and as directed by the Architects. 
</t>
    </r>
    <r>
      <rPr>
        <b/>
        <sz val="11"/>
        <rFont val="Calibri"/>
        <family val="2"/>
      </rPr>
      <t>(Base Rate: 550/Sft)</t>
    </r>
  </si>
  <si>
    <r>
      <t>Light / Net Fabric exterior face.</t>
    </r>
    <r>
      <rPr>
        <b/>
        <sz val="11"/>
        <rFont val="Calibri"/>
        <family val="2"/>
      </rPr>
      <t xml:space="preserve"> (Base Rate: 475/Sft)</t>
    </r>
  </si>
  <si>
    <r>
      <t xml:space="preserve">Black Out Fabric inside. </t>
    </r>
    <r>
      <rPr>
        <b/>
        <sz val="11"/>
        <rFont val="Calibri"/>
        <family val="2"/>
      </rPr>
      <t>(Base Rate: 575/Sft.)</t>
    </r>
  </si>
  <si>
    <t>35</t>
  </si>
  <si>
    <r>
      <t xml:space="preserve">Roller Blind for Façade Glazing. </t>
    </r>
    <r>
      <rPr>
        <b/>
        <sz val="10"/>
        <rFont val="Calibri"/>
        <family val="2"/>
      </rPr>
      <t>(Motorized)</t>
    </r>
  </si>
  <si>
    <r>
      <t xml:space="preserve">Providing and install Roller Blind for Facade Glazing with complete mechanism, shade approved by the Architect with brand (Motorized), Complete job with all necessary arrangement as per drawings/detail and as directed by the Architects. </t>
    </r>
    <r>
      <rPr>
        <b/>
        <sz val="11"/>
        <rFont val="Calibri"/>
        <family val="2"/>
      </rPr>
      <t>(Base Rate: 1650/Sft)</t>
    </r>
  </si>
  <si>
    <t>Rate Only.</t>
  </si>
  <si>
    <t>36</t>
  </si>
  <si>
    <t>Graphics &amp; Signage.</t>
  </si>
  <si>
    <t>Providing and installing in position Vinyl Graphics &amp; Signage of approved size, shape by the Architect. Complete job with all necessary fixing arrangements, all hardware's, lifting, fixing, installation, scaffolding, tools, wastage, etc. Complete job with all necessary arrangement as per drawings/detail and as directed by the Architects.</t>
  </si>
  <si>
    <t>L/S Job</t>
  </si>
  <si>
    <t>37</t>
  </si>
  <si>
    <t>Planter and Plantation work. (Natural / Artifical)</t>
  </si>
  <si>
    <t>Providing and Placing Planter and Plantation work including Pots as per Architect interior Layout with approved Plants with Pots up to recomended approved size with fill of Gravels &amp; infill sand material (Natural / Artifical) with all respect as per Architect instruction. (Base Rate for Each Planter: Rs.30,000/-)</t>
  </si>
  <si>
    <t>Wooden Carpentry Work: (Fixed Furniture)</t>
  </si>
  <si>
    <t>(RT-01) Reception Counter.</t>
  </si>
  <si>
    <r>
      <t xml:space="preserve">Providing, making and fixing in position Reception Counter completely consisting of 3/4" thick MDF board casing with approved Ply pasted over (ZRK/Merbok/Al-Noor/Lasani) including Counter Tops / Partitions / inside finish surface / Shelves etc with PVC match lipping all around exposed edging, Desk exterior finish having CNC cutting design Pattern using 1/2" MDF Sheet with making provision of cove for rope light. 1-1/2" high S.S finish Pedestal Base fix below reception counter desk. Complete job with all necessary making arrangement as per detail drawing using best quality approved hardware's, adhesive, wastage, cutting, lifting, solignum treatment to all wooden surfaces and as directed by the Architect.
</t>
    </r>
    <r>
      <rPr>
        <b/>
        <sz val="11"/>
        <rFont val="Calibri"/>
        <family val="2"/>
      </rPr>
      <t>Length: 5'-2" x 3'-6" high &amp; 24" deep.</t>
    </r>
  </si>
  <si>
    <t>Drawer Unit for Reception Counter.</t>
  </si>
  <si>
    <r>
      <t>Complete Item description same as above</t>
    </r>
    <r>
      <rPr>
        <b/>
        <sz val="11"/>
        <color theme="1"/>
        <rFont val="Calibri"/>
        <family val="2"/>
      </rPr>
      <t xml:space="preserve"> item # 1, </t>
    </r>
    <r>
      <rPr>
        <sz val="11"/>
        <color theme="1"/>
        <rFont val="Calibri"/>
        <family val="2"/>
      </rPr>
      <t xml:space="preserve">except exterior finish. Complete job with all necessary making arrangement as per detail drawing using best quality approved hardware's, Sliding Channel for drawer, best quality wheels, Lock, MS Paint Finish handle as per detail, wastage, cutting, lifting, solignum treatment to all wooden surfaces and as directed by the Architect.
</t>
    </r>
    <r>
      <rPr>
        <b/>
        <sz val="11"/>
        <color theme="1"/>
        <rFont val="Calibri"/>
        <family val="2"/>
      </rPr>
      <t>Length: 30" x 30" deep x 27" high .</t>
    </r>
  </si>
  <si>
    <t>Ridge Design Cabinets for Large Hub Room:</t>
  </si>
  <si>
    <t>Floor Cabinets without Ridge Design Pattern Shutters.</t>
  </si>
  <si>
    <r>
      <t xml:space="preserve">Providing, making and fixing </t>
    </r>
    <r>
      <rPr>
        <b/>
        <sz val="11"/>
        <color theme="1"/>
        <rFont val="Calibri"/>
        <family val="2"/>
      </rPr>
      <t xml:space="preserve"> Floor Cabinets</t>
    </r>
    <r>
      <rPr>
        <sz val="11"/>
        <color theme="1"/>
        <rFont val="Calibri"/>
        <family val="2"/>
      </rPr>
      <t xml:space="preserve"> 3'-0" high and 24" deep made up of 3/4" thick Laminated MDF board (SRK, Lassani or equivalent) complete structure case including Intermediate Partitions / shelves and drawers with match PVC lipping exposed surface edges, Finally laying 1" thick approved approved Marble Polish finish counter top, 3/4" thick Shutter having 3/4" thick HDF vertical fluted pattern as per detail drawing,  using best quality approved S.S Finish hardware's like hinges, handles, locks, 3" high Solid wood Polish finish Pedestal Base, etc.  Complete job with all necessary fixing arrangement with all respect as per drawing and as directed by the Architect.
</t>
    </r>
    <r>
      <rPr>
        <b/>
        <sz val="11"/>
        <rFont val="Calibri"/>
        <family val="2"/>
      </rPr>
      <t>(Base Rate: Marble Top: 2500/-sft)</t>
    </r>
  </si>
  <si>
    <t>Wall Cabinets with Ridge Design Pattern Shutters.</t>
  </si>
  <si>
    <t>Providing, making and fixing Wall Cabinets upto 5'-6" high &amp; 18" deep madeup of 3/4" thick Lassani Laminated MDF board Complete structure case including Shutters / Intermediate Partitions / shelves and drawers with match PVC lipping all around shutters / drawers &amp; exposed surface edges, 3/4" thick Solid Wooden Shutter with Ridge Design Pattern in polish finish fix in Laminated Cabinet case, Using best quality approved S.S Finish hardware's like hinges, handles, locks etc.  Complete job with all necessary fixing arrangement with all respect as per drawing and as directed by the Architect.</t>
  </si>
  <si>
    <t>Floor Mounted Full Height Cabinets with Provision of Fridge / Water Dispenser with open shelves.</t>
  </si>
  <si>
    <t>Item description same as above item # (a) except counter top but having provision of Fridge / Water Dispenser with open shelves with all respect up to 8'ft high &amp; 2'-3" deep, using best quality approved S.S Finish hardware's like hinges, handles, locks etc.  Complete job with all necessary fixing arrangement with all respect as per drawing and as directed by the Architect.</t>
  </si>
  <si>
    <t>Deco Paint Finish Filling Cabinets &amp; Lockers in Hall areas / Passages.</t>
  </si>
  <si>
    <t>Floor Cabinets.</t>
  </si>
  <si>
    <r>
      <t xml:space="preserve">Providing, making and fixing </t>
    </r>
    <r>
      <rPr>
        <b/>
        <sz val="11"/>
        <color theme="1"/>
        <rFont val="Calibri"/>
        <family val="2"/>
      </rPr>
      <t>Floor Cabinets</t>
    </r>
    <r>
      <rPr>
        <sz val="11"/>
        <color theme="1"/>
        <rFont val="Calibri"/>
        <family val="2"/>
      </rPr>
      <t xml:space="preserve"> 2'-6" high and 22" deep made up of 3/4" thick white Laminated MDF board (SRK, Lassani or equivalent) complete structure case including Intermediate Partitions / shelves and drawers with match PVC lipping all around exposed surface edges 3/4" thick MDF Cabinet shutters having Deco Paint finish (approved color by Architect), laying 1" thick approved Marble counter top having round edges, Using best quality approved S.S Finish hardware's like hinges, handles, locks etc.  Complete job with all necessary fixing arrangement with all respect as per drawing and as directed by the Architect. </t>
    </r>
    <r>
      <rPr>
        <b/>
        <sz val="11"/>
        <rFont val="Calibri"/>
        <family val="2"/>
      </rPr>
      <t>(Base Rate: Marble Top: 2500/-sft)</t>
    </r>
  </si>
  <si>
    <t>Wall Cabinets</t>
  </si>
  <si>
    <t>Providing, making and fixing Wall Cabinets upto 3'-6" high &amp; 22" deep madeup of 3/4" thick Lassani Laminated MDF board Complete structure case including Intermediate Partitions / shelves and drawers with match PVC lipping all around exposed surface edges, 3/4" thick MDF Cabinet shutters having Deco Paint finish (approved color by Architect), Using best quality approved S.S Finish hardware's like hinges, handles, locks etc.  Complete job with all necessary fixing arrangement with all respect as per drawing and as directed by the Architect.</t>
  </si>
  <si>
    <t>Full Height Storage area Cabinets.</t>
  </si>
  <si>
    <t>Providing, making and fixing Full Height Cabinet upto 6'-0" High &amp; 18" deep, completely madeup of 3/4" thick Lassani Laminated MDF board Complete structure case including Intermediate Partitions / shelves and drawers with match PVC lipping all around exposed surface edges, 3/4" thick MDF Cabinet shutters having Deco Paint finish (approved color by Architect), Using best quality approved S.S Finish hardware's like hinges, handles, locks etc.  Complete job with all necessary fixing arrangement with all respect as per drawing and as directed by the Architect.</t>
  </si>
  <si>
    <t xml:space="preserve"> Floor Cabinet upto Ceiling Height in Storage room.</t>
  </si>
  <si>
    <t>Full Height Floor Cabinet for Cleaners area.</t>
  </si>
  <si>
    <t>Providing, making and fixing Full Height Floor Cabinet  upto 7-0" high &amp; 24" deep on both side walls, completely madeup of 3/4" thick Lassani Laminated MDF board Complete structure case including Shutters / Intermediate Partitions / shelves and drawers with match PVC lipping all around shutters / drawers &amp; exposed surface edges, Using best quality approved S.S Finish hardware's like hinges, handles, locks etc.  Complete job with all necessary fixing arrangement with all respect as per drawing and as directed by the Architect.</t>
  </si>
  <si>
    <t>Additional M.S Framing in Partition wall Behind DB</t>
  </si>
  <si>
    <t>Providing, fabrication and fixing in position of Additional M.S Framing in Partition wall Behind DB, consisting of M.S framing structure of 2"x4" hollow pipe of 16 gauge, all members will be proper welded with each other, fixing of framing on floor and with existing RCC ceiling from top with the support of approved hardware's and fittings, including applying two coats of anti rust coating of approved brand to all M.S work &amp; painting to all MS work with approved paint, Colour &amp; shade, complete job with all necessary fixing arrangements, all hardware's, all hardware's, wastage, cutting, fabrication, welding, lifting, clipping, scaffolding, painting, etc., complete in all respect as per drawings, specifications and as instructed by the Architect.
(For Payment Installed Running Length will be measured without any depth and thickness)</t>
  </si>
  <si>
    <t>39</t>
  </si>
  <si>
    <t>As-Built and Shop Drawings</t>
  </si>
  <si>
    <t>Making of CCP, As-Built &amp; Shop Drawings (Civil, MEP, IT, AV, CCTV etc) on AutoCAD 2018 or latest version with sectional details in coordination with all the relevant contractors/teams complete in all respects as per instructions of consultants prior to execution of work.</t>
  </si>
  <si>
    <r>
      <t xml:space="preserve">Total Cost of </t>
    </r>
    <r>
      <rPr>
        <b/>
        <sz val="14"/>
        <color rgb="FFFF0000"/>
        <rFont val="Calibri"/>
        <family val="2"/>
      </rPr>
      <t>12th</t>
    </r>
    <r>
      <rPr>
        <b/>
        <sz val="14"/>
        <rFont val="Calibri"/>
        <family val="2"/>
      </rPr>
      <t xml:space="preserve"> Floor Finishes Work  = </t>
    </r>
  </si>
  <si>
    <t>6 weeks</t>
  </si>
  <si>
    <t>Alpine</t>
  </si>
  <si>
    <t>8 weeks</t>
  </si>
  <si>
    <t>RAK THERM</t>
  </si>
  <si>
    <t>4 Weeks</t>
  </si>
  <si>
    <t>2 Weeks</t>
  </si>
  <si>
    <t>GALA</t>
  </si>
  <si>
    <t>DADEX</t>
  </si>
  <si>
    <t>PROTECK</t>
  </si>
  <si>
    <t>Shield</t>
  </si>
  <si>
    <t>8 Weeks</t>
  </si>
  <si>
    <t>12 Weeks</t>
  </si>
  <si>
    <t>Berger</t>
  </si>
  <si>
    <t>ZETA</t>
  </si>
  <si>
    <t>12 to  14 Weeks</t>
  </si>
  <si>
    <t xml:space="preserve">Fast / Newage </t>
  </si>
  <si>
    <t>Pipe: Mueller
Insulation: Superloan</t>
  </si>
  <si>
    <t>Honeywell</t>
  </si>
  <si>
    <t>1 Week</t>
  </si>
  <si>
    <t>LOCAL</t>
  </si>
  <si>
    <t>Pipe: AGM
Insulation: Superloan</t>
  </si>
  <si>
    <t>ISL</t>
  </si>
  <si>
    <t>Thermobreak</t>
  </si>
  <si>
    <t>3 Weeks</t>
  </si>
  <si>
    <t>Air Guide</t>
  </si>
  <si>
    <t>6 Weeks</t>
  </si>
  <si>
    <t>AEROFOAM</t>
  </si>
  <si>
    <t>REKTHERM</t>
  </si>
  <si>
    <t>2Weeks</t>
  </si>
  <si>
    <t>3Weeks</t>
  </si>
  <si>
    <t>BERGER</t>
  </si>
  <si>
    <t>QX Ultrasonic</t>
  </si>
  <si>
    <t>Pipe: Mueller
Insulation: Aeroflex</t>
  </si>
  <si>
    <t xml:space="preserve">Pioneer / Pakistan </t>
  </si>
  <si>
    <t>Al-Fazal Engineering</t>
  </si>
  <si>
    <t>Pipe: AGM
Insulation: Aeroflex</t>
  </si>
  <si>
    <t>Steel Craft / Engatech</t>
  </si>
  <si>
    <t>LIFFCO</t>
  </si>
  <si>
    <t>Fisher</t>
  </si>
  <si>
    <t>NAFFCO</t>
  </si>
  <si>
    <t>Supply and Installation of Exhaust Air Fans (50 CFM)</t>
  </si>
  <si>
    <t>SISTEVAN</t>
  </si>
  <si>
    <t>PORTA</t>
  </si>
  <si>
    <t>ZILVER</t>
  </si>
  <si>
    <t>SIEMENS</t>
  </si>
  <si>
    <t>Aeroflex</t>
  </si>
  <si>
    <t xml:space="preserve">  FIREX  </t>
  </si>
  <si>
    <t xml:space="preserve">  16 to  18 Weeks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</si>
</sst>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0.0"/>
    <numFmt numFmtId="166" formatCode="_(* #,##0_);_(* \(#,##0\);_(* &quot;-&quot;??_);_(@_)"/>
    <numFmt numFmtId="167" formatCode="General_)"/>
    <numFmt numFmtId="168" formatCode="#,##0.0"/>
    <numFmt numFmtId="169" formatCode="_-* #,##0_-;\-* #,##0_-;_-* &quot;-&quot;??_-;_-@_-"/>
  </numFmts>
  <fonts count="75">
    <font>
      <sz val="11"/>
      <color theme="1"/>
      <name val="Calibri"/>
      <family val="2"/>
      <scheme val="minor"/>
    </font>
    <font>
      <b/>
      <sz val="10"/>
      <name val="Times New Roman"/>
      <family val="1"/>
    </font>
    <font>
      <sz val="10"/>
      <name val="Times New Roman"/>
      <family val="1"/>
    </font>
    <font>
      <sz val="10"/>
      <name val="Arial"/>
      <family val="2"/>
    </font>
    <font>
      <b/>
      <sz val="11"/>
      <color theme="1"/>
      <name val="Century Gothic"/>
      <family val="2"/>
    </font>
    <font>
      <sz val="11"/>
      <color theme="1"/>
      <name val="Century Gothic"/>
      <family val="2"/>
    </font>
    <font>
      <b/>
      <sz val="11"/>
      <color rgb="FFFF0000"/>
      <name val="Century Gothic"/>
      <family val="2"/>
    </font>
    <font>
      <sz val="11"/>
      <name val="Century Gothic"/>
      <family val="2"/>
    </font>
    <font>
      <b/>
      <sz val="11"/>
      <name val="Century Gothic"/>
      <family val="2"/>
    </font>
    <font>
      <sz val="11"/>
      <color rgb="FFFF0000"/>
      <name val="Century Gothic"/>
      <family val="2"/>
    </font>
    <font>
      <b/>
      <sz val="11"/>
      <color rgb="FF0000FF"/>
      <name val="Century Gothic"/>
      <family val="2"/>
    </font>
    <font>
      <b/>
      <i/>
      <sz val="11"/>
      <color theme="1"/>
      <name val="Century Gothic"/>
      <family val="2"/>
    </font>
    <font>
      <sz val="11"/>
      <color theme="1"/>
      <name val="Calibri"/>
      <family val="2"/>
      <scheme val="minor"/>
    </font>
    <font>
      <sz val="11"/>
      <color indexed="8"/>
      <name val="Century Gothic"/>
      <family val="2"/>
    </font>
    <font>
      <b/>
      <sz val="11"/>
      <color indexed="8"/>
      <name val="Century Gothic"/>
      <family val="2"/>
    </font>
    <font>
      <b/>
      <u/>
      <sz val="11"/>
      <name val="Century Gothic"/>
      <family val="2"/>
    </font>
    <font>
      <sz val="11"/>
      <name val="Arial"/>
      <family val="2"/>
    </font>
    <font>
      <b/>
      <sz val="12"/>
      <name val="Arial"/>
      <family val="2"/>
    </font>
    <font>
      <sz val="12"/>
      <name val="Arial"/>
      <family val="2"/>
    </font>
    <font>
      <i/>
      <sz val="11"/>
      <name val="Arial"/>
      <family val="2"/>
    </font>
    <font>
      <b/>
      <sz val="13"/>
      <name val="Arial"/>
      <family val="2"/>
    </font>
    <font>
      <sz val="10"/>
      <color theme="0"/>
      <name val="Arial"/>
      <family val="2"/>
    </font>
    <font>
      <b/>
      <sz val="10"/>
      <name val="Arial"/>
      <family val="2"/>
    </font>
    <font>
      <b/>
      <sz val="11"/>
      <name val="Arial"/>
      <family val="2"/>
    </font>
    <font>
      <i/>
      <sz val="10"/>
      <name val="Arial"/>
      <family val="2"/>
    </font>
    <font>
      <b/>
      <sz val="6"/>
      <name val="Arial"/>
      <family val="2"/>
    </font>
    <font>
      <sz val="9"/>
      <name val="Arial"/>
      <family val="2"/>
    </font>
    <font>
      <b/>
      <sz val="14"/>
      <name val="Arial"/>
      <family val="2"/>
    </font>
    <font>
      <b/>
      <sz val="16"/>
      <name val="Arial"/>
      <family val="2"/>
    </font>
    <font>
      <sz val="10"/>
      <name val="Helv"/>
    </font>
    <font>
      <sz val="11"/>
      <name val="Helv"/>
    </font>
    <font>
      <b/>
      <u/>
      <sz val="10"/>
      <name val="Arial"/>
      <family val="2"/>
    </font>
    <font>
      <sz val="8"/>
      <name val="Arial"/>
      <family val="2"/>
    </font>
    <font>
      <b/>
      <sz val="26"/>
      <color theme="1"/>
      <name val="Century Gothic"/>
      <family val="2"/>
    </font>
    <font>
      <b/>
      <sz val="16"/>
      <name val="Century Gothic"/>
      <family val="2"/>
    </font>
    <font>
      <b/>
      <sz val="36"/>
      <name val="Arial"/>
      <family val="2"/>
    </font>
    <font>
      <sz val="18"/>
      <name val="Arial"/>
      <family val="2"/>
    </font>
    <font>
      <b/>
      <sz val="24"/>
      <name val="Arial"/>
      <family val="2"/>
    </font>
    <font>
      <b/>
      <sz val="26"/>
      <name val="Century Gothic"/>
      <family val="2"/>
    </font>
    <font>
      <b/>
      <sz val="14"/>
      <name val="Century Gothic"/>
      <family val="2"/>
    </font>
    <font>
      <sz val="9"/>
      <color theme="1"/>
      <name val="Century Gothic"/>
      <family val="2"/>
    </font>
    <font>
      <sz val="10"/>
      <name val="MS Sans Serif"/>
    </font>
    <font>
      <b/>
      <sz val="16"/>
      <name val="Calibri"/>
      <family val="2"/>
      <scheme val="minor"/>
    </font>
    <font>
      <sz val="13"/>
      <color theme="1"/>
      <name val="Calibri"/>
      <family val="2"/>
      <scheme val="minor"/>
    </font>
    <font>
      <sz val="9"/>
      <color indexed="12"/>
      <name val="Arial Black"/>
      <family val="2"/>
    </font>
    <font>
      <sz val="9"/>
      <name val="Arial Black"/>
      <family val="2"/>
    </font>
    <font>
      <sz val="13"/>
      <name val="Calibri"/>
      <family val="2"/>
      <scheme val="minor"/>
    </font>
    <font>
      <b/>
      <sz val="13"/>
      <name val="Calibri"/>
      <family val="2"/>
      <scheme val="minor"/>
    </font>
    <font>
      <sz val="11"/>
      <color theme="1"/>
      <name val="Calibri"/>
      <family val="2"/>
    </font>
    <font>
      <b/>
      <sz val="12"/>
      <color theme="1"/>
      <name val="Calibri"/>
      <family val="2"/>
    </font>
    <font>
      <b/>
      <sz val="14"/>
      <name val="Calibri"/>
      <family val="2"/>
    </font>
    <font>
      <b/>
      <sz val="12"/>
      <name val="Calibri"/>
      <family val="2"/>
    </font>
    <font>
      <b/>
      <sz val="11"/>
      <name val="Calibri"/>
      <family val="2"/>
    </font>
    <font>
      <sz val="10"/>
      <name val="Calibri"/>
      <family val="2"/>
    </font>
    <font>
      <sz val="12"/>
      <name val="Calibri"/>
      <family val="2"/>
    </font>
    <font>
      <b/>
      <sz val="10"/>
      <name val="Calibri"/>
      <family val="2"/>
    </font>
    <font>
      <b/>
      <sz val="11"/>
      <color theme="1"/>
      <name val="Calibri"/>
      <family val="2"/>
    </font>
    <font>
      <sz val="10"/>
      <name val="Century Gothic"/>
      <family val="2"/>
    </font>
    <font>
      <b/>
      <sz val="11"/>
      <name val="Cambria"/>
      <family val="1"/>
    </font>
    <font>
      <b/>
      <u/>
      <sz val="11"/>
      <color indexed="8"/>
      <name val="Cambria"/>
      <family val="1"/>
    </font>
    <font>
      <b/>
      <sz val="11"/>
      <color indexed="8"/>
      <name val="Cambria"/>
      <family val="1"/>
    </font>
    <font>
      <sz val="11"/>
      <name val="Cambria"/>
      <family val="1"/>
    </font>
    <font>
      <sz val="11"/>
      <color indexed="8"/>
      <name val="Cambria"/>
      <family val="1"/>
    </font>
    <font>
      <sz val="11"/>
      <name val="Calibri"/>
      <family val="2"/>
    </font>
    <font>
      <b/>
      <u/>
      <sz val="11"/>
      <name val="Calibri"/>
      <family val="2"/>
    </font>
    <font>
      <sz val="11"/>
      <name val="Calibri"/>
      <family val="2"/>
      <scheme val="minor"/>
    </font>
    <font>
      <b/>
      <sz val="11"/>
      <name val="Calibri"/>
      <family val="2"/>
      <scheme val="minor"/>
    </font>
    <font>
      <sz val="12"/>
      <color theme="1"/>
      <name val="Calibri"/>
      <family val="2"/>
    </font>
    <font>
      <b/>
      <sz val="10"/>
      <color indexed="8"/>
      <name val="Cambria"/>
      <family val="1"/>
    </font>
    <font>
      <sz val="11"/>
      <color indexed="8"/>
      <name val="Calibri"/>
      <family val="2"/>
    </font>
    <font>
      <b/>
      <sz val="10"/>
      <name val="Avalon"/>
    </font>
    <font>
      <b/>
      <u/>
      <sz val="11"/>
      <color theme="1"/>
      <name val="Calibri"/>
      <family val="2"/>
    </font>
    <font>
      <b/>
      <sz val="14"/>
      <color rgb="FFFF0000"/>
      <name val="Calibri"/>
      <family val="2"/>
    </font>
    <font>
      <b/>
      <sz val="9"/>
      <name val="Calibri"/>
      <family val="2"/>
    </font>
    <font>
      <sz val="9"/>
      <name val="Calibri"/>
      <family val="2"/>
    </font>
  </fonts>
  <fills count="10">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indexed="9"/>
        <bgColor indexed="64"/>
      </patternFill>
    </fill>
    <fill>
      <patternFill patternType="solid">
        <fgColor theme="6" tint="0.39997558519241921"/>
        <bgColor indexed="64"/>
      </patternFill>
    </fill>
  </fills>
  <borders count="1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thin">
        <color indexed="64"/>
      </left>
      <right style="hair">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bottom/>
      <diagonal/>
    </border>
    <border>
      <left/>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hair">
        <color indexed="64"/>
      </right>
      <top/>
      <bottom/>
      <diagonal/>
    </border>
    <border>
      <left style="thin">
        <color indexed="64"/>
      </left>
      <right/>
      <top/>
      <bottom style="hair">
        <color indexed="64"/>
      </bottom>
      <diagonal/>
    </border>
    <border>
      <left style="medium">
        <color indexed="64"/>
      </left>
      <right style="hair">
        <color indexed="64"/>
      </right>
      <top/>
      <bottom style="hair">
        <color indexed="64"/>
      </bottom>
      <diagonal/>
    </border>
    <border>
      <left style="thin">
        <color indexed="64"/>
      </left>
      <right style="hair">
        <color indexed="64"/>
      </right>
      <top/>
      <bottom style="hair">
        <color indexed="64"/>
      </bottom>
      <diagonal/>
    </border>
    <border>
      <left style="thin">
        <color indexed="64"/>
      </left>
      <right style="medium">
        <color indexed="64"/>
      </right>
      <top/>
      <bottom style="hair">
        <color indexed="64"/>
      </bottom>
      <diagonal/>
    </border>
    <border>
      <left/>
      <right style="thin">
        <color indexed="64"/>
      </right>
      <top/>
      <bottom/>
      <diagonal/>
    </border>
    <border>
      <left style="thin">
        <color indexed="64"/>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hair">
        <color indexed="64"/>
      </top>
      <bottom style="medium">
        <color indexed="64"/>
      </bottom>
      <diagonal/>
    </border>
    <border>
      <left style="medium">
        <color indexed="64"/>
      </left>
      <right style="hair">
        <color indexed="64"/>
      </right>
      <top/>
      <bottom style="medium">
        <color indexed="64"/>
      </bottom>
      <diagonal/>
    </border>
    <border>
      <left style="thin">
        <color indexed="64"/>
      </left>
      <right style="hair">
        <color indexed="64"/>
      </right>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hair">
        <color indexed="64"/>
      </right>
      <top style="hair">
        <color indexed="64"/>
      </top>
      <bottom/>
      <diagonal/>
    </border>
    <border>
      <left style="thin">
        <color indexed="64"/>
      </left>
      <right style="hair">
        <color indexed="64"/>
      </right>
      <top style="hair">
        <color indexed="64"/>
      </top>
      <bottom/>
      <diagonal/>
    </border>
    <border>
      <left style="thin">
        <color indexed="64"/>
      </left>
      <right style="thin">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style="hair">
        <color indexed="64"/>
      </top>
      <bottom/>
      <diagonal/>
    </border>
    <border>
      <left style="thin">
        <color indexed="64"/>
      </left>
      <right/>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medium">
        <color indexed="64"/>
      </left>
      <right style="hair">
        <color indexed="64"/>
      </right>
      <top style="double">
        <color indexed="64"/>
      </top>
      <bottom style="medium">
        <color indexed="64"/>
      </bottom>
      <diagonal/>
    </border>
    <border>
      <left style="thin">
        <color indexed="64"/>
      </left>
      <right style="hair">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top/>
      <bottom style="double">
        <color indexed="64"/>
      </bottom>
      <diagonal/>
    </border>
    <border>
      <left/>
      <right style="thin">
        <color indexed="64"/>
      </right>
      <top style="double">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bottom style="medium">
        <color indexed="8"/>
      </bottom>
      <diagonal/>
    </border>
    <border>
      <left/>
      <right/>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style="hair">
        <color indexed="64"/>
      </top>
      <bottom style="hair">
        <color indexed="64"/>
      </bottom>
      <diagonal/>
    </border>
    <border>
      <left/>
      <right/>
      <top/>
      <bottom style="thin">
        <color indexed="64"/>
      </bottom>
      <diagonal/>
    </border>
    <border>
      <left style="thin">
        <color indexed="64"/>
      </left>
      <right/>
      <top style="hair">
        <color indexed="64"/>
      </top>
      <bottom style="thin">
        <color indexed="64"/>
      </bottom>
      <diagonal/>
    </border>
    <border>
      <left style="medium">
        <color indexed="64"/>
      </left>
      <right style="thin">
        <color indexed="64"/>
      </right>
      <top style="hair">
        <color indexed="64"/>
      </top>
      <bottom style="hair">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diagonal/>
    </border>
    <border>
      <left/>
      <right style="medium">
        <color indexed="64"/>
      </right>
      <top/>
      <bottom style="hair">
        <color indexed="64"/>
      </bottom>
      <diagonal/>
    </border>
  </borders>
  <cellStyleXfs count="29">
    <xf numFmtId="0" fontId="0" fillId="0" borderId="0"/>
    <xf numFmtId="0" fontId="1" fillId="0" borderId="0"/>
    <xf numFmtId="0" fontId="2" fillId="0" borderId="0"/>
    <xf numFmtId="0" fontId="2" fillId="0" borderId="0"/>
    <xf numFmtId="0" fontId="2" fillId="0" borderId="0"/>
    <xf numFmtId="0" fontId="3" fillId="0" borderId="0"/>
    <xf numFmtId="0" fontId="2" fillId="0" borderId="0"/>
    <xf numFmtId="164" fontId="12" fillId="0" borderId="0" applyFont="0" applyFill="0" applyBorder="0" applyAlignment="0" applyProtection="0"/>
    <xf numFmtId="0" fontId="2" fillId="0" borderId="0"/>
    <xf numFmtId="0" fontId="16" fillId="0" borderId="0"/>
    <xf numFmtId="9" fontId="16" fillId="0" borderId="0" applyFont="0" applyFill="0" applyBorder="0" applyAlignment="0" applyProtection="0"/>
    <xf numFmtId="0" fontId="29" fillId="0" borderId="0"/>
    <xf numFmtId="164" fontId="3" fillId="0" borderId="0" applyFont="0" applyFill="0" applyBorder="0" applyAlignment="0" applyProtection="0"/>
    <xf numFmtId="164" fontId="3" fillId="0" borderId="0" applyFont="0" applyFill="0" applyBorder="0" applyAlignment="0" applyProtection="0"/>
    <xf numFmtId="0" fontId="3" fillId="0" borderId="0"/>
    <xf numFmtId="0" fontId="41" fillId="0" borderId="0"/>
    <xf numFmtId="0" fontId="12" fillId="0" borderId="0"/>
    <xf numFmtId="0" fontId="44" fillId="0" borderId="0" applyNumberFormat="0">
      <alignment horizontal="center" vertical="center" wrapText="1"/>
    </xf>
    <xf numFmtId="43" fontId="12" fillId="0" borderId="0" applyFont="0" applyFill="0" applyBorder="0" applyAlignment="0" applyProtection="0"/>
    <xf numFmtId="0" fontId="3" fillId="0" borderId="0"/>
    <xf numFmtId="164" fontId="57" fillId="0" borderId="0" applyFont="0" applyFill="0" applyBorder="0" applyAlignment="0" applyProtection="0"/>
    <xf numFmtId="0" fontId="57" fillId="0" borderId="0"/>
    <xf numFmtId="0" fontId="57" fillId="0" borderId="0"/>
    <xf numFmtId="164" fontId="3" fillId="0" borderId="0" applyFont="0" applyFill="0" applyBorder="0" applyAlignment="0" applyProtection="0"/>
    <xf numFmtId="164" fontId="3" fillId="0" borderId="0" applyFont="0" applyFill="0" applyBorder="0" applyAlignment="0" applyProtection="0"/>
    <xf numFmtId="0" fontId="57" fillId="0" borderId="0"/>
    <xf numFmtId="0" fontId="57" fillId="0" borderId="0"/>
    <xf numFmtId="0" fontId="57" fillId="0" borderId="0"/>
    <xf numFmtId="164" fontId="57" fillId="0" borderId="0" applyFont="0" applyFill="0" applyBorder="0" applyAlignment="0" applyProtection="0"/>
  </cellStyleXfs>
  <cellXfs count="915">
    <xf numFmtId="0" fontId="0" fillId="0" borderId="0" xfId="0"/>
    <xf numFmtId="0" fontId="5" fillId="0" borderId="0" xfId="0" applyFont="1" applyAlignment="1">
      <alignment horizontal="center" vertical="center"/>
    </xf>
    <xf numFmtId="0" fontId="5" fillId="0" borderId="0" xfId="0" applyFont="1"/>
    <xf numFmtId="0" fontId="7" fillId="0" borderId="0" xfId="0" applyFont="1" applyAlignment="1">
      <alignment horizontal="center" vertical="center"/>
    </xf>
    <xf numFmtId="0" fontId="7" fillId="0" borderId="0" xfId="0" applyFont="1" applyAlignment="1">
      <alignment horizontal="left" vertical="center"/>
    </xf>
    <xf numFmtId="0" fontId="5" fillId="0" borderId="0" xfId="0" applyFont="1" applyAlignment="1">
      <alignment horizontal="left"/>
    </xf>
    <xf numFmtId="3" fontId="5" fillId="0" borderId="0" xfId="0" applyNumberFormat="1" applyFont="1" applyAlignment="1">
      <alignment horizontal="center" vertical="center"/>
    </xf>
    <xf numFmtId="165" fontId="4" fillId="0" borderId="1" xfId="0" applyNumberFormat="1" applyFont="1" applyBorder="1" applyAlignment="1">
      <alignment horizontal="center" vertical="center"/>
    </xf>
    <xf numFmtId="2" fontId="4" fillId="0" borderId="1" xfId="5" applyNumberFormat="1" applyFont="1" applyBorder="1" applyAlignment="1">
      <alignment horizontal="center" vertical="center"/>
    </xf>
    <xf numFmtId="3" fontId="4" fillId="0" borderId="1" xfId="0" applyNumberFormat="1" applyFont="1" applyBorder="1" applyAlignment="1">
      <alignment horizontal="center" vertical="center" wrapText="1"/>
    </xf>
    <xf numFmtId="0" fontId="5" fillId="0" borderId="2" xfId="0" applyFont="1" applyBorder="1" applyAlignment="1">
      <alignment horizontal="center" vertical="center" wrapText="1"/>
    </xf>
    <xf numFmtId="0" fontId="4" fillId="0" borderId="2" xfId="0" applyFont="1" applyBorder="1" applyAlignment="1">
      <alignment horizontal="left" vertical="center" wrapText="1" indent="1"/>
    </xf>
    <xf numFmtId="0" fontId="4" fillId="0" borderId="1" xfId="0" applyFont="1" applyBorder="1" applyAlignment="1">
      <alignment horizontal="left" vertical="center" wrapText="1" indent="1"/>
    </xf>
    <xf numFmtId="0" fontId="8" fillId="0" borderId="1" xfId="0" applyFont="1" applyBorder="1" applyAlignment="1">
      <alignment horizontal="left" vertical="center" wrapText="1" indent="1"/>
    </xf>
    <xf numFmtId="0" fontId="7" fillId="0" borderId="1" xfId="0" applyFont="1" applyBorder="1" applyAlignment="1">
      <alignment horizontal="center" vertical="center"/>
    </xf>
    <xf numFmtId="1" fontId="7" fillId="0" borderId="0" xfId="0" applyNumberFormat="1" applyFont="1" applyAlignment="1">
      <alignment horizontal="center" vertical="center"/>
    </xf>
    <xf numFmtId="0" fontId="8" fillId="0" borderId="1" xfId="0" applyFont="1" applyBorder="1" applyAlignment="1">
      <alignment horizontal="center" vertical="center" wrapText="1"/>
    </xf>
    <xf numFmtId="3" fontId="4" fillId="0" borderId="1" xfId="0" applyNumberFormat="1" applyFont="1" applyBorder="1" applyAlignment="1" applyProtection="1">
      <alignment horizontal="center" vertical="center"/>
      <protection locked="0"/>
    </xf>
    <xf numFmtId="3" fontId="5" fillId="0" borderId="2" xfId="0" applyNumberFormat="1" applyFont="1" applyBorder="1" applyAlignment="1" applyProtection="1">
      <alignment horizontal="center" vertical="center"/>
      <protection locked="0"/>
    </xf>
    <xf numFmtId="1" fontId="8" fillId="0" borderId="0" xfId="0" applyNumberFormat="1" applyFont="1" applyAlignment="1">
      <alignment horizontal="center" vertical="center"/>
    </xf>
    <xf numFmtId="166" fontId="7" fillId="0" borderId="0" xfId="7" applyNumberFormat="1" applyFont="1" applyAlignment="1">
      <alignment horizontal="center" vertical="center"/>
    </xf>
    <xf numFmtId="3" fontId="5" fillId="0" borderId="1" xfId="0" applyNumberFormat="1" applyFont="1" applyBorder="1" applyAlignment="1">
      <alignment horizontal="center" vertical="center"/>
    </xf>
    <xf numFmtId="3" fontId="5" fillId="0" borderId="2" xfId="0" applyNumberFormat="1" applyFont="1" applyBorder="1" applyAlignment="1">
      <alignment horizontal="center" vertical="center"/>
    </xf>
    <xf numFmtId="0" fontId="5" fillId="0" borderId="2" xfId="0" applyFont="1" applyBorder="1" applyAlignment="1">
      <alignment horizontal="center" vertical="center"/>
    </xf>
    <xf numFmtId="0" fontId="5" fillId="0" borderId="0" xfId="0" applyFont="1" applyAlignment="1">
      <alignment horizontal="center"/>
    </xf>
    <xf numFmtId="0" fontId="7" fillId="0" borderId="0" xfId="0" applyFont="1" applyAlignment="1">
      <alignment vertical="center"/>
    </xf>
    <xf numFmtId="0" fontId="4" fillId="0" borderId="1" xfId="0" applyFont="1" applyBorder="1" applyAlignment="1">
      <alignment horizontal="justify" vertical="center" wrapText="1"/>
    </xf>
    <xf numFmtId="3" fontId="7" fillId="0" borderId="1" xfId="0" applyNumberFormat="1" applyFont="1" applyBorder="1" applyAlignment="1">
      <alignment horizontal="center" vertical="center"/>
    </xf>
    <xf numFmtId="0" fontId="5" fillId="0" borderId="1" xfId="0" applyFont="1" applyBorder="1" applyAlignment="1">
      <alignment horizontal="justify" vertical="center" wrapText="1"/>
    </xf>
    <xf numFmtId="0" fontId="5" fillId="0" borderId="1" xfId="0" applyFont="1" applyBorder="1" applyAlignment="1">
      <alignment horizontal="left" vertical="center" wrapText="1"/>
    </xf>
    <xf numFmtId="0" fontId="9" fillId="0" borderId="0" xfId="0" applyFont="1" applyAlignment="1">
      <alignment vertical="center"/>
    </xf>
    <xf numFmtId="0" fontId="4" fillId="0" borderId="1" xfId="0" applyFont="1" applyBorder="1" applyAlignment="1">
      <alignment horizontal="center" vertical="center" wrapText="1"/>
    </xf>
    <xf numFmtId="0" fontId="8" fillId="0" borderId="1" xfId="0" applyFont="1" applyBorder="1" applyAlignment="1">
      <alignment horizontal="justify" vertical="center" wrapText="1"/>
    </xf>
    <xf numFmtId="0" fontId="7"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justify" vertical="center" wrapText="1"/>
    </xf>
    <xf numFmtId="0" fontId="5" fillId="0" borderId="1" xfId="0" applyFont="1" applyBorder="1" applyAlignment="1">
      <alignment vertical="center" wrapText="1"/>
    </xf>
    <xf numFmtId="0" fontId="7" fillId="0" borderId="0" xfId="0" applyFont="1"/>
    <xf numFmtId="0" fontId="8" fillId="0" borderId="1" xfId="0" applyFont="1" applyBorder="1" applyAlignment="1">
      <alignment vertical="center" wrapText="1"/>
    </xf>
    <xf numFmtId="0" fontId="7" fillId="0" borderId="0" xfId="0" applyFont="1" applyAlignment="1" applyProtection="1">
      <alignment horizontal="center" vertical="center" wrapText="1"/>
      <protection locked="0"/>
    </xf>
    <xf numFmtId="1" fontId="7" fillId="0" borderId="1" xfId="0" applyNumberFormat="1" applyFont="1" applyBorder="1" applyAlignment="1">
      <alignment horizontal="center" vertical="center"/>
    </xf>
    <xf numFmtId="1" fontId="7" fillId="0" borderId="1" xfId="0" applyNumberFormat="1" applyFont="1" applyBorder="1" applyAlignment="1">
      <alignment horizontal="center" vertical="center" wrapText="1"/>
    </xf>
    <xf numFmtId="3" fontId="5" fillId="0" borderId="1" xfId="0" applyNumberFormat="1" applyFont="1" applyBorder="1" applyAlignment="1">
      <alignment vertical="center"/>
    </xf>
    <xf numFmtId="3" fontId="5" fillId="0" borderId="1" xfId="0" applyNumberFormat="1" applyFont="1" applyBorder="1" applyAlignment="1" applyProtection="1">
      <alignment horizontal="center" vertical="center"/>
      <protection locked="0"/>
    </xf>
    <xf numFmtId="0" fontId="5" fillId="0" borderId="1" xfId="2" applyFont="1" applyBorder="1" applyAlignment="1">
      <alignment horizontal="center" vertical="center" wrapText="1"/>
    </xf>
    <xf numFmtId="0" fontId="4" fillId="0" borderId="2" xfId="0" applyFont="1" applyBorder="1" applyAlignment="1">
      <alignment horizontal="justify" vertical="center" wrapText="1"/>
    </xf>
    <xf numFmtId="0" fontId="5" fillId="0" borderId="3" xfId="0" quotePrefix="1" applyFont="1" applyBorder="1" applyAlignment="1">
      <alignment horizontal="justify" vertical="center" wrapText="1"/>
    </xf>
    <xf numFmtId="0" fontId="7" fillId="0" borderId="3" xfId="0" applyFont="1" applyBorder="1" applyAlignment="1">
      <alignment horizontal="center" vertical="center"/>
    </xf>
    <xf numFmtId="3" fontId="7" fillId="0" borderId="3" xfId="0" applyNumberFormat="1" applyFont="1" applyBorder="1" applyAlignment="1">
      <alignment horizontal="center" vertical="center"/>
    </xf>
    <xf numFmtId="0" fontId="7" fillId="0" borderId="1" xfId="0" applyFont="1" applyBorder="1" applyAlignment="1">
      <alignment vertical="center"/>
    </xf>
    <xf numFmtId="0" fontId="7" fillId="0" borderId="1" xfId="0" applyFont="1" applyBorder="1" applyAlignment="1">
      <alignment vertical="center" wrapText="1"/>
    </xf>
    <xf numFmtId="0" fontId="5" fillId="0" borderId="1" xfId="0" applyFont="1" applyBorder="1" applyAlignment="1">
      <alignment horizontal="justify" vertical="center"/>
    </xf>
    <xf numFmtId="0" fontId="5" fillId="0" borderId="1" xfId="0" applyFont="1" applyBorder="1" applyAlignment="1">
      <alignment vertical="center"/>
    </xf>
    <xf numFmtId="1" fontId="5" fillId="0" borderId="1" xfId="0" applyNumberFormat="1" applyFont="1" applyBorder="1" applyAlignment="1">
      <alignment horizontal="center" vertical="center"/>
    </xf>
    <xf numFmtId="3" fontId="5" fillId="0" borderId="1" xfId="0" applyNumberFormat="1" applyFont="1" applyBorder="1" applyAlignment="1">
      <alignment horizontal="center" vertical="center" wrapText="1"/>
    </xf>
    <xf numFmtId="0" fontId="10" fillId="0" borderId="1" xfId="0" applyFont="1" applyBorder="1" applyAlignment="1">
      <alignment horizontal="justify" vertical="center" wrapText="1"/>
    </xf>
    <xf numFmtId="0" fontId="13" fillId="0" borderId="1" xfId="0" applyFont="1" applyBorder="1" applyAlignment="1">
      <alignment horizontal="justify" vertical="center" wrapText="1"/>
    </xf>
    <xf numFmtId="0" fontId="7" fillId="0" borderId="2" xfId="0" applyFont="1" applyBorder="1" applyAlignment="1">
      <alignment horizontal="center" vertical="center" wrapText="1"/>
    </xf>
    <xf numFmtId="0" fontId="8" fillId="0" borderId="2" xfId="0" applyFont="1" applyBorder="1" applyAlignment="1">
      <alignment horizontal="left" vertical="center" wrapText="1"/>
    </xf>
    <xf numFmtId="3" fontId="7" fillId="0" borderId="2" xfId="0" applyNumberFormat="1" applyFont="1" applyBorder="1" applyAlignment="1">
      <alignment horizontal="center" vertical="center"/>
    </xf>
    <xf numFmtId="0" fontId="7" fillId="0" borderId="2" xfId="0" applyFont="1" applyBorder="1" applyAlignment="1">
      <alignment horizontal="center" vertical="center"/>
    </xf>
    <xf numFmtId="3" fontId="7" fillId="0" borderId="2" xfId="0" applyNumberFormat="1" applyFont="1" applyBorder="1" applyAlignment="1" applyProtection="1">
      <alignment horizontal="center" vertical="center"/>
      <protection locked="0"/>
    </xf>
    <xf numFmtId="0" fontId="8" fillId="0" borderId="1" xfId="0" applyFont="1" applyBorder="1" applyAlignment="1">
      <alignment horizontal="left" vertical="center" wrapText="1"/>
    </xf>
    <xf numFmtId="0" fontId="8" fillId="0" borderId="1" xfId="8" applyFont="1" applyBorder="1" applyAlignment="1">
      <alignment horizontal="justify" vertical="center" wrapText="1"/>
    </xf>
    <xf numFmtId="4" fontId="5" fillId="0" borderId="1" xfId="0" applyNumberFormat="1" applyFont="1" applyBorder="1" applyAlignment="1">
      <alignment horizontal="center" vertical="center"/>
    </xf>
    <xf numFmtId="0" fontId="5" fillId="0" borderId="3" xfId="0" applyFont="1" applyBorder="1" applyAlignment="1">
      <alignment horizontal="center" vertical="center"/>
    </xf>
    <xf numFmtId="3" fontId="5" fillId="0" borderId="1" xfId="0" applyNumberFormat="1" applyFont="1" applyBorder="1" applyAlignment="1">
      <alignment horizontal="left" vertical="center"/>
    </xf>
    <xf numFmtId="3" fontId="6" fillId="0" borderId="2" xfId="0" applyNumberFormat="1" applyFont="1" applyBorder="1" applyAlignment="1">
      <alignment horizontal="left" vertical="center"/>
    </xf>
    <xf numFmtId="3" fontId="5" fillId="0" borderId="3" xfId="0" applyNumberFormat="1" applyFont="1" applyBorder="1" applyAlignment="1">
      <alignment horizontal="center" vertical="center"/>
    </xf>
    <xf numFmtId="0" fontId="4" fillId="0" borderId="2" xfId="0" applyFont="1" applyBorder="1" applyAlignment="1">
      <alignment horizontal="center" vertical="center" wrapText="1"/>
    </xf>
    <xf numFmtId="3" fontId="4" fillId="0" borderId="2" xfId="0" applyNumberFormat="1" applyFont="1" applyBorder="1" applyAlignment="1">
      <alignment horizontal="center" vertical="center"/>
    </xf>
    <xf numFmtId="0" fontId="4" fillId="0" borderId="2" xfId="0" applyFont="1" applyBorder="1" applyAlignment="1">
      <alignment horizontal="center" vertical="center"/>
    </xf>
    <xf numFmtId="3" fontId="4" fillId="0" borderId="1" xfId="0" applyNumberFormat="1" applyFont="1" applyBorder="1" applyAlignment="1">
      <alignment horizontal="center" vertical="center"/>
    </xf>
    <xf numFmtId="0" fontId="5" fillId="0" borderId="1" xfId="0" applyFont="1" applyBorder="1" applyAlignment="1">
      <alignment horizontal="center" vertical="center"/>
    </xf>
    <xf numFmtId="0" fontId="4" fillId="0" borderId="1" xfId="0" applyFont="1" applyBorder="1" applyAlignment="1">
      <alignment horizontal="left" vertical="center" wrapText="1"/>
    </xf>
    <xf numFmtId="0" fontId="8" fillId="2" borderId="1" xfId="0" applyFont="1" applyFill="1" applyBorder="1" applyAlignment="1">
      <alignment horizontal="justify" vertical="center" wrapText="1"/>
    </xf>
    <xf numFmtId="0" fontId="7" fillId="0" borderId="1" xfId="0" applyFont="1" applyBorder="1" applyAlignment="1">
      <alignment horizontal="left" vertical="center" wrapText="1"/>
    </xf>
    <xf numFmtId="0" fontId="13" fillId="0" borderId="1" xfId="0" applyFont="1" applyBorder="1" applyAlignment="1">
      <alignment horizontal="left" vertical="center" wrapText="1"/>
    </xf>
    <xf numFmtId="0" fontId="8" fillId="0" borderId="1" xfId="8" applyFont="1" applyBorder="1" applyAlignment="1">
      <alignment horizontal="left" vertical="center" wrapText="1"/>
    </xf>
    <xf numFmtId="0" fontId="7" fillId="0" borderId="1" xfId="8" applyFont="1" applyBorder="1" applyAlignment="1">
      <alignment horizontal="center" vertical="center"/>
    </xf>
    <xf numFmtId="167" fontId="17" fillId="0" borderId="0" xfId="9" applyNumberFormat="1" applyFont="1" applyAlignment="1">
      <alignment horizontal="left" vertical="center"/>
    </xf>
    <xf numFmtId="0" fontId="18" fillId="0" borderId="0" xfId="9" applyFont="1" applyAlignment="1">
      <alignment vertical="center"/>
    </xf>
    <xf numFmtId="0" fontId="19" fillId="0" borderId="0" xfId="9" applyFont="1" applyAlignment="1">
      <alignment horizontal="center" vertical="center"/>
    </xf>
    <xf numFmtId="3" fontId="19" fillId="0" borderId="0" xfId="9" applyNumberFormat="1" applyFont="1" applyAlignment="1">
      <alignment horizontal="center" vertical="center"/>
    </xf>
    <xf numFmtId="3" fontId="16" fillId="0" borderId="0" xfId="9" applyNumberFormat="1" applyAlignment="1">
      <alignment vertical="center"/>
    </xf>
    <xf numFmtId="0" fontId="3" fillId="0" borderId="0" xfId="9" applyFont="1" applyAlignment="1">
      <alignment horizontal="center" vertical="center"/>
    </xf>
    <xf numFmtId="0" fontId="3" fillId="0" borderId="0" xfId="9" applyFont="1" applyAlignment="1">
      <alignment vertical="center"/>
    </xf>
    <xf numFmtId="167" fontId="18" fillId="0" borderId="0" xfId="9" applyNumberFormat="1" applyFont="1" applyAlignment="1">
      <alignment horizontal="left" vertical="center"/>
    </xf>
    <xf numFmtId="12" fontId="16" fillId="0" borderId="0" xfId="9" applyNumberFormat="1" applyAlignment="1">
      <alignment vertical="center"/>
    </xf>
    <xf numFmtId="0" fontId="16" fillId="0" borderId="0" xfId="9" applyAlignment="1">
      <alignment vertical="center"/>
    </xf>
    <xf numFmtId="3" fontId="3" fillId="0" borderId="0" xfId="9" applyNumberFormat="1" applyFont="1" applyAlignment="1">
      <alignment vertical="center"/>
    </xf>
    <xf numFmtId="0" fontId="16" fillId="0" borderId="0" xfId="9" applyAlignment="1">
      <alignment horizontal="right" vertical="center"/>
    </xf>
    <xf numFmtId="167" fontId="20" fillId="0" borderId="0" xfId="9" applyNumberFormat="1" applyFont="1" applyAlignment="1">
      <alignment horizontal="left" vertical="center"/>
    </xf>
    <xf numFmtId="0" fontId="16" fillId="0" borderId="0" xfId="9" applyAlignment="1">
      <alignment horizontal="right"/>
    </xf>
    <xf numFmtId="167" fontId="3" fillId="0" borderId="0" xfId="9" applyNumberFormat="1" applyFont="1" applyAlignment="1">
      <alignment horizontal="left" vertical="center"/>
    </xf>
    <xf numFmtId="0" fontId="3" fillId="0" borderId="4" xfId="9" applyFont="1" applyBorder="1" applyAlignment="1">
      <alignment vertical="center"/>
    </xf>
    <xf numFmtId="0" fontId="3" fillId="0" borderId="4" xfId="9" applyFont="1" applyBorder="1" applyAlignment="1">
      <alignment horizontal="center" vertical="center"/>
    </xf>
    <xf numFmtId="3" fontId="21" fillId="0" borderId="4" xfId="9" applyNumberFormat="1" applyFont="1" applyBorder="1" applyAlignment="1">
      <alignment horizontal="center" vertical="center"/>
    </xf>
    <xf numFmtId="3" fontId="22" fillId="0" borderId="8" xfId="9" applyNumberFormat="1" applyFont="1" applyBorder="1" applyAlignment="1">
      <alignment horizontal="center" vertical="center"/>
    </xf>
    <xf numFmtId="167" fontId="22" fillId="0" borderId="11" xfId="9" applyNumberFormat="1" applyFont="1" applyBorder="1" applyAlignment="1">
      <alignment horizontal="center" vertical="center"/>
    </xf>
    <xf numFmtId="3" fontId="22" fillId="0" borderId="12" xfId="9" applyNumberFormat="1" applyFont="1" applyBorder="1" applyAlignment="1">
      <alignment horizontal="center" vertical="center"/>
    </xf>
    <xf numFmtId="3" fontId="22" fillId="0" borderId="13" xfId="9" applyNumberFormat="1" applyFont="1" applyBorder="1" applyAlignment="1">
      <alignment horizontal="center" vertical="center"/>
    </xf>
    <xf numFmtId="3" fontId="22" fillId="0" borderId="14" xfId="9" applyNumberFormat="1" applyFont="1" applyBorder="1" applyAlignment="1">
      <alignment horizontal="center" vertical="center"/>
    </xf>
    <xf numFmtId="3" fontId="22" fillId="0" borderId="15" xfId="9" applyNumberFormat="1" applyFont="1" applyBorder="1" applyAlignment="1">
      <alignment horizontal="center" vertical="center"/>
    </xf>
    <xf numFmtId="3" fontId="22" fillId="0" borderId="16" xfId="9" applyNumberFormat="1" applyFont="1" applyBorder="1" applyAlignment="1">
      <alignment horizontal="center" vertical="center"/>
    </xf>
    <xf numFmtId="0" fontId="22" fillId="0" borderId="0" xfId="9" applyFont="1" applyAlignment="1">
      <alignment vertical="center"/>
    </xf>
    <xf numFmtId="167" fontId="23" fillId="0" borderId="17" xfId="9" applyNumberFormat="1" applyFont="1" applyBorder="1" applyAlignment="1">
      <alignment horizontal="center" vertical="center"/>
    </xf>
    <xf numFmtId="167" fontId="23" fillId="0" borderId="18" xfId="9" applyNumberFormat="1" applyFont="1" applyBorder="1" applyAlignment="1">
      <alignment horizontal="center" vertical="center"/>
    </xf>
    <xf numFmtId="167" fontId="23" fillId="0" borderId="19" xfId="9" applyNumberFormat="1" applyFont="1" applyBorder="1" applyAlignment="1">
      <alignment horizontal="center" vertical="center"/>
    </xf>
    <xf numFmtId="3" fontId="23" fillId="0" borderId="20" xfId="9" applyNumberFormat="1" applyFont="1" applyBorder="1" applyAlignment="1">
      <alignment horizontal="center" vertical="center"/>
    </xf>
    <xf numFmtId="3" fontId="23" fillId="0" borderId="21" xfId="9" applyNumberFormat="1" applyFont="1" applyBorder="1" applyAlignment="1">
      <alignment horizontal="center" vertical="center"/>
    </xf>
    <xf numFmtId="3" fontId="23" fillId="0" borderId="22" xfId="9" applyNumberFormat="1" applyFont="1" applyBorder="1" applyAlignment="1">
      <alignment horizontal="center" vertical="center"/>
    </xf>
    <xf numFmtId="3" fontId="23" fillId="0" borderId="23" xfId="9" applyNumberFormat="1" applyFont="1" applyBorder="1" applyAlignment="1">
      <alignment horizontal="center" vertical="center"/>
    </xf>
    <xf numFmtId="3" fontId="23" fillId="0" borderId="24" xfId="9" applyNumberFormat="1" applyFont="1" applyBorder="1" applyAlignment="1">
      <alignment horizontal="center" vertical="center"/>
    </xf>
    <xf numFmtId="3" fontId="23" fillId="0" borderId="25" xfId="9" applyNumberFormat="1" applyFont="1" applyBorder="1" applyAlignment="1">
      <alignment horizontal="center" vertical="center"/>
    </xf>
    <xf numFmtId="0" fontId="23" fillId="0" borderId="0" xfId="9" applyFont="1" applyAlignment="1">
      <alignment vertical="center"/>
    </xf>
    <xf numFmtId="0" fontId="3" fillId="0" borderId="17" xfId="9" applyFont="1" applyBorder="1" applyAlignment="1">
      <alignment horizontal="center"/>
    </xf>
    <xf numFmtId="0" fontId="3" fillId="0" borderId="0" xfId="9" applyFont="1" applyAlignment="1">
      <alignment horizontal="left"/>
    </xf>
    <xf numFmtId="0" fontId="3" fillId="0" borderId="26" xfId="9" applyFont="1" applyBorder="1" applyAlignment="1">
      <alignment horizontal="justify" vertical="top"/>
    </xf>
    <xf numFmtId="0" fontId="3" fillId="0" borderId="27" xfId="9" applyFont="1" applyBorder="1" applyAlignment="1">
      <alignment horizontal="center"/>
    </xf>
    <xf numFmtId="3" fontId="3" fillId="0" borderId="28" xfId="9" applyNumberFormat="1" applyFont="1" applyBorder="1" applyAlignment="1">
      <alignment horizontal="center"/>
    </xf>
    <xf numFmtId="3" fontId="3" fillId="0" borderId="29" xfId="9" applyNumberFormat="1" applyFont="1" applyBorder="1"/>
    <xf numFmtId="3" fontId="3" fillId="0" borderId="24" xfId="9" applyNumberFormat="1" applyFont="1" applyBorder="1"/>
    <xf numFmtId="3" fontId="3" fillId="0" borderId="23" xfId="9" applyNumberFormat="1" applyFont="1" applyBorder="1"/>
    <xf numFmtId="3" fontId="3" fillId="0" borderId="25" xfId="9" applyNumberFormat="1" applyFont="1" applyBorder="1"/>
    <xf numFmtId="0" fontId="3" fillId="0" borderId="0" xfId="9" applyFont="1" applyAlignment="1">
      <alignment horizontal="center"/>
    </xf>
    <xf numFmtId="0" fontId="3" fillId="0" borderId="0" xfId="9" applyFont="1"/>
    <xf numFmtId="0" fontId="3" fillId="0" borderId="26" xfId="9" applyFont="1" applyBorder="1" applyAlignment="1">
      <alignment horizontal="center"/>
    </xf>
    <xf numFmtId="3" fontId="3" fillId="0" borderId="30" xfId="9" applyNumberFormat="1" applyFont="1" applyBorder="1" applyAlignment="1">
      <alignment horizontal="center"/>
    </xf>
    <xf numFmtId="3" fontId="3" fillId="0" borderId="33" xfId="9" applyNumberFormat="1" applyFont="1" applyBorder="1"/>
    <xf numFmtId="0" fontId="3" fillId="0" borderId="17" xfId="9" quotePrefix="1" applyFont="1" applyBorder="1" applyAlignment="1">
      <alignment horizontal="center" vertical="top"/>
    </xf>
    <xf numFmtId="0" fontId="3" fillId="0" borderId="0" xfId="9" quotePrefix="1" applyFont="1" applyAlignment="1">
      <alignment horizontal="left" vertical="top"/>
    </xf>
    <xf numFmtId="0" fontId="3" fillId="0" borderId="28" xfId="9" applyFont="1" applyBorder="1" applyAlignment="1">
      <alignment horizontal="justify" vertical="top"/>
    </xf>
    <xf numFmtId="3" fontId="24" fillId="0" borderId="29" xfId="9" applyNumberFormat="1" applyFont="1" applyBorder="1" applyAlignment="1">
      <alignment horizontal="center"/>
    </xf>
    <xf numFmtId="3" fontId="24" fillId="0" borderId="24" xfId="9" applyNumberFormat="1" applyFont="1" applyBorder="1"/>
    <xf numFmtId="3" fontId="24" fillId="0" borderId="23" xfId="9" applyNumberFormat="1" applyFont="1" applyBorder="1"/>
    <xf numFmtId="0" fontId="3" fillId="0" borderId="17" xfId="9" applyFont="1" applyBorder="1" applyAlignment="1">
      <alignment horizontal="center" vertical="center"/>
    </xf>
    <xf numFmtId="0" fontId="3" fillId="0" borderId="34" xfId="9" applyFont="1" applyBorder="1" applyAlignment="1">
      <alignment horizontal="left" vertical="center"/>
    </xf>
    <xf numFmtId="0" fontId="3" fillId="0" borderId="26" xfId="9" applyFont="1" applyBorder="1" applyAlignment="1">
      <alignment vertical="center" wrapText="1"/>
    </xf>
    <xf numFmtId="0" fontId="3" fillId="0" borderId="26" xfId="9" applyFont="1" applyBorder="1" applyAlignment="1">
      <alignment horizontal="center" vertical="center"/>
    </xf>
    <xf numFmtId="3" fontId="3" fillId="0" borderId="30" xfId="9" applyNumberFormat="1" applyFont="1" applyBorder="1" applyAlignment="1">
      <alignment horizontal="center" vertical="center"/>
    </xf>
    <xf numFmtId="3" fontId="3" fillId="0" borderId="33" xfId="9" applyNumberFormat="1" applyFont="1" applyBorder="1" applyAlignment="1">
      <alignment vertical="center"/>
    </xf>
    <xf numFmtId="3" fontId="3" fillId="0" borderId="35" xfId="9" applyNumberFormat="1" applyFont="1" applyBorder="1" applyAlignment="1">
      <alignment horizontal="center" vertical="center"/>
    </xf>
    <xf numFmtId="3" fontId="3" fillId="0" borderId="37" xfId="9" applyNumberFormat="1" applyFont="1" applyBorder="1" applyAlignment="1">
      <alignment vertical="center"/>
    </xf>
    <xf numFmtId="0" fontId="3" fillId="0" borderId="38" xfId="9" applyFont="1" applyBorder="1" applyAlignment="1">
      <alignment horizontal="center" vertical="center"/>
    </xf>
    <xf numFmtId="0" fontId="3" fillId="0" borderId="39" xfId="9" applyFont="1" applyBorder="1" applyAlignment="1">
      <alignment horizontal="left" vertical="center"/>
    </xf>
    <xf numFmtId="0" fontId="3" fillId="0" borderId="40" xfId="9" applyFont="1" applyBorder="1" applyAlignment="1">
      <alignment vertical="center" wrapText="1"/>
    </xf>
    <xf numFmtId="0" fontId="3" fillId="0" borderId="40" xfId="9" applyFont="1" applyBorder="1" applyAlignment="1">
      <alignment horizontal="center" vertical="center"/>
    </xf>
    <xf numFmtId="3" fontId="3" fillId="0" borderId="41" xfId="9" applyNumberFormat="1" applyFont="1" applyBorder="1" applyAlignment="1">
      <alignment horizontal="center" vertical="center"/>
    </xf>
    <xf numFmtId="0" fontId="3" fillId="0" borderId="45" xfId="9" quotePrefix="1" applyFont="1" applyBorder="1" applyAlignment="1">
      <alignment horizontal="center" vertical="top"/>
    </xf>
    <xf numFmtId="0" fontId="3" fillId="0" borderId="48" xfId="9" applyFont="1" applyBorder="1" applyAlignment="1">
      <alignment horizontal="center"/>
    </xf>
    <xf numFmtId="3" fontId="3" fillId="0" borderId="47" xfId="9" applyNumberFormat="1" applyFont="1" applyBorder="1" applyAlignment="1">
      <alignment horizontal="center"/>
    </xf>
    <xf numFmtId="3" fontId="3" fillId="0" borderId="51" xfId="9" applyNumberFormat="1" applyFont="1" applyBorder="1"/>
    <xf numFmtId="0" fontId="3" fillId="0" borderId="34" xfId="9" quotePrefix="1" applyFont="1" applyBorder="1" applyAlignment="1">
      <alignment horizontal="left" vertical="top"/>
    </xf>
    <xf numFmtId="0" fontId="3" fillId="0" borderId="28" xfId="9" applyFont="1" applyBorder="1" applyAlignment="1">
      <alignment horizontal="justify" vertical="top" wrapText="1"/>
    </xf>
    <xf numFmtId="0" fontId="3" fillId="0" borderId="52" xfId="9" applyFont="1" applyBorder="1" applyAlignment="1">
      <alignment horizontal="center"/>
    </xf>
    <xf numFmtId="3" fontId="26" fillId="0" borderId="53" xfId="9" applyNumberFormat="1" applyFont="1" applyBorder="1" applyAlignment="1">
      <alignment horizontal="center" vertical="center" wrapText="1"/>
    </xf>
    <xf numFmtId="3" fontId="3" fillId="0" borderId="54" xfId="9" applyNumberFormat="1" applyFont="1" applyBorder="1" applyAlignment="1">
      <alignment horizontal="center" wrapText="1"/>
    </xf>
    <xf numFmtId="3" fontId="3" fillId="0" borderId="55" xfId="9" applyNumberFormat="1" applyFont="1" applyBorder="1"/>
    <xf numFmtId="3" fontId="3" fillId="0" borderId="53" xfId="9" applyNumberFormat="1" applyFont="1" applyBorder="1"/>
    <xf numFmtId="0" fontId="3" fillId="0" borderId="17" xfId="9" quotePrefix="1" applyFont="1" applyBorder="1" applyAlignment="1">
      <alignment horizontal="center" vertical="center"/>
    </xf>
    <xf numFmtId="0" fontId="22" fillId="0" borderId="34" xfId="9" quotePrefix="1" applyFont="1" applyBorder="1" applyAlignment="1">
      <alignment horizontal="left" vertical="center"/>
    </xf>
    <xf numFmtId="0" fontId="22" fillId="0" borderId="28" xfId="9" applyFont="1" applyBorder="1" applyAlignment="1">
      <alignment horizontal="justify" vertical="center"/>
    </xf>
    <xf numFmtId="0" fontId="3" fillId="0" borderId="27" xfId="9" applyFont="1" applyBorder="1" applyAlignment="1">
      <alignment horizontal="center" vertical="center"/>
    </xf>
    <xf numFmtId="3" fontId="26" fillId="0" borderId="28" xfId="9" applyNumberFormat="1" applyFont="1" applyBorder="1" applyAlignment="1">
      <alignment horizontal="center" vertical="center" wrapText="1"/>
    </xf>
    <xf numFmtId="3" fontId="3" fillId="0" borderId="29" xfId="9" applyNumberFormat="1" applyFont="1" applyBorder="1" applyAlignment="1">
      <alignment vertical="center"/>
    </xf>
    <xf numFmtId="3" fontId="3" fillId="0" borderId="23" xfId="9" applyNumberFormat="1" applyFont="1" applyBorder="1" applyAlignment="1">
      <alignment vertical="center"/>
    </xf>
    <xf numFmtId="12" fontId="3" fillId="0" borderId="25" xfId="9" applyNumberFormat="1" applyFont="1" applyBorder="1" applyAlignment="1">
      <alignment vertical="center"/>
    </xf>
    <xf numFmtId="12" fontId="3" fillId="0" borderId="17" xfId="9" quotePrefix="1" applyNumberFormat="1" applyFont="1" applyBorder="1" applyAlignment="1">
      <alignment horizontal="center" vertical="center"/>
    </xf>
    <xf numFmtId="0" fontId="26" fillId="0" borderId="34" xfId="9" applyFont="1" applyBorder="1" applyAlignment="1">
      <alignment horizontal="left" vertical="center"/>
    </xf>
    <xf numFmtId="9" fontId="3" fillId="0" borderId="30" xfId="10" applyFont="1" applyFill="1" applyBorder="1" applyAlignment="1">
      <alignment horizontal="left" vertical="center"/>
    </xf>
    <xf numFmtId="12" fontId="3" fillId="0" borderId="0" xfId="9" applyNumberFormat="1" applyFont="1" applyAlignment="1">
      <alignment vertical="center"/>
    </xf>
    <xf numFmtId="9" fontId="3" fillId="0" borderId="35" xfId="10" applyFont="1" applyFill="1" applyBorder="1" applyAlignment="1">
      <alignment horizontal="left" vertical="center"/>
    </xf>
    <xf numFmtId="0" fontId="3" fillId="0" borderId="56" xfId="9" applyFont="1" applyBorder="1" applyAlignment="1">
      <alignment horizontal="center" vertical="center"/>
    </xf>
    <xf numFmtId="2" fontId="3" fillId="0" borderId="0" xfId="9" applyNumberFormat="1" applyFont="1" applyAlignment="1">
      <alignment vertical="center"/>
    </xf>
    <xf numFmtId="12" fontId="3" fillId="0" borderId="38" xfId="9" quotePrefix="1" applyNumberFormat="1" applyFont="1" applyBorder="1" applyAlignment="1">
      <alignment horizontal="center" vertical="center"/>
    </xf>
    <xf numFmtId="0" fontId="26" fillId="0" borderId="39" xfId="9" applyFont="1" applyBorder="1" applyAlignment="1">
      <alignment horizontal="left" vertical="center"/>
    </xf>
    <xf numFmtId="9" fontId="3" fillId="0" borderId="41" xfId="10" applyFont="1" applyFill="1" applyBorder="1" applyAlignment="1">
      <alignment horizontal="left" vertical="center"/>
    </xf>
    <xf numFmtId="3" fontId="3" fillId="0" borderId="61" xfId="9" applyNumberFormat="1" applyFont="1" applyBorder="1" applyAlignment="1">
      <alignment vertical="center"/>
    </xf>
    <xf numFmtId="0" fontId="3" fillId="0" borderId="62" xfId="9" quotePrefix="1" applyFont="1" applyBorder="1" applyAlignment="1">
      <alignment horizontal="left" vertical="top"/>
    </xf>
    <xf numFmtId="0" fontId="3" fillId="0" borderId="63" xfId="9" applyFont="1" applyBorder="1" applyAlignment="1">
      <alignment horizontal="justify" vertical="top"/>
    </xf>
    <xf numFmtId="0" fontId="3" fillId="0" borderId="63" xfId="9" applyFont="1" applyBorder="1" applyAlignment="1">
      <alignment horizontal="center"/>
    </xf>
    <xf numFmtId="3" fontId="3" fillId="0" borderId="64" xfId="9" applyNumberFormat="1" applyFont="1" applyBorder="1" applyAlignment="1">
      <alignment horizontal="center"/>
    </xf>
    <xf numFmtId="3" fontId="3" fillId="0" borderId="65" xfId="9" applyNumberFormat="1" applyFont="1" applyBorder="1"/>
    <xf numFmtId="0" fontId="3" fillId="0" borderId="30" xfId="9" applyFont="1" applyBorder="1" applyAlignment="1">
      <alignment horizontal="justify" vertical="top"/>
    </xf>
    <xf numFmtId="0" fontId="3" fillId="0" borderId="66" xfId="9" quotePrefix="1" applyFont="1" applyBorder="1" applyAlignment="1">
      <alignment horizontal="justify" vertical="top"/>
    </xf>
    <xf numFmtId="3" fontId="3" fillId="0" borderId="66" xfId="9" applyNumberFormat="1" applyFont="1" applyBorder="1" applyAlignment="1">
      <alignment horizontal="center"/>
    </xf>
    <xf numFmtId="3" fontId="3" fillId="0" borderId="29" xfId="9" applyNumberFormat="1" applyFont="1" applyBorder="1" applyAlignment="1">
      <alignment horizontal="right"/>
    </xf>
    <xf numFmtId="3" fontId="3" fillId="0" borderId="23" xfId="9" applyNumberFormat="1" applyFont="1" applyBorder="1" applyAlignment="1">
      <alignment horizontal="right"/>
    </xf>
    <xf numFmtId="0" fontId="3" fillId="0" borderId="17" xfId="9" applyFont="1" applyBorder="1" applyAlignment="1">
      <alignment vertical="center"/>
    </xf>
    <xf numFmtId="167" fontId="3" fillId="0" borderId="34" xfId="9" applyNumberFormat="1" applyFont="1" applyBorder="1" applyAlignment="1">
      <alignment horizontal="left" vertical="center"/>
    </xf>
    <xf numFmtId="167" fontId="3" fillId="0" borderId="26" xfId="9" applyNumberFormat="1" applyFont="1" applyBorder="1" applyAlignment="1">
      <alignment horizontal="left" vertical="center"/>
    </xf>
    <xf numFmtId="167" fontId="3" fillId="0" borderId="26" xfId="9" applyNumberFormat="1" applyFont="1" applyBorder="1" applyAlignment="1">
      <alignment horizontal="center" vertical="center"/>
    </xf>
    <xf numFmtId="3" fontId="3" fillId="0" borderId="31" xfId="9" applyNumberFormat="1" applyFont="1" applyBorder="1" applyAlignment="1">
      <alignment horizontal="right" vertical="center"/>
    </xf>
    <xf numFmtId="167" fontId="3" fillId="0" borderId="56" xfId="9" applyNumberFormat="1" applyFont="1" applyBorder="1" applyAlignment="1">
      <alignment horizontal="left" vertical="center"/>
    </xf>
    <xf numFmtId="167" fontId="3" fillId="0" borderId="56" xfId="9" applyNumberFormat="1" applyFont="1" applyBorder="1" applyAlignment="1">
      <alignment horizontal="center" vertical="center"/>
    </xf>
    <xf numFmtId="167" fontId="3" fillId="0" borderId="17" xfId="9" applyNumberFormat="1" applyFont="1" applyBorder="1" applyAlignment="1">
      <alignment horizontal="center" vertical="top"/>
    </xf>
    <xf numFmtId="0" fontId="3" fillId="0" borderId="28" xfId="9" quotePrefix="1" applyFont="1" applyBorder="1" applyAlignment="1">
      <alignment horizontal="justify" vertical="top"/>
    </xf>
    <xf numFmtId="3" fontId="24" fillId="0" borderId="29" xfId="9" applyNumberFormat="1" applyFont="1" applyBorder="1" applyAlignment="1">
      <alignment horizontal="center" vertical="center"/>
    </xf>
    <xf numFmtId="167" fontId="3" fillId="0" borderId="38" xfId="9" applyNumberFormat="1" applyFont="1" applyBorder="1" applyAlignment="1">
      <alignment horizontal="center" vertical="top"/>
    </xf>
    <xf numFmtId="167" fontId="3" fillId="0" borderId="39" xfId="9" applyNumberFormat="1" applyFont="1" applyBorder="1" applyAlignment="1">
      <alignment horizontal="left" vertical="center"/>
    </xf>
    <xf numFmtId="167" fontId="3" fillId="0" borderId="40" xfId="9" applyNumberFormat="1" applyFont="1" applyBorder="1" applyAlignment="1">
      <alignment horizontal="left" vertical="center"/>
    </xf>
    <xf numFmtId="167" fontId="3" fillId="0" borderId="40" xfId="9" applyNumberFormat="1" applyFont="1" applyBorder="1" applyAlignment="1">
      <alignment horizontal="center" vertical="center"/>
    </xf>
    <xf numFmtId="3" fontId="3" fillId="0" borderId="67" xfId="9" applyNumberFormat="1" applyFont="1" applyBorder="1" applyAlignment="1">
      <alignment horizontal="center" vertical="center"/>
    </xf>
    <xf numFmtId="0" fontId="26" fillId="0" borderId="62" xfId="9" applyFont="1" applyBorder="1" applyAlignment="1">
      <alignment horizontal="left" vertical="center"/>
    </xf>
    <xf numFmtId="0" fontId="3" fillId="0" borderId="47" xfId="9" quotePrefix="1" applyFont="1" applyBorder="1" applyAlignment="1">
      <alignment horizontal="justify" vertical="top"/>
    </xf>
    <xf numFmtId="3" fontId="3" fillId="0" borderId="49" xfId="9" applyNumberFormat="1" applyFont="1" applyBorder="1" applyAlignment="1">
      <alignment horizontal="right"/>
    </xf>
    <xf numFmtId="3" fontId="3" fillId="0" borderId="50" xfId="9" applyNumberFormat="1" applyFont="1" applyBorder="1" applyAlignment="1">
      <alignment horizontal="right"/>
    </xf>
    <xf numFmtId="167" fontId="3" fillId="0" borderId="17" xfId="9" quotePrefix="1" applyNumberFormat="1" applyFont="1" applyBorder="1" applyAlignment="1">
      <alignment horizontal="center" vertical="top"/>
    </xf>
    <xf numFmtId="167" fontId="3" fillId="0" borderId="27" xfId="9" applyNumberFormat="1" applyFont="1" applyBorder="1" applyAlignment="1">
      <alignment horizontal="left" vertical="center"/>
    </xf>
    <xf numFmtId="167" fontId="3" fillId="0" borderId="27" xfId="9" applyNumberFormat="1" applyFont="1" applyBorder="1" applyAlignment="1">
      <alignment horizontal="center" vertical="center"/>
    </xf>
    <xf numFmtId="3" fontId="3" fillId="0" borderId="28" xfId="9" applyNumberFormat="1" applyFont="1" applyBorder="1" applyAlignment="1">
      <alignment horizontal="center" vertical="center"/>
    </xf>
    <xf numFmtId="3" fontId="3" fillId="0" borderId="29" xfId="9" applyNumberFormat="1" applyFont="1" applyBorder="1" applyAlignment="1">
      <alignment horizontal="right" vertical="center"/>
    </xf>
    <xf numFmtId="3" fontId="3" fillId="0" borderId="23" xfId="9" applyNumberFormat="1" applyFont="1" applyBorder="1" applyAlignment="1">
      <alignment horizontal="right" vertical="center"/>
    </xf>
    <xf numFmtId="3" fontId="3" fillId="0" borderId="25" xfId="9" applyNumberFormat="1" applyFont="1" applyBorder="1" applyAlignment="1">
      <alignment vertical="center"/>
    </xf>
    <xf numFmtId="167" fontId="3" fillId="0" borderId="52" xfId="9" applyNumberFormat="1" applyFont="1" applyBorder="1" applyAlignment="1">
      <alignment horizontal="center" vertical="center"/>
    </xf>
    <xf numFmtId="3" fontId="3" fillId="0" borderId="66" xfId="9" applyNumberFormat="1" applyFont="1" applyBorder="1" applyAlignment="1">
      <alignment horizontal="center" vertical="center"/>
    </xf>
    <xf numFmtId="3" fontId="3" fillId="0" borderId="54" xfId="9" applyNumberFormat="1" applyFont="1" applyBorder="1" applyAlignment="1">
      <alignment horizontal="right" vertical="center"/>
    </xf>
    <xf numFmtId="3" fontId="3" fillId="0" borderId="55" xfId="9" applyNumberFormat="1" applyFont="1" applyBorder="1" applyAlignment="1">
      <alignment horizontal="right" vertical="center"/>
    </xf>
    <xf numFmtId="3" fontId="3" fillId="0" borderId="53" xfId="9" applyNumberFormat="1" applyFont="1" applyBorder="1" applyAlignment="1">
      <alignment vertical="center"/>
    </xf>
    <xf numFmtId="167" fontId="3" fillId="0" borderId="34" xfId="9" applyNumberFormat="1" applyFont="1" applyBorder="1" applyAlignment="1">
      <alignment horizontal="left" vertical="top"/>
    </xf>
    <xf numFmtId="167" fontId="3" fillId="0" borderId="30" xfId="9" quotePrefix="1" applyNumberFormat="1" applyFont="1" applyBorder="1" applyAlignment="1">
      <alignment horizontal="justify" vertical="top"/>
    </xf>
    <xf numFmtId="0" fontId="3" fillId="0" borderId="0" xfId="9" applyFont="1" applyAlignment="1">
      <alignment vertical="top"/>
    </xf>
    <xf numFmtId="167" fontId="3" fillId="0" borderId="39" xfId="9" applyNumberFormat="1" applyFont="1" applyBorder="1" applyAlignment="1">
      <alignment horizontal="left" vertical="top"/>
    </xf>
    <xf numFmtId="167" fontId="3" fillId="0" borderId="67" xfId="9" quotePrefix="1" applyNumberFormat="1" applyFont="1" applyBorder="1" applyAlignment="1">
      <alignment horizontal="justify" vertical="top"/>
    </xf>
    <xf numFmtId="0" fontId="3" fillId="0" borderId="40" xfId="9" applyFont="1" applyBorder="1" applyAlignment="1">
      <alignment horizontal="center"/>
    </xf>
    <xf numFmtId="3" fontId="3" fillId="0" borderId="61" xfId="9" applyNumberFormat="1" applyFont="1" applyBorder="1"/>
    <xf numFmtId="167" fontId="3" fillId="0" borderId="45" xfId="9" applyNumberFormat="1" applyFont="1" applyBorder="1" applyAlignment="1">
      <alignment horizontal="center" vertical="top"/>
    </xf>
    <xf numFmtId="2" fontId="3" fillId="0" borderId="47" xfId="9" applyNumberFormat="1" applyFont="1" applyBorder="1" applyAlignment="1">
      <alignment horizontal="justify" vertical="top"/>
    </xf>
    <xf numFmtId="168" fontId="3" fillId="0" borderId="34" xfId="9" applyNumberFormat="1" applyFont="1" applyBorder="1" applyAlignment="1">
      <alignment horizontal="left" vertical="center"/>
    </xf>
    <xf numFmtId="167" fontId="3" fillId="0" borderId="34" xfId="9" quotePrefix="1" applyNumberFormat="1" applyFont="1" applyBorder="1" applyAlignment="1">
      <alignment horizontal="left" vertical="top"/>
    </xf>
    <xf numFmtId="167" fontId="3" fillId="0" borderId="52" xfId="9" quotePrefix="1" applyNumberFormat="1" applyFont="1" applyBorder="1" applyAlignment="1">
      <alignment horizontal="justify" vertical="top"/>
    </xf>
    <xf numFmtId="3" fontId="3" fillId="0" borderId="54" xfId="9" applyNumberFormat="1" applyFont="1" applyBorder="1" applyAlignment="1">
      <alignment horizontal="right"/>
    </xf>
    <xf numFmtId="3" fontId="3" fillId="0" borderId="55" xfId="9" applyNumberFormat="1" applyFont="1" applyBorder="1" applyAlignment="1">
      <alignment horizontal="right"/>
    </xf>
    <xf numFmtId="167" fontId="3" fillId="0" borderId="52" xfId="9" applyNumberFormat="1" applyFont="1" applyBorder="1" applyAlignment="1">
      <alignment horizontal="left" vertical="center"/>
    </xf>
    <xf numFmtId="168" fontId="3" fillId="0" borderId="39" xfId="9" applyNumberFormat="1" applyFont="1" applyBorder="1" applyAlignment="1">
      <alignment horizontal="left" vertical="center"/>
    </xf>
    <xf numFmtId="167" fontId="3" fillId="0" borderId="62" xfId="9" applyNumberFormat="1" applyFont="1" applyBorder="1" applyAlignment="1">
      <alignment horizontal="left" vertical="top"/>
    </xf>
    <xf numFmtId="167" fontId="3" fillId="0" borderId="48" xfId="9" applyNumberFormat="1" applyFont="1" applyBorder="1" applyAlignment="1">
      <alignment horizontal="center"/>
    </xf>
    <xf numFmtId="167" fontId="3" fillId="0" borderId="52" xfId="9" applyNumberFormat="1" applyFont="1" applyBorder="1" applyAlignment="1">
      <alignment horizontal="center"/>
    </xf>
    <xf numFmtId="0" fontId="3" fillId="0" borderId="35" xfId="9" quotePrefix="1" applyFont="1" applyBorder="1" applyAlignment="1">
      <alignment horizontal="justify" vertical="top"/>
    </xf>
    <xf numFmtId="167" fontId="3" fillId="0" borderId="56" xfId="9" applyNumberFormat="1" applyFont="1" applyBorder="1" applyAlignment="1">
      <alignment horizontal="center"/>
    </xf>
    <xf numFmtId="3" fontId="3" fillId="0" borderId="35" xfId="9" applyNumberFormat="1" applyFont="1" applyBorder="1" applyAlignment="1">
      <alignment horizontal="center"/>
    </xf>
    <xf numFmtId="3" fontId="3" fillId="0" borderId="57" xfId="9" applyNumberFormat="1" applyFont="1" applyBorder="1" applyAlignment="1">
      <alignment horizontal="right"/>
    </xf>
    <xf numFmtId="3" fontId="3" fillId="0" borderId="58" xfId="9" applyNumberFormat="1" applyFont="1" applyBorder="1" applyAlignment="1">
      <alignment horizontal="right"/>
    </xf>
    <xf numFmtId="3" fontId="3" fillId="0" borderId="37" xfId="9" applyNumberFormat="1" applyFont="1" applyBorder="1"/>
    <xf numFmtId="167" fontId="3" fillId="0" borderId="26" xfId="9" applyNumberFormat="1" applyFont="1" applyBorder="1" applyAlignment="1">
      <alignment horizontal="center"/>
    </xf>
    <xf numFmtId="167" fontId="3" fillId="0" borderId="39" xfId="9" quotePrefix="1" applyNumberFormat="1" applyFont="1" applyBorder="1" applyAlignment="1">
      <alignment horizontal="left" vertical="top"/>
    </xf>
    <xf numFmtId="167" fontId="3" fillId="0" borderId="68" xfId="9" applyNumberFormat="1" applyFont="1" applyBorder="1" applyAlignment="1">
      <alignment horizontal="center"/>
    </xf>
    <xf numFmtId="3" fontId="3" fillId="0" borderId="41" xfId="9" applyNumberFormat="1" applyFont="1" applyBorder="1" applyAlignment="1">
      <alignment horizontal="center"/>
    </xf>
    <xf numFmtId="3" fontId="3" fillId="0" borderId="44" xfId="9" applyNumberFormat="1" applyFont="1" applyBorder="1"/>
    <xf numFmtId="0" fontId="3" fillId="0" borderId="69" xfId="9" applyFont="1" applyBorder="1" applyAlignment="1">
      <alignment horizontal="center" vertical="center"/>
    </xf>
    <xf numFmtId="0" fontId="3" fillId="0" borderId="70" xfId="9" applyFont="1" applyBorder="1" applyAlignment="1">
      <alignment horizontal="left" vertical="center"/>
    </xf>
    <xf numFmtId="167" fontId="22" fillId="0" borderId="71" xfId="9" applyNumberFormat="1" applyFont="1" applyBorder="1" applyAlignment="1">
      <alignment horizontal="right" vertical="center"/>
    </xf>
    <xf numFmtId="3" fontId="22" fillId="0" borderId="71" xfId="9" applyNumberFormat="1" applyFont="1" applyBorder="1" applyAlignment="1">
      <alignment horizontal="right" vertical="center"/>
    </xf>
    <xf numFmtId="0" fontId="3" fillId="0" borderId="72" xfId="9" applyFont="1" applyBorder="1" applyAlignment="1">
      <alignment vertical="center"/>
    </xf>
    <xf numFmtId="3" fontId="22" fillId="0" borderId="73" xfId="9" applyNumberFormat="1" applyFont="1" applyBorder="1" applyAlignment="1">
      <alignment vertical="center"/>
    </xf>
    <xf numFmtId="3" fontId="22" fillId="0" borderId="74" xfId="9" applyNumberFormat="1" applyFont="1" applyBorder="1" applyAlignment="1">
      <alignment vertical="center"/>
    </xf>
    <xf numFmtId="3" fontId="22" fillId="0" borderId="75" xfId="9" applyNumberFormat="1" applyFont="1" applyBorder="1" applyAlignment="1">
      <alignment vertical="center"/>
    </xf>
    <xf numFmtId="0" fontId="3" fillId="0" borderId="46" xfId="9" applyFont="1" applyBorder="1" applyAlignment="1">
      <alignment horizontal="center" vertical="center"/>
    </xf>
    <xf numFmtId="0" fontId="3" fillId="0" borderId="46" xfId="9" applyFont="1" applyBorder="1" applyAlignment="1">
      <alignment horizontal="left" vertical="center"/>
    </xf>
    <xf numFmtId="167" fontId="3" fillId="0" borderId="46" xfId="9" applyNumberFormat="1" applyFont="1" applyBorder="1" applyAlignment="1">
      <alignment horizontal="justify" vertical="center"/>
    </xf>
    <xf numFmtId="3" fontId="22" fillId="0" borderId="46" xfId="9" applyNumberFormat="1" applyFont="1" applyBorder="1" applyAlignment="1">
      <alignment horizontal="right" vertical="center"/>
    </xf>
    <xf numFmtId="0" fontId="3" fillId="0" borderId="46" xfId="9" applyFont="1" applyBorder="1" applyAlignment="1">
      <alignment vertical="center"/>
    </xf>
    <xf numFmtId="3" fontId="22" fillId="0" borderId="46" xfId="9" applyNumberFormat="1" applyFont="1" applyBorder="1" applyAlignment="1">
      <alignment vertical="center"/>
    </xf>
    <xf numFmtId="0" fontId="22" fillId="0" borderId="0" xfId="9" applyFont="1" applyAlignment="1">
      <alignment horizontal="left"/>
    </xf>
    <xf numFmtId="3" fontId="3" fillId="0" borderId="0" xfId="9" applyNumberFormat="1" applyFont="1" applyAlignment="1">
      <alignment horizontal="center"/>
    </xf>
    <xf numFmtId="3" fontId="3" fillId="0" borderId="0" xfId="9" applyNumberFormat="1" applyFont="1"/>
    <xf numFmtId="0" fontId="3" fillId="0" borderId="0" xfId="9" applyFont="1" applyAlignment="1">
      <alignment horizontal="center" vertical="top"/>
    </xf>
    <xf numFmtId="0" fontId="16" fillId="0" borderId="0" xfId="9" applyAlignment="1">
      <alignment horizontal="center"/>
    </xf>
    <xf numFmtId="0" fontId="16" fillId="0" borderId="0" xfId="9" applyAlignment="1">
      <alignment horizontal="left"/>
    </xf>
    <xf numFmtId="0" fontId="16" fillId="0" borderId="0" xfId="9"/>
    <xf numFmtId="3" fontId="16" fillId="0" borderId="0" xfId="9" applyNumberFormat="1" applyAlignment="1">
      <alignment horizontal="center"/>
    </xf>
    <xf numFmtId="3" fontId="16" fillId="0" borderId="0" xfId="9" applyNumberFormat="1"/>
    <xf numFmtId="0" fontId="3" fillId="2" borderId="17" xfId="9" applyFont="1" applyFill="1" applyBorder="1" applyAlignment="1">
      <alignment horizontal="center" vertical="center"/>
    </xf>
    <xf numFmtId="0" fontId="3" fillId="2" borderId="34" xfId="9" applyFont="1" applyFill="1" applyBorder="1" applyAlignment="1">
      <alignment horizontal="left" vertical="center"/>
    </xf>
    <xf numFmtId="0" fontId="3" fillId="2" borderId="26" xfId="9" applyFont="1" applyFill="1" applyBorder="1" applyAlignment="1">
      <alignment vertical="center" wrapText="1"/>
    </xf>
    <xf numFmtId="0" fontId="3" fillId="2" borderId="26" xfId="9" applyFont="1" applyFill="1" applyBorder="1" applyAlignment="1">
      <alignment horizontal="center" vertical="center"/>
    </xf>
    <xf numFmtId="3" fontId="3" fillId="2" borderId="35" xfId="9" applyNumberFormat="1" applyFont="1" applyFill="1" applyBorder="1" applyAlignment="1">
      <alignment horizontal="center" vertical="center"/>
    </xf>
    <xf numFmtId="3" fontId="3" fillId="2" borderId="36" xfId="9" applyNumberFormat="1" applyFont="1" applyFill="1" applyBorder="1" applyAlignment="1">
      <alignment vertical="center"/>
    </xf>
    <xf numFmtId="3" fontId="3" fillId="2" borderId="37" xfId="9" applyNumberFormat="1" applyFont="1" applyFill="1" applyBorder="1" applyAlignment="1">
      <alignment vertical="center"/>
    </xf>
    <xf numFmtId="0" fontId="3" fillId="2" borderId="0" xfId="9" applyFont="1" applyFill="1" applyAlignment="1">
      <alignment vertical="center"/>
    </xf>
    <xf numFmtId="3" fontId="19" fillId="2" borderId="0" xfId="9" applyNumberFormat="1" applyFont="1" applyFill="1" applyAlignment="1">
      <alignment horizontal="center" vertical="center"/>
    </xf>
    <xf numFmtId="3" fontId="21" fillId="2" borderId="4" xfId="9" applyNumberFormat="1" applyFont="1" applyFill="1" applyBorder="1" applyAlignment="1">
      <alignment horizontal="center" vertical="center"/>
    </xf>
    <xf numFmtId="3" fontId="16" fillId="2" borderId="0" xfId="9" applyNumberFormat="1" applyFill="1" applyAlignment="1">
      <alignment horizontal="center"/>
    </xf>
    <xf numFmtId="3" fontId="16" fillId="2" borderId="0" xfId="9" applyNumberFormat="1" applyFill="1" applyAlignment="1">
      <alignment vertical="center"/>
    </xf>
    <xf numFmtId="3" fontId="3" fillId="2" borderId="0" xfId="9" applyNumberFormat="1" applyFont="1" applyFill="1" applyAlignment="1">
      <alignment vertical="center"/>
    </xf>
    <xf numFmtId="0" fontId="16" fillId="2" borderId="0" xfId="9" applyFill="1" applyAlignment="1">
      <alignment horizontal="right" vertical="center"/>
    </xf>
    <xf numFmtId="0" fontId="16" fillId="2" borderId="0" xfId="9" applyFill="1" applyAlignment="1">
      <alignment horizontal="right"/>
    </xf>
    <xf numFmtId="3" fontId="16" fillId="2" borderId="0" xfId="9" applyNumberFormat="1" applyFill="1"/>
    <xf numFmtId="167" fontId="3" fillId="2" borderId="41" xfId="9" applyNumberFormat="1" applyFont="1" applyFill="1" applyBorder="1" applyAlignment="1">
      <alignment horizontal="justify" vertical="top"/>
    </xf>
    <xf numFmtId="167" fontId="16" fillId="0" borderId="17" xfId="9" quotePrefix="1" applyNumberFormat="1" applyBorder="1" applyAlignment="1">
      <alignment horizontal="center" vertical="top"/>
    </xf>
    <xf numFmtId="167" fontId="16" fillId="0" borderId="34" xfId="9" quotePrefix="1" applyNumberFormat="1" applyBorder="1" applyAlignment="1">
      <alignment horizontal="left" vertical="top"/>
    </xf>
    <xf numFmtId="3" fontId="16" fillId="0" borderId="53" xfId="9" applyNumberFormat="1" applyBorder="1"/>
    <xf numFmtId="0" fontId="3" fillId="0" borderId="0" xfId="9" applyFont="1" applyAlignment="1">
      <alignment horizontal="left" vertical="center" wrapText="1"/>
    </xf>
    <xf numFmtId="0" fontId="23" fillId="0" borderId="0" xfId="9" applyFont="1" applyAlignment="1">
      <alignment horizontal="center" vertical="center"/>
    </xf>
    <xf numFmtId="0" fontId="3" fillId="0" borderId="56" xfId="9" applyFont="1" applyBorder="1" applyAlignment="1">
      <alignment vertical="center" wrapText="1"/>
    </xf>
    <xf numFmtId="0" fontId="3" fillId="0" borderId="66" xfId="9" applyFont="1" applyBorder="1" applyAlignment="1">
      <alignment horizontal="justify" vertical="top"/>
    </xf>
    <xf numFmtId="3" fontId="24" fillId="0" borderId="54" xfId="9" applyNumberFormat="1" applyFont="1" applyBorder="1" applyAlignment="1">
      <alignment horizontal="center"/>
    </xf>
    <xf numFmtId="3" fontId="24" fillId="0" borderId="55" xfId="9" applyNumberFormat="1" applyFont="1" applyBorder="1"/>
    <xf numFmtId="0" fontId="3" fillId="0" borderId="47" xfId="9" applyFont="1" applyBorder="1" applyAlignment="1">
      <alignment horizontal="justify" vertical="top" wrapText="1"/>
    </xf>
    <xf numFmtId="3" fontId="26" fillId="0" borderId="51" xfId="9" applyNumberFormat="1" applyFont="1" applyBorder="1" applyAlignment="1">
      <alignment horizontal="center" vertical="center" wrapText="1"/>
    </xf>
    <xf numFmtId="3" fontId="3" fillId="0" borderId="49" xfId="9" applyNumberFormat="1" applyFont="1" applyBorder="1" applyAlignment="1">
      <alignment horizontal="center" wrapText="1"/>
    </xf>
    <xf numFmtId="3" fontId="3" fillId="0" borderId="50" xfId="9" applyNumberFormat="1" applyFont="1" applyBorder="1"/>
    <xf numFmtId="0" fontId="3" fillId="0" borderId="56" xfId="9" applyFont="1" applyBorder="1" applyAlignment="1">
      <alignment horizontal="justify" vertical="top"/>
    </xf>
    <xf numFmtId="0" fontId="3" fillId="0" borderId="56" xfId="9" applyFont="1" applyBorder="1" applyAlignment="1">
      <alignment horizontal="center"/>
    </xf>
    <xf numFmtId="0" fontId="3" fillId="0" borderId="38" xfId="9" quotePrefix="1" applyFont="1" applyBorder="1" applyAlignment="1">
      <alignment horizontal="center" vertical="top"/>
    </xf>
    <xf numFmtId="0" fontId="3" fillId="0" borderId="67" xfId="9" applyFont="1" applyBorder="1" applyAlignment="1">
      <alignment horizontal="justify" vertical="top"/>
    </xf>
    <xf numFmtId="3" fontId="3" fillId="0" borderId="67" xfId="9" applyNumberFormat="1" applyFont="1" applyBorder="1" applyAlignment="1">
      <alignment horizontal="center"/>
    </xf>
    <xf numFmtId="0" fontId="3" fillId="0" borderId="38" xfId="9" applyFont="1" applyBorder="1" applyAlignment="1">
      <alignment vertical="center"/>
    </xf>
    <xf numFmtId="167" fontId="3" fillId="0" borderId="64" xfId="9" quotePrefix="1" applyNumberFormat="1" applyFont="1" applyBorder="1" applyAlignment="1">
      <alignment horizontal="justify" vertical="top"/>
    </xf>
    <xf numFmtId="167" fontId="3" fillId="0" borderId="35" xfId="9" quotePrefix="1" applyNumberFormat="1" applyFont="1" applyBorder="1" applyAlignment="1">
      <alignment horizontal="justify" vertical="top"/>
    </xf>
    <xf numFmtId="167" fontId="3" fillId="0" borderId="56" xfId="9" quotePrefix="1" applyNumberFormat="1" applyFont="1" applyBorder="1" applyAlignment="1">
      <alignment horizontal="justify" vertical="top"/>
    </xf>
    <xf numFmtId="0" fontId="3" fillId="0" borderId="41" xfId="9" quotePrefix="1" applyFont="1" applyBorder="1" applyAlignment="1">
      <alignment horizontal="justify" vertical="top"/>
    </xf>
    <xf numFmtId="167" fontId="3" fillId="0" borderId="62" xfId="9" quotePrefix="1" applyNumberFormat="1" applyFont="1" applyBorder="1" applyAlignment="1">
      <alignment horizontal="left" vertical="top"/>
    </xf>
    <xf numFmtId="0" fontId="3" fillId="0" borderId="64" xfId="9" applyFont="1" applyBorder="1" applyAlignment="1">
      <alignment horizontal="justify" vertical="top"/>
    </xf>
    <xf numFmtId="167" fontId="3" fillId="0" borderId="63" xfId="9" applyNumberFormat="1" applyFont="1" applyBorder="1" applyAlignment="1">
      <alignment horizontal="center"/>
    </xf>
    <xf numFmtId="167" fontId="3" fillId="0" borderId="35" xfId="9" applyNumberFormat="1" applyFont="1" applyBorder="1" applyAlignment="1">
      <alignment horizontal="justify" vertical="top"/>
    </xf>
    <xf numFmtId="167" fontId="3" fillId="0" borderId="76" xfId="9" applyNumberFormat="1" applyFont="1" applyBorder="1" applyAlignment="1">
      <alignment horizontal="center" vertical="top"/>
    </xf>
    <xf numFmtId="167" fontId="3" fillId="0" borderId="77" xfId="9" quotePrefix="1" applyNumberFormat="1" applyFont="1" applyBorder="1" applyAlignment="1">
      <alignment horizontal="left" vertical="top"/>
    </xf>
    <xf numFmtId="167" fontId="3" fillId="0" borderId="78" xfId="9" applyNumberFormat="1" applyFont="1" applyBorder="1" applyAlignment="1">
      <alignment horizontal="justify" vertical="top"/>
    </xf>
    <xf numFmtId="167" fontId="3" fillId="0" borderId="79" xfId="9" applyNumberFormat="1" applyFont="1" applyBorder="1" applyAlignment="1">
      <alignment horizontal="center"/>
    </xf>
    <xf numFmtId="3" fontId="3" fillId="0" borderId="78" xfId="9" applyNumberFormat="1" applyFont="1" applyBorder="1" applyAlignment="1">
      <alignment horizontal="center"/>
    </xf>
    <xf numFmtId="0" fontId="22" fillId="0" borderId="0" xfId="9" applyFont="1" applyAlignment="1">
      <alignment horizontal="center"/>
    </xf>
    <xf numFmtId="167" fontId="17" fillId="0" borderId="0" xfId="9" applyNumberFormat="1" applyFont="1"/>
    <xf numFmtId="167" fontId="27" fillId="0" borderId="0" xfId="9" applyNumberFormat="1" applyFont="1"/>
    <xf numFmtId="0" fontId="28" fillId="0" borderId="0" xfId="9" applyFont="1" applyAlignment="1">
      <alignment horizontal="left"/>
    </xf>
    <xf numFmtId="0" fontId="19" fillId="0" borderId="0" xfId="9" applyFont="1" applyAlignment="1">
      <alignment horizontal="center"/>
    </xf>
    <xf numFmtId="0" fontId="3" fillId="2" borderId="0" xfId="9" applyFont="1" applyFill="1"/>
    <xf numFmtId="167" fontId="16" fillId="0" borderId="0" xfId="9" applyNumberFormat="1"/>
    <xf numFmtId="167" fontId="3" fillId="0" borderId="0" xfId="9" applyNumberFormat="1" applyFont="1"/>
    <xf numFmtId="0" fontId="18" fillId="0" borderId="0" xfId="9" applyFont="1" applyAlignment="1">
      <alignment horizontal="left" vertical="center"/>
    </xf>
    <xf numFmtId="0" fontId="27" fillId="0" borderId="0" xfId="9" applyFont="1"/>
    <xf numFmtId="0" fontId="3" fillId="0" borderId="0" xfId="9" applyFont="1" applyAlignment="1">
      <alignment horizontal="right"/>
    </xf>
    <xf numFmtId="0" fontId="16" fillId="2" borderId="0" xfId="9" applyFill="1"/>
    <xf numFmtId="167" fontId="16" fillId="0" borderId="0" xfId="9" applyNumberFormat="1" applyAlignment="1">
      <alignment horizontal="left"/>
    </xf>
    <xf numFmtId="167" fontId="17" fillId="0" borderId="0" xfId="9" applyNumberFormat="1" applyFont="1" applyAlignment="1">
      <alignment horizontal="left"/>
    </xf>
    <xf numFmtId="3" fontId="3" fillId="0" borderId="0" xfId="9" applyNumberFormat="1" applyFont="1" applyAlignment="1">
      <alignment horizontal="right"/>
    </xf>
    <xf numFmtId="167" fontId="18" fillId="0" borderId="0" xfId="9" applyNumberFormat="1" applyFont="1" applyAlignment="1">
      <alignment horizontal="left"/>
    </xf>
    <xf numFmtId="167" fontId="22" fillId="0" borderId="51" xfId="9" applyNumberFormat="1" applyFont="1" applyBorder="1" applyAlignment="1">
      <alignment horizontal="center" vertical="center" wrapText="1"/>
    </xf>
    <xf numFmtId="167" fontId="22" fillId="0" borderId="77" xfId="11" applyNumberFormat="1" applyFont="1" applyBorder="1" applyAlignment="1">
      <alignment horizontal="center" vertical="center"/>
    </xf>
    <xf numFmtId="167" fontId="22" fillId="0" borderId="79" xfId="11" applyNumberFormat="1" applyFont="1" applyBorder="1" applyAlignment="1">
      <alignment horizontal="center" vertical="center"/>
    </xf>
    <xf numFmtId="167" fontId="22" fillId="0" borderId="80" xfId="11" applyNumberFormat="1" applyFont="1" applyBorder="1" applyAlignment="1">
      <alignment horizontal="center" vertical="center"/>
    </xf>
    <xf numFmtId="167" fontId="30" fillId="2" borderId="0" xfId="11" applyNumberFormat="1" applyFont="1" applyFill="1"/>
    <xf numFmtId="0" fontId="22" fillId="0" borderId="17" xfId="9" quotePrefix="1" applyFont="1" applyBorder="1" applyAlignment="1">
      <alignment horizontal="left"/>
    </xf>
    <xf numFmtId="0" fontId="22" fillId="0" borderId="34" xfId="9" quotePrefix="1" applyFont="1" applyBorder="1" applyAlignment="1">
      <alignment horizontal="left"/>
    </xf>
    <xf numFmtId="167" fontId="31" fillId="0" borderId="27" xfId="9" applyNumberFormat="1" applyFont="1" applyBorder="1" applyAlignment="1">
      <alignment horizontal="left" vertical="center"/>
    </xf>
    <xf numFmtId="3" fontId="3" fillId="0" borderId="27" xfId="9" applyNumberFormat="1" applyFont="1" applyBorder="1" applyAlignment="1">
      <alignment horizontal="center" vertical="center"/>
    </xf>
    <xf numFmtId="0" fontId="3" fillId="0" borderId="17" xfId="9" applyFont="1" applyBorder="1" applyAlignment="1">
      <alignment horizontal="center" vertical="top"/>
    </xf>
    <xf numFmtId="0" fontId="26" fillId="0" borderId="34" xfId="9" applyFont="1" applyBorder="1" applyAlignment="1">
      <alignment horizontal="right" vertical="center"/>
    </xf>
    <xf numFmtId="0" fontId="22" fillId="0" borderId="27" xfId="9" applyFont="1" applyBorder="1" applyAlignment="1">
      <alignment horizontal="justify" vertical="center" wrapText="1"/>
    </xf>
    <xf numFmtId="166" fontId="3" fillId="0" borderId="27" xfId="9" applyNumberFormat="1" applyFont="1" applyBorder="1" applyAlignment="1">
      <alignment horizontal="center"/>
    </xf>
    <xf numFmtId="0" fontId="16" fillId="3" borderId="0" xfId="9" applyFill="1"/>
    <xf numFmtId="1" fontId="3" fillId="0" borderId="17" xfId="9" applyNumberFormat="1" applyFont="1" applyBorder="1" applyAlignment="1">
      <alignment horizontal="center" vertical="top"/>
    </xf>
    <xf numFmtId="0" fontId="26" fillId="0" borderId="34" xfId="9" applyFont="1" applyBorder="1" applyAlignment="1">
      <alignment horizontal="right" vertical="top"/>
    </xf>
    <xf numFmtId="0" fontId="3" fillId="0" borderId="26" xfId="9" applyFont="1" applyBorder="1" applyAlignment="1">
      <alignment horizontal="left" vertical="center" wrapText="1"/>
    </xf>
    <xf numFmtId="3" fontId="3" fillId="0" borderId="27" xfId="9" applyNumberFormat="1" applyFont="1" applyBorder="1" applyAlignment="1">
      <alignment horizontal="center"/>
    </xf>
    <xf numFmtId="0" fontId="16" fillId="4" borderId="0" xfId="9" applyFill="1"/>
    <xf numFmtId="1" fontId="3" fillId="0" borderId="17" xfId="9" applyNumberFormat="1" applyFont="1" applyBorder="1" applyAlignment="1">
      <alignment horizontal="center"/>
    </xf>
    <xf numFmtId="0" fontId="3" fillId="0" borderId="52" xfId="9" applyFont="1" applyBorder="1" applyAlignment="1">
      <alignment horizontal="left" vertical="center" wrapText="1"/>
    </xf>
    <xf numFmtId="166" fontId="3" fillId="0" borderId="26" xfId="9" applyNumberFormat="1" applyFont="1" applyBorder="1" applyAlignment="1">
      <alignment horizontal="center"/>
    </xf>
    <xf numFmtId="3" fontId="3" fillId="0" borderId="26" xfId="9" applyNumberFormat="1" applyFont="1" applyBorder="1" applyAlignment="1">
      <alignment horizontal="center"/>
    </xf>
    <xf numFmtId="0" fontId="3" fillId="0" borderId="56" xfId="9" applyFont="1" applyBorder="1" applyAlignment="1">
      <alignment horizontal="left" vertical="center" wrapText="1"/>
    </xf>
    <xf numFmtId="3" fontId="3" fillId="0" borderId="56" xfId="9" applyNumberFormat="1" applyFont="1" applyBorder="1" applyAlignment="1">
      <alignment horizontal="center"/>
    </xf>
    <xf numFmtId="166" fontId="3" fillId="0" borderId="52" xfId="9" applyNumberFormat="1" applyFont="1" applyBorder="1" applyAlignment="1">
      <alignment horizontal="center"/>
    </xf>
    <xf numFmtId="3" fontId="3" fillId="0" borderId="52" xfId="9" applyNumberFormat="1" applyFont="1" applyBorder="1" applyAlignment="1">
      <alignment horizontal="center"/>
    </xf>
    <xf numFmtId="0" fontId="3" fillId="0" borderId="34" xfId="9" applyFont="1" applyBorder="1" applyAlignment="1">
      <alignment horizontal="right" vertical="center"/>
    </xf>
    <xf numFmtId="0" fontId="3" fillId="0" borderId="26" xfId="9" applyFont="1" applyBorder="1" applyAlignment="1">
      <alignment horizontal="justify" vertical="center" wrapText="1"/>
    </xf>
    <xf numFmtId="0" fontId="3" fillId="0" borderId="39" xfId="9" applyFont="1" applyBorder="1" applyAlignment="1">
      <alignment horizontal="right" vertical="center"/>
    </xf>
    <xf numFmtId="0" fontId="3" fillId="0" borderId="40" xfId="9" applyFont="1" applyBorder="1" applyAlignment="1">
      <alignment horizontal="justify" vertical="center" wrapText="1"/>
    </xf>
    <xf numFmtId="166" fontId="3" fillId="0" borderId="40" xfId="9" applyNumberFormat="1" applyFont="1" applyBorder="1" applyAlignment="1">
      <alignment horizontal="center"/>
    </xf>
    <xf numFmtId="3" fontId="3" fillId="0" borderId="40" xfId="9" applyNumberFormat="1" applyFont="1" applyBorder="1" applyAlignment="1">
      <alignment horizontal="center"/>
    </xf>
    <xf numFmtId="0" fontId="3" fillId="0" borderId="56" xfId="9" applyFont="1" applyBorder="1" applyAlignment="1">
      <alignment horizontal="left" wrapText="1"/>
    </xf>
    <xf numFmtId="166" fontId="3" fillId="0" borderId="56" xfId="9" applyNumberFormat="1" applyFont="1" applyBorder="1" applyAlignment="1">
      <alignment horizontal="center"/>
    </xf>
    <xf numFmtId="0" fontId="26" fillId="0" borderId="39" xfId="9" applyFont="1" applyBorder="1" applyAlignment="1">
      <alignment horizontal="right" vertical="top"/>
    </xf>
    <xf numFmtId="1" fontId="3" fillId="0" borderId="38" xfId="9" applyNumberFormat="1" applyFont="1" applyBorder="1" applyAlignment="1">
      <alignment horizontal="center"/>
    </xf>
    <xf numFmtId="0" fontId="3" fillId="0" borderId="40" xfId="9" applyFont="1" applyBorder="1" applyAlignment="1">
      <alignment horizontal="left" wrapText="1"/>
    </xf>
    <xf numFmtId="0" fontId="3" fillId="0" borderId="69" xfId="9" applyFont="1" applyBorder="1" applyAlignment="1">
      <alignment horizontal="center" vertical="top"/>
    </xf>
    <xf numFmtId="0" fontId="3" fillId="0" borderId="85" xfId="9" applyFont="1" applyBorder="1" applyAlignment="1">
      <alignment horizontal="center" vertical="top"/>
    </xf>
    <xf numFmtId="0" fontId="23" fillId="0" borderId="72" xfId="9" applyFont="1" applyBorder="1" applyAlignment="1">
      <alignment horizontal="right" vertical="center"/>
    </xf>
    <xf numFmtId="0" fontId="23" fillId="0" borderId="71" xfId="9" applyFont="1" applyBorder="1" applyAlignment="1">
      <alignment horizontal="center" vertical="center"/>
    </xf>
    <xf numFmtId="0" fontId="23" fillId="0" borderId="70" xfId="9" applyFont="1" applyBorder="1" applyAlignment="1">
      <alignment horizontal="center" vertical="center"/>
    </xf>
    <xf numFmtId="166" fontId="23" fillId="0" borderId="71" xfId="9" applyNumberFormat="1" applyFont="1" applyBorder="1" applyAlignment="1">
      <alignment vertical="center"/>
    </xf>
    <xf numFmtId="166" fontId="23" fillId="0" borderId="75" xfId="9" applyNumberFormat="1" applyFont="1" applyBorder="1" applyAlignment="1">
      <alignment vertical="center"/>
    </xf>
    <xf numFmtId="0" fontId="16" fillId="0" borderId="0" xfId="9" applyAlignment="1">
      <alignment vertical="top" wrapText="1"/>
    </xf>
    <xf numFmtId="0" fontId="16" fillId="5" borderId="0" xfId="9" applyFill="1" applyAlignment="1">
      <alignment horizontal="center"/>
    </xf>
    <xf numFmtId="0" fontId="16" fillId="5" borderId="0" xfId="9" applyFill="1"/>
    <xf numFmtId="0" fontId="3" fillId="0" borderId="0" xfId="9" applyFont="1" applyAlignment="1">
      <alignment horizontal="left" vertical="top"/>
    </xf>
    <xf numFmtId="167" fontId="22" fillId="0" borderId="27" xfId="9" applyNumberFormat="1" applyFont="1" applyBorder="1" applyAlignment="1">
      <alignment horizontal="left" vertical="center" wrapText="1"/>
    </xf>
    <xf numFmtId="167" fontId="3" fillId="0" borderId="34" xfId="9" applyNumberFormat="1" applyFont="1" applyBorder="1" applyAlignment="1">
      <alignment horizontal="center" vertical="top"/>
    </xf>
    <xf numFmtId="167" fontId="3" fillId="0" borderId="26" xfId="9" applyNumberFormat="1" applyFont="1" applyBorder="1" applyAlignment="1">
      <alignment horizontal="justify" vertical="top" wrapText="1"/>
    </xf>
    <xf numFmtId="0" fontId="3" fillId="0" borderId="34" xfId="9" applyFont="1" applyBorder="1" applyAlignment="1">
      <alignment horizontal="center" vertical="top"/>
    </xf>
    <xf numFmtId="0" fontId="3" fillId="0" borderId="27" xfId="9" applyFont="1" applyBorder="1" applyAlignment="1">
      <alignment horizontal="justify" vertical="top" wrapText="1"/>
    </xf>
    <xf numFmtId="0" fontId="3" fillId="0" borderId="56" xfId="9" applyFont="1" applyBorder="1" applyAlignment="1">
      <alignment horizontal="justify" vertical="center" wrapText="1"/>
    </xf>
    <xf numFmtId="0" fontId="3" fillId="0" borderId="34" xfId="9" applyFont="1" applyBorder="1" applyAlignment="1">
      <alignment horizontal="center" vertical="center"/>
    </xf>
    <xf numFmtId="0" fontId="22" fillId="0" borderId="52" xfId="9" applyFont="1" applyBorder="1" applyAlignment="1">
      <alignment horizontal="justify" vertical="center" wrapText="1"/>
    </xf>
    <xf numFmtId="0" fontId="16" fillId="2" borderId="0" xfId="9" applyFill="1" applyAlignment="1">
      <alignment vertical="center"/>
    </xf>
    <xf numFmtId="0" fontId="3" fillId="0" borderId="34" xfId="9" applyFont="1" applyBorder="1" applyAlignment="1">
      <alignment horizontal="right" vertical="top"/>
    </xf>
    <xf numFmtId="1" fontId="3" fillId="0" borderId="34" xfId="9" applyNumberFormat="1" applyFont="1" applyBorder="1" applyAlignment="1">
      <alignment horizontal="center" vertical="center"/>
    </xf>
    <xf numFmtId="166" fontId="3" fillId="0" borderId="27" xfId="9" applyNumberFormat="1" applyFont="1" applyBorder="1" applyAlignment="1">
      <alignment horizontal="center" vertical="center"/>
    </xf>
    <xf numFmtId="3" fontId="3" fillId="0" borderId="68" xfId="9" applyNumberFormat="1" applyFont="1" applyBorder="1" applyAlignment="1">
      <alignment horizontal="center"/>
    </xf>
    <xf numFmtId="0" fontId="3" fillId="0" borderId="45" xfId="9" applyFont="1" applyBorder="1" applyAlignment="1">
      <alignment horizontal="center" vertical="top"/>
    </xf>
    <xf numFmtId="0" fontId="3" fillId="0" borderId="62" xfId="9" applyFont="1" applyBorder="1" applyAlignment="1">
      <alignment horizontal="center" vertical="top"/>
    </xf>
    <xf numFmtId="166" fontId="3" fillId="0" borderId="63" xfId="9" applyNumberFormat="1" applyFont="1" applyBorder="1" applyAlignment="1">
      <alignment horizontal="center"/>
    </xf>
    <xf numFmtId="3" fontId="3" fillId="0" borderId="63" xfId="9" applyNumberFormat="1" applyFont="1" applyBorder="1" applyAlignment="1">
      <alignment horizontal="center"/>
    </xf>
    <xf numFmtId="167" fontId="3" fillId="0" borderId="56" xfId="9" applyNumberFormat="1" applyFont="1" applyBorder="1" applyAlignment="1">
      <alignment horizontal="justify" vertical="top"/>
    </xf>
    <xf numFmtId="0" fontId="3" fillId="0" borderId="26" xfId="9" applyFont="1" applyBorder="1" applyAlignment="1">
      <alignment horizontal="justify" vertical="top" wrapText="1"/>
    </xf>
    <xf numFmtId="0" fontId="0" fillId="0" borderId="0" xfId="9" applyFont="1" applyAlignment="1">
      <alignment horizontal="center" vertical="top"/>
    </xf>
    <xf numFmtId="166" fontId="3" fillId="0" borderId="27" xfId="13" applyNumberFormat="1" applyFont="1" applyFill="1" applyBorder="1" applyAlignment="1">
      <alignment horizontal="right"/>
    </xf>
    <xf numFmtId="166" fontId="3" fillId="0" borderId="26" xfId="13" applyNumberFormat="1" applyFont="1" applyFill="1" applyBorder="1" applyAlignment="1">
      <alignment horizontal="right"/>
    </xf>
    <xf numFmtId="166" fontId="3" fillId="0" borderId="56" xfId="13" applyNumberFormat="1" applyFont="1" applyFill="1" applyBorder="1" applyAlignment="1">
      <alignment horizontal="right"/>
    </xf>
    <xf numFmtId="166" fontId="3" fillId="0" borderId="28" xfId="13" applyNumberFormat="1" applyFont="1" applyFill="1" applyBorder="1" applyAlignment="1">
      <alignment horizontal="right"/>
    </xf>
    <xf numFmtId="166" fontId="3" fillId="0" borderId="66" xfId="13" applyNumberFormat="1" applyFont="1" applyFill="1" applyBorder="1" applyAlignment="1">
      <alignment horizontal="right"/>
    </xf>
    <xf numFmtId="165" fontId="3" fillId="0" borderId="17" xfId="9" applyNumberFormat="1" applyFont="1" applyBorder="1" applyAlignment="1">
      <alignment horizontal="center" vertical="top"/>
    </xf>
    <xf numFmtId="166" fontId="3" fillId="0" borderId="52" xfId="13" applyNumberFormat="1" applyFont="1" applyFill="1" applyBorder="1" applyAlignment="1">
      <alignment horizontal="right"/>
    </xf>
    <xf numFmtId="0" fontId="24" fillId="0" borderId="0" xfId="9" applyFont="1" applyAlignment="1">
      <alignment horizontal="center"/>
    </xf>
    <xf numFmtId="14" fontId="3" fillId="0" borderId="0" xfId="9" applyNumberFormat="1" applyFont="1" applyAlignment="1">
      <alignment horizontal="right"/>
    </xf>
    <xf numFmtId="167" fontId="23" fillId="0" borderId="0" xfId="9" applyNumberFormat="1" applyFont="1" applyAlignment="1">
      <alignment horizontal="left"/>
    </xf>
    <xf numFmtId="0" fontId="3" fillId="0" borderId="0" xfId="9" applyFont="1" applyAlignment="1">
      <alignment horizontal="right" vertical="center"/>
    </xf>
    <xf numFmtId="167" fontId="3" fillId="0" borderId="86" xfId="9" applyNumberFormat="1" applyFont="1" applyBorder="1" applyAlignment="1">
      <alignment horizontal="center"/>
    </xf>
    <xf numFmtId="167" fontId="3" fillId="0" borderId="87" xfId="9" applyNumberFormat="1" applyFont="1" applyBorder="1" applyAlignment="1">
      <alignment horizontal="center"/>
    </xf>
    <xf numFmtId="167" fontId="22" fillId="0" borderId="27" xfId="9" applyNumberFormat="1" applyFont="1" applyBorder="1" applyAlignment="1">
      <alignment horizontal="justify" vertical="center" wrapText="1"/>
    </xf>
    <xf numFmtId="167" fontId="3" fillId="0" borderId="27" xfId="9" applyNumberFormat="1" applyFont="1" applyBorder="1" applyAlignment="1">
      <alignment horizontal="center"/>
    </xf>
    <xf numFmtId="165" fontId="3" fillId="0" borderId="34" xfId="9" quotePrefix="1" applyNumberFormat="1" applyFont="1" applyBorder="1" applyAlignment="1">
      <alignment horizontal="right" vertical="top"/>
    </xf>
    <xf numFmtId="0" fontId="3" fillId="0" borderId="27" xfId="9" applyFont="1" applyBorder="1" applyAlignment="1">
      <alignment horizontal="justify" vertical="top"/>
    </xf>
    <xf numFmtId="166" fontId="3" fillId="0" borderId="27" xfId="13" applyNumberFormat="1" applyFont="1" applyBorder="1" applyAlignment="1">
      <alignment horizontal="center"/>
    </xf>
    <xf numFmtId="165" fontId="3" fillId="0" borderId="34" xfId="9" applyNumberFormat="1" applyFont="1" applyBorder="1" applyAlignment="1">
      <alignment horizontal="right" vertical="center"/>
    </xf>
    <xf numFmtId="0" fontId="3" fillId="0" borderId="26" xfId="9" applyFont="1" applyBorder="1" applyAlignment="1">
      <alignment horizontal="justify" vertical="center"/>
    </xf>
    <xf numFmtId="166" fontId="3" fillId="0" borderId="26" xfId="13" applyNumberFormat="1" applyFont="1" applyBorder="1" applyAlignment="1">
      <alignment horizontal="center"/>
    </xf>
    <xf numFmtId="165" fontId="3" fillId="0" borderId="17" xfId="9" quotePrefix="1" applyNumberFormat="1" applyFont="1" applyBorder="1" applyAlignment="1">
      <alignment horizontal="center" vertical="top"/>
    </xf>
    <xf numFmtId="0" fontId="3" fillId="0" borderId="52" xfId="9" applyFont="1" applyBorder="1" applyAlignment="1">
      <alignment horizontal="justify" vertical="top"/>
    </xf>
    <xf numFmtId="166" fontId="3" fillId="0" borderId="52" xfId="13" applyNumberFormat="1" applyFont="1" applyBorder="1" applyAlignment="1">
      <alignment horizontal="center"/>
    </xf>
    <xf numFmtId="165" fontId="3" fillId="0" borderId="34" xfId="9" applyNumberFormat="1" applyFont="1" applyBorder="1" applyAlignment="1">
      <alignment horizontal="right" vertical="top"/>
    </xf>
    <xf numFmtId="2" fontId="3" fillId="0" borderId="34" xfId="9" applyNumberFormat="1" applyFont="1" applyBorder="1" applyAlignment="1">
      <alignment horizontal="right" vertical="top"/>
    </xf>
    <xf numFmtId="3" fontId="3" fillId="2" borderId="26" xfId="9" applyNumberFormat="1" applyFont="1" applyFill="1" applyBorder="1" applyAlignment="1">
      <alignment horizontal="justify" vertical="center"/>
    </xf>
    <xf numFmtId="166" fontId="3" fillId="0" borderId="26" xfId="13" applyNumberFormat="1" applyFont="1" applyBorder="1" applyAlignment="1">
      <alignment horizontal="center" vertical="center"/>
    </xf>
    <xf numFmtId="0" fontId="3" fillId="0" borderId="34" xfId="9" applyFont="1" applyBorder="1" applyAlignment="1">
      <alignment horizontal="right"/>
    </xf>
    <xf numFmtId="0" fontId="3" fillId="0" borderId="27" xfId="9" applyFont="1" applyBorder="1" applyAlignment="1">
      <alignment horizontal="justify" vertical="center"/>
    </xf>
    <xf numFmtId="166" fontId="3" fillId="0" borderId="27" xfId="13" applyNumberFormat="1" applyFont="1" applyBorder="1" applyAlignment="1">
      <alignment horizontal="center" vertical="center"/>
    </xf>
    <xf numFmtId="166" fontId="3" fillId="0" borderId="27" xfId="13" applyNumberFormat="1" applyFont="1" applyBorder="1" applyAlignment="1">
      <alignment horizontal="left"/>
    </xf>
    <xf numFmtId="2" fontId="3" fillId="0" borderId="17" xfId="9" applyNumberFormat="1" applyFont="1" applyBorder="1" applyAlignment="1">
      <alignment horizontal="center" vertical="top"/>
    </xf>
    <xf numFmtId="2" fontId="3" fillId="0" borderId="17" xfId="9" quotePrefix="1" applyNumberFormat="1" applyFont="1" applyBorder="1" applyAlignment="1">
      <alignment horizontal="center" vertical="top"/>
    </xf>
    <xf numFmtId="2" fontId="3" fillId="0" borderId="34" xfId="9" applyNumberFormat="1" applyFont="1" applyBorder="1" applyAlignment="1">
      <alignment horizontal="right" vertical="center"/>
    </xf>
    <xf numFmtId="0" fontId="3" fillId="0" borderId="26" xfId="9" applyFont="1" applyBorder="1" applyAlignment="1">
      <alignment horizontal="left" vertical="center"/>
    </xf>
    <xf numFmtId="0" fontId="3" fillId="0" borderId="56" xfId="9" applyFont="1" applyBorder="1" applyAlignment="1">
      <alignment horizontal="left" vertical="center"/>
    </xf>
    <xf numFmtId="166" fontId="3" fillId="0" borderId="56" xfId="13" applyNumberFormat="1" applyFont="1" applyBorder="1" applyAlignment="1">
      <alignment horizontal="center"/>
    </xf>
    <xf numFmtId="166" fontId="3" fillId="0" borderId="56" xfId="13" applyNumberFormat="1" applyFont="1" applyBorder="1" applyAlignment="1">
      <alignment horizontal="center" vertical="center"/>
    </xf>
    <xf numFmtId="0" fontId="3" fillId="0" borderId="27" xfId="9" applyFont="1" applyBorder="1" applyAlignment="1">
      <alignment horizontal="left" vertical="center"/>
    </xf>
    <xf numFmtId="0" fontId="22" fillId="0" borderId="69" xfId="9" applyFont="1" applyBorder="1" applyAlignment="1">
      <alignment horizontal="center"/>
    </xf>
    <xf numFmtId="0" fontId="22" fillId="0" borderId="85" xfId="9" applyFont="1" applyBorder="1" applyAlignment="1">
      <alignment horizontal="center"/>
    </xf>
    <xf numFmtId="166" fontId="22" fillId="0" borderId="71" xfId="13" applyNumberFormat="1" applyFont="1" applyBorder="1" applyAlignment="1">
      <alignment horizontal="right" vertical="center"/>
    </xf>
    <xf numFmtId="166" fontId="22" fillId="0" borderId="71" xfId="13" applyNumberFormat="1" applyFont="1" applyBorder="1" applyAlignment="1">
      <alignment horizontal="center" vertical="center"/>
    </xf>
    <xf numFmtId="166" fontId="22" fillId="0" borderId="71" xfId="13" quotePrefix="1" applyNumberFormat="1" applyFont="1" applyBorder="1" applyAlignment="1">
      <alignment horizontal="center" vertical="center"/>
    </xf>
    <xf numFmtId="0" fontId="22" fillId="0" borderId="17" xfId="9" quotePrefix="1" applyFont="1" applyBorder="1" applyAlignment="1">
      <alignment horizontal="center"/>
    </xf>
    <xf numFmtId="0" fontId="22" fillId="0" borderId="34" xfId="9" quotePrefix="1" applyFont="1" applyBorder="1" applyAlignment="1">
      <alignment horizontal="center"/>
    </xf>
    <xf numFmtId="0" fontId="22" fillId="0" borderId="48" xfId="9" applyFont="1" applyBorder="1" applyAlignment="1">
      <alignment horizontal="left" vertical="center"/>
    </xf>
    <xf numFmtId="166" fontId="3" fillId="0" borderId="48" xfId="13" applyNumberFormat="1" applyFont="1" applyBorder="1" applyAlignment="1">
      <alignment horizontal="center"/>
    </xf>
    <xf numFmtId="0" fontId="3" fillId="0" borderId="34" xfId="9" applyFont="1" applyBorder="1" applyAlignment="1">
      <alignment horizontal="center"/>
    </xf>
    <xf numFmtId="166" fontId="3" fillId="0" borderId="34" xfId="13" applyNumberFormat="1" applyFont="1" applyFill="1" applyBorder="1" applyAlignment="1">
      <alignment horizontal="right" vertical="center"/>
    </xf>
    <xf numFmtId="0" fontId="3" fillId="0" borderId="17" xfId="9" applyFont="1" applyBorder="1" applyAlignment="1">
      <alignment horizontal="right" vertical="center"/>
    </xf>
    <xf numFmtId="166" fontId="3" fillId="0" borderId="88" xfId="13" applyNumberFormat="1" applyFont="1" applyFill="1" applyBorder="1" applyAlignment="1">
      <alignment horizontal="right"/>
    </xf>
    <xf numFmtId="166" fontId="3" fillId="0" borderId="89" xfId="13" applyNumberFormat="1" applyFont="1" applyFill="1" applyBorder="1" applyAlignment="1">
      <alignment horizontal="right"/>
    </xf>
    <xf numFmtId="165" fontId="3" fillId="0" borderId="34" xfId="9" applyNumberFormat="1" applyFont="1" applyBorder="1" applyAlignment="1">
      <alignment horizontal="center" vertical="top"/>
    </xf>
    <xf numFmtId="0" fontId="3" fillId="0" borderId="52" xfId="9" applyFont="1" applyBorder="1" applyAlignment="1">
      <alignment horizontal="left"/>
    </xf>
    <xf numFmtId="0" fontId="3" fillId="0" borderId="26" xfId="9" applyFont="1" applyBorder="1" applyAlignment="1">
      <alignment horizontal="left"/>
    </xf>
    <xf numFmtId="166" fontId="22" fillId="0" borderId="71" xfId="13" applyNumberFormat="1" applyFont="1" applyBorder="1" applyAlignment="1">
      <alignment vertical="center"/>
    </xf>
    <xf numFmtId="0" fontId="22" fillId="0" borderId="27" xfId="9" applyFont="1" applyBorder="1" applyAlignment="1">
      <alignment horizontal="justify" vertical="top" wrapText="1"/>
    </xf>
    <xf numFmtId="0" fontId="3" fillId="0" borderId="27" xfId="9" quotePrefix="1" applyFont="1" applyBorder="1" applyAlignment="1">
      <alignment horizontal="justify" vertical="top" wrapText="1"/>
    </xf>
    <xf numFmtId="0" fontId="3" fillId="0" borderId="76" xfId="9" applyFont="1" applyBorder="1" applyAlignment="1">
      <alignment horizontal="center" vertical="center"/>
    </xf>
    <xf numFmtId="2" fontId="3" fillId="0" borderId="77" xfId="9" applyNumberFormat="1" applyFont="1" applyBorder="1" applyAlignment="1">
      <alignment horizontal="right" vertical="center"/>
    </xf>
    <xf numFmtId="0" fontId="3" fillId="2" borderId="26" xfId="9" applyFont="1" applyFill="1" applyBorder="1" applyAlignment="1">
      <alignment horizontal="left"/>
    </xf>
    <xf numFmtId="0" fontId="3" fillId="0" borderId="38" xfId="9" applyFont="1" applyBorder="1" applyAlignment="1">
      <alignment horizontal="center" vertical="top"/>
    </xf>
    <xf numFmtId="0" fontId="3" fillId="0" borderId="39" xfId="9" applyFont="1" applyBorder="1" applyAlignment="1">
      <alignment horizontal="center" vertical="top"/>
    </xf>
    <xf numFmtId="166" fontId="22" fillId="0" borderId="72" xfId="13" applyNumberFormat="1" applyFont="1" applyBorder="1" applyAlignment="1">
      <alignment horizontal="right" vertical="center"/>
    </xf>
    <xf numFmtId="166" fontId="22" fillId="0" borderId="72" xfId="13" applyNumberFormat="1" applyFont="1" applyBorder="1" applyAlignment="1">
      <alignment vertical="center"/>
    </xf>
    <xf numFmtId="166" fontId="22" fillId="0" borderId="85" xfId="13" applyNumberFormat="1" applyFont="1" applyBorder="1" applyAlignment="1">
      <alignment horizontal="center" vertical="center"/>
    </xf>
    <xf numFmtId="0" fontId="22" fillId="0" borderId="48" xfId="9" applyFont="1" applyBorder="1" applyAlignment="1">
      <alignment horizontal="justify"/>
    </xf>
    <xf numFmtId="167" fontId="3" fillId="0" borderId="26" xfId="9" applyNumberFormat="1" applyFont="1" applyBorder="1" applyAlignment="1">
      <alignment horizontal="justify" vertical="top"/>
    </xf>
    <xf numFmtId="0" fontId="3" fillId="0" borderId="17" xfId="9" applyFont="1" applyBorder="1" applyAlignment="1">
      <alignment horizontal="left"/>
    </xf>
    <xf numFmtId="0" fontId="3" fillId="0" borderId="69" xfId="9" applyFont="1" applyBorder="1" applyAlignment="1">
      <alignment horizontal="center"/>
    </xf>
    <xf numFmtId="0" fontId="3" fillId="0" borderId="70" xfId="9" applyFont="1" applyBorder="1" applyAlignment="1">
      <alignment horizontal="center"/>
    </xf>
    <xf numFmtId="0" fontId="22" fillId="0" borderId="70" xfId="9" quotePrefix="1" applyFont="1" applyBorder="1" applyAlignment="1">
      <alignment horizontal="right" vertical="center"/>
    </xf>
    <xf numFmtId="0" fontId="22" fillId="0" borderId="71" xfId="9" quotePrefix="1" applyFont="1" applyBorder="1" applyAlignment="1">
      <alignment horizontal="right" vertical="center"/>
    </xf>
    <xf numFmtId="166" fontId="3" fillId="0" borderId="71" xfId="13" quotePrefix="1" applyNumberFormat="1" applyFont="1" applyBorder="1" applyAlignment="1">
      <alignment vertical="center"/>
    </xf>
    <xf numFmtId="0" fontId="16" fillId="0" borderId="0" xfId="9" applyAlignment="1">
      <alignment vertical="top"/>
    </xf>
    <xf numFmtId="0" fontId="3" fillId="0" borderId="0" xfId="14"/>
    <xf numFmtId="0" fontId="33" fillId="0" borderId="0" xfId="14" applyFont="1" applyAlignment="1">
      <alignment vertical="center"/>
    </xf>
    <xf numFmtId="167" fontId="34" fillId="0" borderId="0" xfId="14" applyNumberFormat="1" applyFont="1" applyAlignment="1">
      <alignment vertical="center"/>
    </xf>
    <xf numFmtId="0" fontId="36" fillId="0" borderId="0" xfId="14" applyFont="1"/>
    <xf numFmtId="167" fontId="39" fillId="0" borderId="0" xfId="14" applyNumberFormat="1" applyFont="1" applyAlignment="1">
      <alignment vertical="center" wrapText="1"/>
    </xf>
    <xf numFmtId="0" fontId="40" fillId="0" borderId="0" xfId="14" applyFont="1" applyAlignment="1">
      <alignment horizontal="left" vertical="center"/>
    </xf>
    <xf numFmtId="0" fontId="41" fillId="0" borderId="0" xfId="15"/>
    <xf numFmtId="0" fontId="4" fillId="0" borderId="0" xfId="14" applyFont="1" applyAlignment="1">
      <alignment horizontal="left" vertical="center"/>
    </xf>
    <xf numFmtId="0" fontId="43" fillId="0" borderId="0" xfId="16" applyFont="1"/>
    <xf numFmtId="0" fontId="45" fillId="6" borderId="92" xfId="17" applyFont="1" applyFill="1" applyBorder="1">
      <alignment horizontal="center" vertical="center" wrapText="1"/>
    </xf>
    <xf numFmtId="0" fontId="45" fillId="6" borderId="93" xfId="17" applyFont="1" applyFill="1" applyBorder="1">
      <alignment horizontal="center" vertical="center" wrapText="1"/>
    </xf>
    <xf numFmtId="0" fontId="46" fillId="0" borderId="1" xfId="16" applyFont="1" applyBorder="1" applyAlignment="1">
      <alignment horizontal="center" vertical="center"/>
    </xf>
    <xf numFmtId="0" fontId="46" fillId="0" borderId="1" xfId="16" applyFont="1" applyBorder="1" applyAlignment="1">
      <alignment horizontal="center" vertical="center" wrapText="1"/>
    </xf>
    <xf numFmtId="164" fontId="46" fillId="0" borderId="1" xfId="16" applyNumberFormat="1" applyFont="1" applyBorder="1" applyAlignment="1">
      <alignment horizontal="center" vertical="center"/>
    </xf>
    <xf numFmtId="0" fontId="43" fillId="0" borderId="0" xfId="16" applyFont="1" applyAlignment="1">
      <alignment horizontal="center" vertical="center"/>
    </xf>
    <xf numFmtId="164" fontId="46" fillId="0" borderId="1" xfId="18" applyNumberFormat="1" applyFont="1" applyBorder="1" applyAlignment="1">
      <alignment horizontal="center" vertical="center"/>
    </xf>
    <xf numFmtId="0" fontId="47" fillId="0" borderId="1" xfId="16" applyFont="1" applyBorder="1" applyAlignment="1">
      <alignment horizontal="right" vertical="center" wrapText="1"/>
    </xf>
    <xf numFmtId="164" fontId="47" fillId="0" borderId="1" xfId="18" applyNumberFormat="1" applyFont="1" applyBorder="1"/>
    <xf numFmtId="164" fontId="47" fillId="6" borderId="1" xfId="16" applyNumberFormat="1" applyFont="1" applyFill="1" applyBorder="1"/>
    <xf numFmtId="0" fontId="46" fillId="0" borderId="0" xfId="16" applyFont="1" applyAlignment="1">
      <alignment horizontal="right"/>
    </xf>
    <xf numFmtId="0" fontId="46" fillId="0" borderId="0" xfId="16" applyFont="1"/>
    <xf numFmtId="0" fontId="46" fillId="0" borderId="0" xfId="16" applyFont="1" applyAlignment="1">
      <alignment horizontal="right" wrapText="1"/>
    </xf>
    <xf numFmtId="0" fontId="46" fillId="0" borderId="0" xfId="16" applyFont="1" applyAlignment="1">
      <alignment horizontal="center"/>
    </xf>
    <xf numFmtId="0" fontId="46" fillId="0" borderId="0" xfId="16" applyFont="1" applyAlignment="1">
      <alignment wrapText="1"/>
    </xf>
    <xf numFmtId="0" fontId="47" fillId="0" borderId="0" xfId="16" applyFont="1" applyAlignment="1">
      <alignment horizontal="right" wrapText="1"/>
    </xf>
    <xf numFmtId="9" fontId="3" fillId="0" borderId="30" xfId="10" applyFont="1" applyFill="1" applyBorder="1" applyAlignment="1">
      <alignment horizontal="left" vertical="center" wrapText="1"/>
    </xf>
    <xf numFmtId="3" fontId="16" fillId="0" borderId="33" xfId="9" applyNumberFormat="1" applyBorder="1"/>
    <xf numFmtId="3" fontId="3" fillId="0" borderId="26" xfId="9" applyNumberFormat="1" applyFont="1" applyBorder="1" applyAlignment="1">
      <alignment horizontal="center" vertical="center"/>
    </xf>
    <xf numFmtId="0" fontId="49" fillId="2" borderId="0" xfId="15" applyFont="1" applyFill="1" applyAlignment="1">
      <alignment vertical="center"/>
    </xf>
    <xf numFmtId="0" fontId="50" fillId="2" borderId="0" xfId="15" applyFont="1" applyFill="1"/>
    <xf numFmtId="0" fontId="51" fillId="2" borderId="0" xfId="15" applyFont="1" applyFill="1"/>
    <xf numFmtId="3" fontId="51" fillId="2" borderId="0" xfId="15" applyNumberFormat="1" applyFont="1" applyFill="1"/>
    <xf numFmtId="3" fontId="51" fillId="2" borderId="0" xfId="15" applyNumberFormat="1" applyFont="1" applyFill="1" applyAlignment="1">
      <alignment horizontal="left"/>
    </xf>
    <xf numFmtId="3" fontId="52" fillId="2" borderId="0" xfId="15" applyNumberFormat="1" applyFont="1" applyFill="1" applyAlignment="1">
      <alignment horizontal="right"/>
    </xf>
    <xf numFmtId="0" fontId="53" fillId="2" borderId="0" xfId="15" applyFont="1" applyFill="1"/>
    <xf numFmtId="0" fontId="51" fillId="2" borderId="0" xfId="15" applyFont="1" applyFill="1" applyAlignment="1">
      <alignment horizontal="left" vertical="top"/>
    </xf>
    <xf numFmtId="0" fontId="50" fillId="2" borderId="0" xfId="15" applyFont="1" applyFill="1" applyAlignment="1">
      <alignment vertical="top"/>
    </xf>
    <xf numFmtId="0" fontId="54" fillId="2" borderId="0" xfId="15" applyFont="1" applyFill="1" applyAlignment="1">
      <alignment vertical="top"/>
    </xf>
    <xf numFmtId="3" fontId="54" fillId="2" borderId="0" xfId="15" applyNumberFormat="1" applyFont="1" applyFill="1" applyAlignment="1">
      <alignment vertical="top"/>
    </xf>
    <xf numFmtId="3" fontId="51" fillId="2" borderId="0" xfId="15" applyNumberFormat="1" applyFont="1" applyFill="1" applyAlignment="1">
      <alignment horizontal="left" vertical="top"/>
    </xf>
    <xf numFmtId="3" fontId="52" fillId="2" borderId="0" xfId="15" applyNumberFormat="1" applyFont="1" applyFill="1" applyAlignment="1">
      <alignment horizontal="right" vertical="center"/>
    </xf>
    <xf numFmtId="0" fontId="53" fillId="2" borderId="0" xfId="15" applyFont="1" applyFill="1" applyAlignment="1">
      <alignment vertical="top"/>
    </xf>
    <xf numFmtId="0" fontId="55" fillId="2" borderId="4" xfId="15" applyFont="1" applyFill="1" applyBorder="1" applyAlignment="1">
      <alignment horizontal="center"/>
    </xf>
    <xf numFmtId="0" fontId="55" fillId="2" borderId="4" xfId="15" applyFont="1" applyFill="1" applyBorder="1"/>
    <xf numFmtId="0" fontId="54" fillId="2" borderId="4" xfId="15" applyFont="1" applyFill="1" applyBorder="1"/>
    <xf numFmtId="3" fontId="54" fillId="2" borderId="4" xfId="15" applyNumberFormat="1" applyFont="1" applyFill="1" applyBorder="1"/>
    <xf numFmtId="3" fontId="51" fillId="2" borderId="4" xfId="15" applyNumberFormat="1" applyFont="1" applyFill="1" applyBorder="1" applyAlignment="1">
      <alignment horizontal="left"/>
    </xf>
    <xf numFmtId="3" fontId="51" fillId="2" borderId="4" xfId="15" applyNumberFormat="1" applyFont="1" applyFill="1" applyBorder="1" applyAlignment="1">
      <alignment horizontal="left" vertical="center"/>
    </xf>
    <xf numFmtId="0" fontId="56" fillId="2" borderId="96" xfId="15" applyFont="1" applyFill="1" applyBorder="1" applyAlignment="1">
      <alignment horizontal="center" vertical="center"/>
    </xf>
    <xf numFmtId="0" fontId="56" fillId="2" borderId="97" xfId="15" applyFont="1" applyFill="1" applyBorder="1" applyAlignment="1">
      <alignment horizontal="center" vertical="center"/>
    </xf>
    <xf numFmtId="0" fontId="56" fillId="0" borderId="98" xfId="19" applyFont="1" applyBorder="1" applyAlignment="1">
      <alignment horizontal="center" vertical="center"/>
    </xf>
    <xf numFmtId="3" fontId="56" fillId="0" borderId="98" xfId="20" applyNumberFormat="1" applyFont="1" applyFill="1" applyBorder="1" applyAlignment="1">
      <alignment horizontal="center" vertical="center"/>
    </xf>
    <xf numFmtId="0" fontId="56" fillId="2" borderId="46" xfId="15" applyFont="1" applyFill="1" applyBorder="1" applyAlignment="1">
      <alignment horizontal="center" vertical="center"/>
    </xf>
    <xf numFmtId="0" fontId="56" fillId="0" borderId="27" xfId="19" applyFont="1" applyBorder="1" applyAlignment="1">
      <alignment horizontal="center" vertical="center"/>
    </xf>
    <xf numFmtId="3" fontId="56" fillId="0" borderId="0" xfId="20" applyNumberFormat="1" applyFont="1" applyFill="1" applyBorder="1" applyAlignment="1">
      <alignment horizontal="center" vertical="center"/>
    </xf>
    <xf numFmtId="3" fontId="56" fillId="0" borderId="27" xfId="20" applyNumberFormat="1" applyFont="1" applyFill="1" applyBorder="1" applyAlignment="1">
      <alignment horizontal="center" vertical="center"/>
    </xf>
    <xf numFmtId="3" fontId="56" fillId="0" borderId="2" xfId="20" applyNumberFormat="1" applyFont="1" applyFill="1" applyBorder="1" applyAlignment="1">
      <alignment horizontal="center" vertical="center"/>
    </xf>
    <xf numFmtId="49" fontId="52" fillId="7" borderId="99" xfId="21" applyNumberFormat="1" applyFont="1" applyFill="1" applyBorder="1" applyAlignment="1">
      <alignment horizontal="center" vertical="center"/>
    </xf>
    <xf numFmtId="0" fontId="52" fillId="7" borderId="99" xfId="21" applyFont="1" applyFill="1" applyBorder="1" applyAlignment="1">
      <alignment horizontal="justify" vertical="center" wrapText="1"/>
    </xf>
    <xf numFmtId="0" fontId="52" fillId="0" borderId="99" xfId="21" applyFont="1" applyBorder="1" applyAlignment="1">
      <alignment horizontal="justify" vertical="center" wrapText="1"/>
    </xf>
    <xf numFmtId="0" fontId="58" fillId="8" borderId="27" xfId="22" applyFont="1" applyFill="1" applyBorder="1" applyAlignment="1">
      <alignment horizontal="center" vertical="center"/>
    </xf>
    <xf numFmtId="0" fontId="59" fillId="8" borderId="27" xfId="22" applyFont="1" applyFill="1" applyBorder="1" applyAlignment="1">
      <alignment horizontal="left" vertical="center"/>
    </xf>
    <xf numFmtId="3" fontId="60" fillId="8" borderId="27" xfId="22" applyNumberFormat="1" applyFont="1" applyFill="1" applyBorder="1" applyAlignment="1">
      <alignment horizontal="center" vertical="center"/>
    </xf>
    <xf numFmtId="3" fontId="60" fillId="8" borderId="27" xfId="22" applyNumberFormat="1" applyFont="1" applyFill="1" applyBorder="1" applyAlignment="1">
      <alignment horizontal="left" vertical="center"/>
    </xf>
    <xf numFmtId="3" fontId="60" fillId="8" borderId="27" xfId="23" applyNumberFormat="1" applyFont="1" applyFill="1" applyBorder="1" applyAlignment="1">
      <alignment horizontal="right" vertical="center"/>
    </xf>
    <xf numFmtId="3" fontId="61" fillId="8" borderId="27" xfId="24" applyNumberFormat="1" applyFont="1" applyFill="1" applyBorder="1" applyAlignment="1">
      <alignment horizontal="center" vertical="center"/>
    </xf>
    <xf numFmtId="3" fontId="61" fillId="8" borderId="27" xfId="22" applyNumberFormat="1" applyFont="1" applyFill="1" applyBorder="1" applyAlignment="1">
      <alignment horizontal="center" vertical="center"/>
    </xf>
    <xf numFmtId="0" fontId="7" fillId="8" borderId="0" xfId="22" applyFont="1" applyFill="1" applyAlignment="1">
      <alignment horizontal="center" vertical="center"/>
    </xf>
    <xf numFmtId="0" fontId="61" fillId="8" borderId="27" xfId="22" applyFont="1" applyFill="1" applyBorder="1" applyAlignment="1">
      <alignment horizontal="center" vertical="top"/>
    </xf>
    <xf numFmtId="0" fontId="62" fillId="8" borderId="27" xfId="22" applyFont="1" applyFill="1" applyBorder="1" applyAlignment="1">
      <alignment horizontal="justify" vertical="top" wrapText="1"/>
    </xf>
    <xf numFmtId="0" fontId="61" fillId="8" borderId="27" xfId="22" applyFont="1" applyFill="1" applyBorder="1" applyAlignment="1">
      <alignment horizontal="right" vertical="top"/>
    </xf>
    <xf numFmtId="0" fontId="61" fillId="8" borderId="27" xfId="22" applyFont="1" applyFill="1" applyBorder="1" applyAlignment="1">
      <alignment horizontal="justify" vertical="top" wrapText="1"/>
    </xf>
    <xf numFmtId="3" fontId="61" fillId="8" borderId="27" xfId="22" quotePrefix="1" applyNumberFormat="1" applyFont="1" applyFill="1" applyBorder="1" applyAlignment="1">
      <alignment horizontal="center" vertical="center"/>
    </xf>
    <xf numFmtId="3" fontId="61" fillId="8" borderId="27" xfId="24" applyNumberFormat="1" applyFont="1" applyFill="1" applyBorder="1" applyAlignment="1">
      <alignment horizontal="right" vertical="center"/>
    </xf>
    <xf numFmtId="0" fontId="7" fillId="8" borderId="0" xfId="22" applyFont="1" applyFill="1" applyAlignment="1">
      <alignment vertical="center"/>
    </xf>
    <xf numFmtId="3" fontId="58" fillId="8" borderId="27" xfId="24" quotePrefix="1" applyNumberFormat="1" applyFont="1" applyFill="1" applyBorder="1" applyAlignment="1">
      <alignment horizontal="center" vertical="center"/>
    </xf>
    <xf numFmtId="0" fontId="61" fillId="8" borderId="3" xfId="22" applyFont="1" applyFill="1" applyBorder="1" applyAlignment="1">
      <alignment horizontal="right" vertical="top"/>
    </xf>
    <xf numFmtId="0" fontId="61" fillId="8" borderId="3" xfId="22" applyFont="1" applyFill="1" applyBorder="1" applyAlignment="1">
      <alignment horizontal="justify" vertical="top" wrapText="1"/>
    </xf>
    <xf numFmtId="3" fontId="61" fillId="8" borderId="3" xfId="24" applyNumberFormat="1" applyFont="1" applyFill="1" applyBorder="1" applyAlignment="1">
      <alignment horizontal="center" vertical="center"/>
    </xf>
    <xf numFmtId="3" fontId="61" fillId="8" borderId="3" xfId="22" quotePrefix="1" applyNumberFormat="1" applyFont="1" applyFill="1" applyBorder="1" applyAlignment="1">
      <alignment horizontal="center" vertical="center"/>
    </xf>
    <xf numFmtId="3" fontId="61" fillId="8" borderId="3" xfId="22" applyNumberFormat="1" applyFont="1" applyFill="1" applyBorder="1" applyAlignment="1">
      <alignment horizontal="center" vertical="center"/>
    </xf>
    <xf numFmtId="3" fontId="54" fillId="2" borderId="52" xfId="20" applyNumberFormat="1" applyFont="1" applyFill="1" applyBorder="1" applyAlignment="1">
      <alignment horizontal="center" vertical="center"/>
    </xf>
    <xf numFmtId="0" fontId="63" fillId="2" borderId="0" xfId="21" applyFont="1" applyFill="1" applyAlignment="1">
      <alignment horizontal="center"/>
    </xf>
    <xf numFmtId="49" fontId="55" fillId="2" borderId="27" xfId="21" applyNumberFormat="1" applyFont="1" applyFill="1" applyBorder="1" applyAlignment="1">
      <alignment horizontal="center" vertical="center"/>
    </xf>
    <xf numFmtId="0" fontId="64" fillId="2" borderId="27" xfId="25" applyFont="1" applyFill="1" applyBorder="1" applyAlignment="1">
      <alignment vertical="center" wrapText="1"/>
    </xf>
    <xf numFmtId="0" fontId="63" fillId="2" borderId="0" xfId="21" applyFont="1" applyFill="1" applyAlignment="1">
      <alignment horizontal="center" vertical="center"/>
    </xf>
    <xf numFmtId="49" fontId="53" fillId="2" borderId="3" xfId="21" applyNumberFormat="1" applyFont="1" applyFill="1" applyBorder="1" applyAlignment="1">
      <alignment horizontal="center" vertical="top"/>
    </xf>
    <xf numFmtId="0" fontId="63" fillId="0" borderId="3" xfId="25" applyFont="1" applyBorder="1" applyAlignment="1">
      <alignment horizontal="justify" vertical="top" wrapText="1"/>
    </xf>
    <xf numFmtId="0" fontId="64" fillId="2" borderId="27" xfId="25" applyFont="1" applyFill="1" applyBorder="1" applyAlignment="1">
      <alignment horizontal="left" vertical="center" wrapText="1"/>
    </xf>
    <xf numFmtId="0" fontId="53" fillId="2" borderId="0" xfId="21" applyFont="1" applyFill="1" applyAlignment="1">
      <alignment horizontal="center" vertical="center"/>
    </xf>
    <xf numFmtId="49" fontId="53" fillId="2" borderId="27" xfId="21" applyNumberFormat="1" applyFont="1" applyFill="1" applyBorder="1" applyAlignment="1">
      <alignment horizontal="center" vertical="top"/>
    </xf>
    <xf numFmtId="0" fontId="63" fillId="0" borderId="27" xfId="25" applyFont="1" applyBorder="1" applyAlignment="1">
      <alignment horizontal="justify" vertical="top" wrapText="1"/>
    </xf>
    <xf numFmtId="49" fontId="48" fillId="2" borderId="100" xfId="21" applyNumberFormat="1" applyFont="1" applyFill="1" applyBorder="1" applyAlignment="1">
      <alignment horizontal="right" vertical="top"/>
    </xf>
    <xf numFmtId="0" fontId="48" fillId="2" borderId="100" xfId="21" applyFont="1" applyFill="1" applyBorder="1" applyAlignment="1">
      <alignment vertical="top" wrapText="1"/>
    </xf>
    <xf numFmtId="49" fontId="53" fillId="2" borderId="52" xfId="21" applyNumberFormat="1" applyFont="1" applyFill="1" applyBorder="1" applyAlignment="1">
      <alignment horizontal="right" vertical="top"/>
    </xf>
    <xf numFmtId="0" fontId="63" fillId="0" borderId="52" xfId="25" applyFont="1" applyBorder="1" applyAlignment="1">
      <alignment horizontal="justify" vertical="top" wrapText="1"/>
    </xf>
    <xf numFmtId="49" fontId="53" fillId="2" borderId="100" xfId="21" applyNumberFormat="1" applyFont="1" applyFill="1" applyBorder="1" applyAlignment="1">
      <alignment horizontal="right" vertical="top"/>
    </xf>
    <xf numFmtId="0" fontId="63" fillId="0" borderId="100" xfId="25" applyFont="1" applyBorder="1" applyAlignment="1">
      <alignment horizontal="justify" vertical="top" wrapText="1"/>
    </xf>
    <xf numFmtId="49" fontId="53" fillId="2" borderId="101" xfId="21" applyNumberFormat="1" applyFont="1" applyFill="1" applyBorder="1" applyAlignment="1">
      <alignment horizontal="right" vertical="top"/>
    </xf>
    <xf numFmtId="0" fontId="63" fillId="0" borderId="101" xfId="25" applyFont="1" applyBorder="1" applyAlignment="1">
      <alignment horizontal="justify" vertical="top" wrapText="1"/>
    </xf>
    <xf numFmtId="49" fontId="63" fillId="0" borderId="100" xfId="21" applyNumberFormat="1" applyFont="1" applyBorder="1" applyAlignment="1">
      <alignment horizontal="right" vertical="center"/>
    </xf>
    <xf numFmtId="0" fontId="63" fillId="8" borderId="100" xfId="21" applyFont="1" applyFill="1" applyBorder="1" applyAlignment="1">
      <alignment vertical="center" wrapText="1"/>
    </xf>
    <xf numFmtId="49" fontId="55" fillId="2" borderId="27" xfId="21" applyNumberFormat="1" applyFont="1" applyFill="1" applyBorder="1" applyAlignment="1">
      <alignment horizontal="center" vertical="top"/>
    </xf>
    <xf numFmtId="0" fontId="64" fillId="2" borderId="27" xfId="25" applyFont="1" applyFill="1" applyBorder="1" applyAlignment="1">
      <alignment horizontal="left" vertical="top" wrapText="1"/>
    </xf>
    <xf numFmtId="49" fontId="63" fillId="0" borderId="27" xfId="21" applyNumberFormat="1" applyFont="1" applyBorder="1" applyAlignment="1">
      <alignment horizontal="right" vertical="center"/>
    </xf>
    <xf numFmtId="0" fontId="63" fillId="8" borderId="27" xfId="21" applyFont="1" applyFill="1" applyBorder="1" applyAlignment="1">
      <alignment vertical="center" wrapText="1"/>
    </xf>
    <xf numFmtId="49" fontId="63" fillId="0" borderId="101" xfId="21" applyNumberFormat="1" applyFont="1" applyBorder="1" applyAlignment="1">
      <alignment horizontal="right" vertical="center"/>
    </xf>
    <xf numFmtId="0" fontId="63" fillId="8" borderId="101" xfId="21" applyFont="1" applyFill="1" applyBorder="1" applyAlignment="1">
      <alignment vertical="center" wrapText="1"/>
    </xf>
    <xf numFmtId="49" fontId="55" fillId="2" borderId="2" xfId="21" applyNumberFormat="1" applyFont="1" applyFill="1" applyBorder="1" applyAlignment="1">
      <alignment horizontal="center" vertical="center"/>
    </xf>
    <xf numFmtId="0" fontId="64" fillId="2" borderId="2" xfId="25" applyFont="1" applyFill="1" applyBorder="1" applyAlignment="1">
      <alignment horizontal="left" vertical="center" wrapText="1"/>
    </xf>
    <xf numFmtId="49" fontId="63" fillId="2" borderId="56" xfId="21" applyNumberFormat="1" applyFont="1" applyFill="1" applyBorder="1" applyAlignment="1">
      <alignment horizontal="right" vertical="top"/>
    </xf>
    <xf numFmtId="0" fontId="63" fillId="0" borderId="56" xfId="25" applyFont="1" applyBorder="1" applyAlignment="1">
      <alignment horizontal="justify" vertical="top" wrapText="1"/>
    </xf>
    <xf numFmtId="49" fontId="63" fillId="2" borderId="56" xfId="21" applyNumberFormat="1" applyFont="1" applyFill="1" applyBorder="1" applyAlignment="1">
      <alignment horizontal="right" vertical="center"/>
    </xf>
    <xf numFmtId="0" fontId="63" fillId="0" borderId="56" xfId="25" applyFont="1" applyBorder="1" applyAlignment="1">
      <alignment horizontal="justify" vertical="center" wrapText="1"/>
    </xf>
    <xf numFmtId="49" fontId="63" fillId="2" borderId="100" xfId="21" applyNumberFormat="1" applyFont="1" applyFill="1" applyBorder="1" applyAlignment="1">
      <alignment horizontal="right" vertical="center"/>
    </xf>
    <xf numFmtId="0" fontId="63" fillId="0" borderId="100" xfId="25" applyFont="1" applyBorder="1" applyAlignment="1">
      <alignment horizontal="justify" vertical="center" wrapText="1"/>
    </xf>
    <xf numFmtId="49" fontId="55" fillId="2" borderId="2" xfId="21" applyNumberFormat="1" applyFont="1" applyFill="1" applyBorder="1" applyAlignment="1">
      <alignment horizontal="center" vertical="top"/>
    </xf>
    <xf numFmtId="0" fontId="52" fillId="2" borderId="2" xfId="26" applyFont="1" applyFill="1" applyBorder="1" applyAlignment="1">
      <alignment horizontal="justify" vertical="top" wrapText="1"/>
    </xf>
    <xf numFmtId="0" fontId="63" fillId="0" borderId="3" xfId="26" applyFont="1" applyBorder="1" applyAlignment="1">
      <alignment horizontal="justify" vertical="top" wrapText="1"/>
    </xf>
    <xf numFmtId="0" fontId="48" fillId="0" borderId="30" xfId="0" applyFont="1" applyBorder="1" applyAlignment="1">
      <alignment horizontal="center" vertical="center" wrapText="1"/>
    </xf>
    <xf numFmtId="0" fontId="63" fillId="0" borderId="26" xfId="27" applyFont="1" applyBorder="1" applyAlignment="1">
      <alignment horizontal="justify" vertical="top" wrapText="1"/>
    </xf>
    <xf numFmtId="49" fontId="63" fillId="2" borderId="26" xfId="21" applyNumberFormat="1" applyFont="1" applyFill="1" applyBorder="1" applyAlignment="1">
      <alignment horizontal="right" vertical="center"/>
    </xf>
    <xf numFmtId="0" fontId="63" fillId="0" borderId="26" xfId="25" applyFont="1" applyBorder="1" applyAlignment="1">
      <alignment horizontal="justify" vertical="center" wrapText="1"/>
    </xf>
    <xf numFmtId="49" fontId="55" fillId="2" borderId="2" xfId="25" applyNumberFormat="1" applyFont="1" applyFill="1" applyBorder="1" applyAlignment="1">
      <alignment horizontal="center" vertical="center"/>
    </xf>
    <xf numFmtId="0" fontId="63" fillId="2" borderId="2" xfId="25" applyFont="1" applyFill="1" applyBorder="1" applyAlignment="1">
      <alignment horizontal="justify" vertical="top" wrapText="1"/>
    </xf>
    <xf numFmtId="49" fontId="55" fillId="2" borderId="27" xfId="25" applyNumberFormat="1" applyFont="1" applyFill="1" applyBorder="1" applyAlignment="1">
      <alignment horizontal="center" vertical="center"/>
    </xf>
    <xf numFmtId="0" fontId="63" fillId="2" borderId="27" xfId="25" applyFont="1" applyFill="1" applyBorder="1" applyAlignment="1">
      <alignment horizontal="justify" vertical="top" wrapText="1"/>
    </xf>
    <xf numFmtId="49" fontId="55" fillId="2" borderId="3" xfId="25" applyNumberFormat="1" applyFont="1" applyFill="1" applyBorder="1" applyAlignment="1">
      <alignment horizontal="center" vertical="center"/>
    </xf>
    <xf numFmtId="0" fontId="63" fillId="2" borderId="3" xfId="25" applyFont="1" applyFill="1" applyBorder="1" applyAlignment="1">
      <alignment horizontal="justify" vertical="top" wrapText="1"/>
    </xf>
    <xf numFmtId="49" fontId="55" fillId="2" borderId="101" xfId="25" applyNumberFormat="1" applyFont="1" applyFill="1" applyBorder="1" applyAlignment="1">
      <alignment horizontal="center" vertical="center"/>
    </xf>
    <xf numFmtId="0" fontId="63" fillId="2" borderId="101" xfId="25" applyFont="1" applyFill="1" applyBorder="1" applyAlignment="1">
      <alignment horizontal="justify" vertical="top" wrapText="1"/>
    </xf>
    <xf numFmtId="49" fontId="52" fillId="7" borderId="3" xfId="21" applyNumberFormat="1" applyFont="1" applyFill="1" applyBorder="1" applyAlignment="1">
      <alignment horizontal="center" vertical="center"/>
    </xf>
    <xf numFmtId="0" fontId="52" fillId="7" borderId="3" xfId="21" applyFont="1" applyFill="1" applyBorder="1" applyAlignment="1">
      <alignment horizontal="justify" vertical="center" wrapText="1"/>
    </xf>
    <xf numFmtId="49" fontId="52" fillId="2" borderId="2" xfId="21" applyNumberFormat="1" applyFont="1" applyFill="1" applyBorder="1" applyAlignment="1">
      <alignment horizontal="center" vertical="center"/>
    </xf>
    <xf numFmtId="0" fontId="52" fillId="2" borderId="2" xfId="21" applyFont="1" applyFill="1" applyBorder="1" applyAlignment="1">
      <alignment horizontal="justify" vertical="center" wrapText="1"/>
    </xf>
    <xf numFmtId="49" fontId="52" fillId="0" borderId="26" xfId="21" applyNumberFormat="1" applyFont="1" applyBorder="1" applyAlignment="1">
      <alignment horizontal="center" vertical="center"/>
    </xf>
    <xf numFmtId="49" fontId="63" fillId="2" borderId="52" xfId="21" applyNumberFormat="1" applyFont="1" applyFill="1" applyBorder="1" applyAlignment="1">
      <alignment horizontal="right" vertical="center"/>
    </xf>
    <xf numFmtId="0" fontId="63" fillId="0" borderId="52" xfId="25" applyFont="1" applyBorder="1" applyAlignment="1">
      <alignment horizontal="justify" vertical="center" wrapText="1"/>
    </xf>
    <xf numFmtId="49" fontId="52" fillId="2" borderId="27" xfId="21" applyNumberFormat="1" applyFont="1" applyFill="1" applyBorder="1" applyAlignment="1">
      <alignment horizontal="center" vertical="center"/>
    </xf>
    <xf numFmtId="0" fontId="52" fillId="2" borderId="27" xfId="21" applyFont="1" applyFill="1" applyBorder="1" applyAlignment="1">
      <alignment horizontal="justify" vertical="center" wrapText="1"/>
    </xf>
    <xf numFmtId="49" fontId="52" fillId="0" borderId="27" xfId="21" applyNumberFormat="1" applyFont="1" applyBorder="1" applyAlignment="1">
      <alignment horizontal="center" vertical="center"/>
    </xf>
    <xf numFmtId="0" fontId="63" fillId="0" borderId="27" xfId="27" applyFont="1" applyBorder="1" applyAlignment="1">
      <alignment horizontal="justify" vertical="top" wrapText="1"/>
    </xf>
    <xf numFmtId="49" fontId="52" fillId="0" borderId="3" xfId="21" applyNumberFormat="1" applyFont="1" applyBorder="1" applyAlignment="1">
      <alignment horizontal="center" vertical="center"/>
    </xf>
    <xf numFmtId="0" fontId="63" fillId="0" borderId="3" xfId="27" applyFont="1" applyBorder="1" applyAlignment="1">
      <alignment horizontal="justify" vertical="top" wrapText="1"/>
    </xf>
    <xf numFmtId="49" fontId="56" fillId="2" borderId="3" xfId="0" applyNumberFormat="1" applyFont="1" applyFill="1" applyBorder="1" applyAlignment="1">
      <alignment horizontal="right" vertical="top"/>
    </xf>
    <xf numFmtId="0" fontId="48" fillId="2" borderId="3" xfId="0" applyFont="1" applyFill="1" applyBorder="1" applyAlignment="1">
      <alignment horizontal="justify" vertical="top" wrapText="1"/>
    </xf>
    <xf numFmtId="49" fontId="56" fillId="2" borderId="2" xfId="0" applyNumberFormat="1" applyFont="1" applyFill="1" applyBorder="1" applyAlignment="1">
      <alignment horizontal="center" vertical="top"/>
    </xf>
    <xf numFmtId="0" fontId="48" fillId="2" borderId="2" xfId="0" applyFont="1" applyFill="1" applyBorder="1" applyAlignment="1">
      <alignment horizontal="justify" vertical="top" wrapText="1"/>
    </xf>
    <xf numFmtId="49" fontId="56" fillId="2" borderId="27" xfId="0" applyNumberFormat="1" applyFont="1" applyFill="1" applyBorder="1" applyAlignment="1">
      <alignment horizontal="center" vertical="top"/>
    </xf>
    <xf numFmtId="0" fontId="48" fillId="2" borderId="27" xfId="0" applyFont="1" applyFill="1" applyBorder="1" applyAlignment="1">
      <alignment horizontal="justify" vertical="top" wrapText="1"/>
    </xf>
    <xf numFmtId="49" fontId="56" fillId="2" borderId="3" xfId="0" applyNumberFormat="1" applyFont="1" applyFill="1" applyBorder="1" applyAlignment="1">
      <alignment horizontal="center" vertical="top"/>
    </xf>
    <xf numFmtId="49" fontId="56" fillId="2" borderId="0" xfId="0" applyNumberFormat="1" applyFont="1" applyFill="1" applyAlignment="1">
      <alignment horizontal="center" vertical="top"/>
    </xf>
    <xf numFmtId="0" fontId="48" fillId="2" borderId="0" xfId="0" applyFont="1" applyFill="1" applyAlignment="1">
      <alignment horizontal="justify" vertical="top" wrapText="1"/>
    </xf>
    <xf numFmtId="49" fontId="63" fillId="0" borderId="100" xfId="21" applyNumberFormat="1" applyFont="1" applyBorder="1" applyAlignment="1">
      <alignment horizontal="right" vertical="top"/>
    </xf>
    <xf numFmtId="0" fontId="63" fillId="0" borderId="100" xfId="27" applyFont="1" applyBorder="1" applyAlignment="1">
      <alignment horizontal="justify" vertical="top" wrapText="1"/>
    </xf>
    <xf numFmtId="49" fontId="53" fillId="2" borderId="102" xfId="21" applyNumberFormat="1" applyFont="1" applyFill="1" applyBorder="1" applyAlignment="1">
      <alignment horizontal="center" vertical="top"/>
    </xf>
    <xf numFmtId="0" fontId="63" fillId="2" borderId="103" xfId="25" applyFont="1" applyFill="1" applyBorder="1" applyAlignment="1">
      <alignment horizontal="justify" vertical="center" wrapText="1"/>
    </xf>
    <xf numFmtId="0" fontId="63" fillId="0" borderId="0" xfId="21" applyFont="1" applyAlignment="1">
      <alignment horizontal="center" vertical="center"/>
    </xf>
    <xf numFmtId="0" fontId="63" fillId="0" borderId="100" xfId="27" applyFont="1" applyBorder="1" applyAlignment="1">
      <alignment horizontal="justify" vertical="center" wrapText="1"/>
    </xf>
    <xf numFmtId="49" fontId="52" fillId="2" borderId="2" xfId="21" applyNumberFormat="1" applyFont="1" applyFill="1" applyBorder="1" applyAlignment="1">
      <alignment horizontal="center" vertical="top"/>
    </xf>
    <xf numFmtId="0" fontId="52" fillId="2" borderId="2" xfId="21" applyFont="1" applyFill="1" applyBorder="1" applyAlignment="1">
      <alignment horizontal="justify" vertical="top" wrapText="1"/>
    </xf>
    <xf numFmtId="0" fontId="63" fillId="0" borderId="101" xfId="27" applyFont="1" applyBorder="1" applyAlignment="1">
      <alignment horizontal="justify" vertical="center" wrapText="1"/>
    </xf>
    <xf numFmtId="49" fontId="52" fillId="2" borderId="3" xfId="21" applyNumberFormat="1" applyFont="1" applyFill="1" applyBorder="1" applyAlignment="1">
      <alignment horizontal="center" vertical="center"/>
    </xf>
    <xf numFmtId="0" fontId="63" fillId="2" borderId="3" xfId="21" applyFont="1" applyFill="1" applyBorder="1" applyAlignment="1">
      <alignment horizontal="justify" vertical="top" wrapText="1"/>
    </xf>
    <xf numFmtId="0" fontId="63" fillId="0" borderId="0" xfId="21" applyFont="1" applyAlignment="1">
      <alignment horizontal="center"/>
    </xf>
    <xf numFmtId="0" fontId="52" fillId="2" borderId="2" xfId="15" applyFont="1" applyFill="1" applyBorder="1" applyAlignment="1">
      <alignment horizontal="justify" vertical="top" wrapText="1"/>
    </xf>
    <xf numFmtId="0" fontId="48" fillId="2" borderId="0" xfId="27" applyFont="1" applyFill="1" applyAlignment="1">
      <alignment vertical="center"/>
    </xf>
    <xf numFmtId="0" fontId="63" fillId="2" borderId="27" xfId="0" applyFont="1" applyFill="1" applyBorder="1" applyAlignment="1">
      <alignment horizontal="right"/>
    </xf>
    <xf numFmtId="0" fontId="63" fillId="0" borderId="26" xfId="15" applyFont="1" applyBorder="1" applyAlignment="1">
      <alignment horizontal="justify" vertical="top" wrapText="1"/>
    </xf>
    <xf numFmtId="49" fontId="48" fillId="2" borderId="100" xfId="0" applyNumberFormat="1" applyFont="1" applyFill="1" applyBorder="1" applyAlignment="1">
      <alignment horizontal="right" vertical="center"/>
    </xf>
    <xf numFmtId="0" fontId="48" fillId="2" borderId="100" xfId="0" applyFont="1" applyFill="1" applyBorder="1" applyAlignment="1">
      <alignment horizontal="justify" vertical="center" wrapText="1"/>
    </xf>
    <xf numFmtId="49" fontId="56" fillId="2" borderId="27" xfId="0" applyNumberFormat="1" applyFont="1" applyFill="1" applyBorder="1" applyAlignment="1">
      <alignment horizontal="center" vertical="center"/>
    </xf>
    <xf numFmtId="0" fontId="52" fillId="2" borderId="2" xfId="15" applyFont="1" applyFill="1" applyBorder="1" applyAlignment="1">
      <alignment horizontal="justify" vertical="center" wrapText="1"/>
    </xf>
    <xf numFmtId="49" fontId="48" fillId="2" borderId="101" xfId="0" applyNumberFormat="1" applyFont="1" applyFill="1" applyBorder="1" applyAlignment="1">
      <alignment horizontal="right" vertical="center"/>
    </xf>
    <xf numFmtId="0" fontId="48" fillId="2" borderId="101" xfId="0" applyFont="1" applyFill="1" applyBorder="1" applyAlignment="1">
      <alignment horizontal="justify" vertical="center" wrapText="1"/>
    </xf>
    <xf numFmtId="0" fontId="56" fillId="0" borderId="56" xfId="15" applyFont="1" applyBorder="1" applyAlignment="1">
      <alignment horizontal="justify" vertical="center" wrapText="1"/>
    </xf>
    <xf numFmtId="0" fontId="63" fillId="2" borderId="3" xfId="0" applyFont="1" applyFill="1" applyBorder="1" applyAlignment="1">
      <alignment horizontal="right"/>
    </xf>
    <xf numFmtId="0" fontId="65" fillId="0" borderId="3" xfId="15" applyFont="1" applyBorder="1" applyAlignment="1">
      <alignment horizontal="justify" vertical="top" wrapText="1"/>
    </xf>
    <xf numFmtId="3" fontId="54" fillId="2" borderId="1" xfId="20" applyNumberFormat="1" applyFont="1" applyFill="1" applyBorder="1" applyAlignment="1">
      <alignment horizontal="center" vertical="center"/>
    </xf>
    <xf numFmtId="3" fontId="54" fillId="2" borderId="1" xfId="20" applyNumberFormat="1" applyFont="1" applyFill="1" applyBorder="1" applyAlignment="1">
      <alignment horizontal="left" vertical="center"/>
    </xf>
    <xf numFmtId="0" fontId="52" fillId="2" borderId="27" xfId="15" applyFont="1" applyFill="1" applyBorder="1" applyAlignment="1">
      <alignment horizontal="justify" vertical="center" wrapText="1"/>
    </xf>
    <xf numFmtId="0" fontId="63" fillId="0" borderId="3" xfId="15" applyFont="1" applyBorder="1" applyAlignment="1">
      <alignment horizontal="justify" vertical="top" wrapText="1"/>
    </xf>
    <xf numFmtId="0" fontId="48" fillId="0" borderId="104" xfId="25" applyFont="1" applyBorder="1" applyAlignment="1">
      <alignment horizontal="center" vertical="center" wrapText="1"/>
    </xf>
    <xf numFmtId="0" fontId="56" fillId="2" borderId="27" xfId="0" applyFont="1" applyFill="1" applyBorder="1" applyAlignment="1">
      <alignment horizontal="left" vertical="top" wrapText="1"/>
    </xf>
    <xf numFmtId="0" fontId="48" fillId="2" borderId="26" xfId="25" applyFont="1" applyFill="1" applyBorder="1" applyAlignment="1">
      <alignment horizontal="center" vertical="center" wrapText="1"/>
    </xf>
    <xf numFmtId="0" fontId="65" fillId="0" borderId="26" xfId="15" applyFont="1" applyBorder="1" applyAlignment="1">
      <alignment horizontal="justify" vertical="top" wrapText="1"/>
    </xf>
    <xf numFmtId="0" fontId="48" fillId="2" borderId="56" xfId="25" applyFont="1" applyFill="1" applyBorder="1" applyAlignment="1">
      <alignment horizontal="right" vertical="top" wrapText="1"/>
    </xf>
    <xf numFmtId="0" fontId="63" fillId="2" borderId="105" xfId="0" applyFont="1" applyFill="1" applyBorder="1" applyAlignment="1">
      <alignment horizontal="justify" vertical="top" wrapText="1"/>
    </xf>
    <xf numFmtId="0" fontId="48" fillId="2" borderId="56" xfId="25" applyFont="1" applyFill="1" applyBorder="1" applyAlignment="1">
      <alignment horizontal="right" vertical="center" wrapText="1"/>
    </xf>
    <xf numFmtId="0" fontId="63" fillId="2" borderId="105" xfId="0" applyFont="1" applyFill="1" applyBorder="1" applyAlignment="1">
      <alignment horizontal="justify" vertical="center" wrapText="1"/>
    </xf>
    <xf numFmtId="0" fontId="48" fillId="2" borderId="3" xfId="25" applyFont="1" applyFill="1" applyBorder="1" applyAlignment="1">
      <alignment horizontal="right" vertical="center" wrapText="1"/>
    </xf>
    <xf numFmtId="0" fontId="52" fillId="2" borderId="106" xfId="0" applyFont="1" applyFill="1" applyBorder="1" applyAlignment="1">
      <alignment horizontal="justify" vertical="center" wrapText="1"/>
    </xf>
    <xf numFmtId="0" fontId="48" fillId="2" borderId="27" xfId="25" applyFont="1" applyFill="1" applyBorder="1" applyAlignment="1">
      <alignment horizontal="right" vertical="center" wrapText="1"/>
    </xf>
    <xf numFmtId="0" fontId="52" fillId="2" borderId="0" xfId="0" applyFont="1" applyFill="1" applyAlignment="1">
      <alignment horizontal="justify" vertical="center" wrapText="1"/>
    </xf>
    <xf numFmtId="0" fontId="48" fillId="2" borderId="101" xfId="25" applyFont="1" applyFill="1" applyBorder="1" applyAlignment="1">
      <alignment horizontal="right" vertical="center" wrapText="1"/>
    </xf>
    <xf numFmtId="0" fontId="52" fillId="2" borderId="101" xfId="0" applyFont="1" applyFill="1" applyBorder="1" applyAlignment="1">
      <alignment horizontal="justify" vertical="center" wrapText="1"/>
    </xf>
    <xf numFmtId="49" fontId="56" fillId="2" borderId="27" xfId="21" applyNumberFormat="1" applyFont="1" applyFill="1" applyBorder="1" applyAlignment="1">
      <alignment horizontal="center" vertical="center"/>
    </xf>
    <xf numFmtId="0" fontId="66" fillId="0" borderId="27" xfId="0" applyFont="1" applyBorder="1" applyAlignment="1">
      <alignment horizontal="justify" vertical="center" wrapText="1"/>
    </xf>
    <xf numFmtId="0" fontId="65" fillId="2" borderId="26" xfId="0" applyFont="1" applyFill="1" applyBorder="1" applyAlignment="1">
      <alignment horizontal="justify" vertical="top" wrapText="1"/>
    </xf>
    <xf numFmtId="49" fontId="67" fillId="0" borderId="56" xfId="25" applyNumberFormat="1" applyFont="1" applyBorder="1" applyAlignment="1">
      <alignment horizontal="right" vertical="center"/>
    </xf>
    <xf numFmtId="0" fontId="48" fillId="8" borderId="56" xfId="25" applyFont="1" applyFill="1" applyBorder="1" applyAlignment="1">
      <alignment vertical="center" wrapText="1"/>
    </xf>
    <xf numFmtId="49" fontId="67" fillId="2" borderId="56" xfId="25" applyNumberFormat="1" applyFont="1" applyFill="1" applyBorder="1" applyAlignment="1">
      <alignment horizontal="right" vertical="top"/>
    </xf>
    <xf numFmtId="0" fontId="48" fillId="8" borderId="56" xfId="25" applyFont="1" applyFill="1" applyBorder="1" applyAlignment="1">
      <alignment vertical="top" wrapText="1"/>
    </xf>
    <xf numFmtId="0" fontId="53" fillId="2" borderId="0" xfId="21" applyFont="1" applyFill="1" applyAlignment="1">
      <alignment horizontal="center"/>
    </xf>
    <xf numFmtId="49" fontId="67" fillId="2" borderId="3" xfId="25" applyNumberFormat="1" applyFont="1" applyFill="1" applyBorder="1" applyAlignment="1">
      <alignment horizontal="right" vertical="top"/>
    </xf>
    <xf numFmtId="0" fontId="48" fillId="8" borderId="3" xfId="25" applyFont="1" applyFill="1" applyBorder="1" applyAlignment="1">
      <alignment vertical="top" wrapText="1"/>
    </xf>
    <xf numFmtId="0" fontId="56" fillId="2" borderId="27" xfId="0" applyFont="1" applyFill="1" applyBorder="1" applyAlignment="1">
      <alignment horizontal="left" vertical="center" wrapText="1"/>
    </xf>
    <xf numFmtId="49" fontId="0" fillId="2" borderId="100" xfId="21" applyNumberFormat="1" applyFont="1" applyFill="1" applyBorder="1" applyAlignment="1">
      <alignment horizontal="right" vertical="center"/>
    </xf>
    <xf numFmtId="0" fontId="0" fillId="2" borderId="100" xfId="21" applyFont="1" applyFill="1" applyBorder="1" applyAlignment="1">
      <alignment horizontal="justify" vertical="center" wrapText="1"/>
    </xf>
    <xf numFmtId="0" fontId="48" fillId="0" borderId="28" xfId="25" applyFont="1" applyBorder="1" applyAlignment="1">
      <alignment horizontal="center" vertical="center" wrapText="1"/>
    </xf>
    <xf numFmtId="0" fontId="48" fillId="0" borderId="35" xfId="25" applyFont="1" applyBorder="1" applyAlignment="1">
      <alignment horizontal="right" vertical="center" wrapText="1"/>
    </xf>
    <xf numFmtId="0" fontId="63" fillId="0" borderId="56" xfId="27" applyFont="1" applyBorder="1" applyAlignment="1">
      <alignment horizontal="justify" vertical="center" wrapText="1"/>
    </xf>
    <xf numFmtId="0" fontId="48" fillId="0" borderId="107" xfId="25" applyFont="1" applyBorder="1" applyAlignment="1">
      <alignment horizontal="right" vertical="center" wrapText="1"/>
    </xf>
    <xf numFmtId="49" fontId="52" fillId="2" borderId="101" xfId="21" applyNumberFormat="1" applyFont="1" applyFill="1" applyBorder="1" applyAlignment="1">
      <alignment horizontal="center" vertical="center"/>
    </xf>
    <xf numFmtId="0" fontId="52" fillId="2" borderId="101" xfId="21" applyFont="1" applyFill="1" applyBorder="1" applyAlignment="1">
      <alignment horizontal="justify" vertical="center" wrapText="1"/>
    </xf>
    <xf numFmtId="49" fontId="52" fillId="2" borderId="104" xfId="21" applyNumberFormat="1" applyFont="1" applyFill="1" applyBorder="1" applyAlignment="1">
      <alignment horizontal="center" vertical="center"/>
    </xf>
    <xf numFmtId="0" fontId="52" fillId="2" borderId="106" xfId="21" applyFont="1" applyFill="1" applyBorder="1" applyAlignment="1">
      <alignment horizontal="justify" vertical="center" wrapText="1"/>
    </xf>
    <xf numFmtId="49" fontId="48" fillId="2" borderId="3" xfId="0" applyNumberFormat="1" applyFont="1" applyFill="1" applyBorder="1" applyAlignment="1">
      <alignment horizontal="right" vertical="top"/>
    </xf>
    <xf numFmtId="0" fontId="71" fillId="2" borderId="27" xfId="0" applyFont="1" applyFill="1" applyBorder="1" applyAlignment="1">
      <alignment horizontal="left" vertical="center" wrapText="1"/>
    </xf>
    <xf numFmtId="49" fontId="56" fillId="2" borderId="27" xfId="0" applyNumberFormat="1" applyFont="1" applyFill="1" applyBorder="1" applyAlignment="1">
      <alignment horizontal="right" vertical="center"/>
    </xf>
    <xf numFmtId="0" fontId="48" fillId="2" borderId="0" xfId="27" applyFont="1" applyFill="1"/>
    <xf numFmtId="49" fontId="56" fillId="2" borderId="27" xfId="0" applyNumberFormat="1" applyFont="1" applyFill="1" applyBorder="1" applyAlignment="1">
      <alignment horizontal="right" vertical="top"/>
    </xf>
    <xf numFmtId="49" fontId="56" fillId="2" borderId="101" xfId="0" applyNumberFormat="1" applyFont="1" applyFill="1" applyBorder="1" applyAlignment="1">
      <alignment horizontal="right" vertical="top"/>
    </xf>
    <xf numFmtId="0" fontId="48" fillId="2" borderId="101" xfId="0" applyFont="1" applyFill="1" applyBorder="1" applyAlignment="1">
      <alignment horizontal="justify" vertical="top" wrapText="1"/>
    </xf>
    <xf numFmtId="49" fontId="56" fillId="2" borderId="3" xfId="0" applyNumberFormat="1" applyFont="1" applyFill="1" applyBorder="1" applyAlignment="1">
      <alignment horizontal="right" vertical="center"/>
    </xf>
    <xf numFmtId="0" fontId="71" fillId="2" borderId="27" xfId="0" applyFont="1" applyFill="1" applyBorder="1" applyAlignment="1">
      <alignment horizontal="left" vertical="top" wrapText="1"/>
    </xf>
    <xf numFmtId="0" fontId="63" fillId="2" borderId="101" xfId="0" applyFont="1" applyFill="1" applyBorder="1" applyAlignment="1">
      <alignment horizontal="right"/>
    </xf>
    <xf numFmtId="0" fontId="56" fillId="0" borderId="108" xfId="26" applyFont="1" applyBorder="1" applyAlignment="1">
      <alignment horizontal="center" vertical="center"/>
    </xf>
    <xf numFmtId="0" fontId="56" fillId="0" borderId="56" xfId="26" applyFont="1" applyBorder="1" applyAlignment="1">
      <alignment horizontal="justify" vertical="center" wrapText="1"/>
    </xf>
    <xf numFmtId="0" fontId="48" fillId="0" borderId="56" xfId="15" applyFont="1" applyBorder="1" applyAlignment="1">
      <alignment horizontal="center" vertical="center" wrapText="1"/>
    </xf>
    <xf numFmtId="0" fontId="48" fillId="0" borderId="56" xfId="15" applyFont="1" applyBorder="1" applyAlignment="1">
      <alignment horizontal="justify" vertical="center" wrapText="1"/>
    </xf>
    <xf numFmtId="0" fontId="48" fillId="0" borderId="108" xfId="26" applyFont="1" applyBorder="1" applyAlignment="1">
      <alignment horizontal="center" vertical="center"/>
    </xf>
    <xf numFmtId="0" fontId="63" fillId="2" borderId="40" xfId="0" applyFont="1" applyFill="1" applyBorder="1" applyAlignment="1">
      <alignment horizontal="right"/>
    </xf>
    <xf numFmtId="0" fontId="48" fillId="2" borderId="40" xfId="0" applyFont="1" applyFill="1" applyBorder="1" applyAlignment="1">
      <alignment horizontal="justify" vertical="top" wrapText="1"/>
    </xf>
    <xf numFmtId="0" fontId="67" fillId="2" borderId="40" xfId="21" applyFont="1" applyFill="1" applyBorder="1" applyAlignment="1">
      <alignment horizontal="center"/>
    </xf>
    <xf numFmtId="3" fontId="67" fillId="2" borderId="40" xfId="28" applyNumberFormat="1" applyFont="1" applyFill="1" applyBorder="1" applyAlignment="1">
      <alignment horizontal="center"/>
    </xf>
    <xf numFmtId="3" fontId="67" fillId="2" borderId="40" xfId="28" applyNumberFormat="1" applyFont="1" applyFill="1" applyBorder="1" applyAlignment="1">
      <alignment horizontal="right"/>
    </xf>
    <xf numFmtId="49" fontId="54" fillId="2" borderId="97" xfId="27" applyNumberFormat="1" applyFont="1" applyFill="1" applyBorder="1" applyAlignment="1">
      <alignment horizontal="center" vertical="center"/>
    </xf>
    <xf numFmtId="0" fontId="51" fillId="2" borderId="109" xfId="27" applyFont="1" applyFill="1" applyBorder="1" applyAlignment="1">
      <alignment vertical="center" wrapText="1"/>
    </xf>
    <xf numFmtId="3" fontId="50" fillId="2" borderId="97" xfId="20" applyNumberFormat="1" applyFont="1" applyFill="1" applyBorder="1" applyAlignment="1">
      <alignment horizontal="right" vertical="center"/>
    </xf>
    <xf numFmtId="0" fontId="54" fillId="2" borderId="0" xfId="27" applyFont="1" applyFill="1" applyAlignment="1">
      <alignment vertical="center"/>
    </xf>
    <xf numFmtId="0" fontId="73" fillId="2" borderId="0" xfId="15" applyFont="1" applyFill="1" applyAlignment="1">
      <alignment horizontal="left" vertical="center"/>
    </xf>
    <xf numFmtId="0" fontId="73" fillId="2" borderId="0" xfId="15" applyFont="1" applyFill="1" applyAlignment="1">
      <alignment vertical="center"/>
    </xf>
    <xf numFmtId="0" fontId="54" fillId="2" borderId="0" xfId="15" applyFont="1" applyFill="1" applyAlignment="1">
      <alignment vertical="center"/>
    </xf>
    <xf numFmtId="3" fontId="54" fillId="2" borderId="0" xfId="15" applyNumberFormat="1" applyFont="1" applyFill="1" applyAlignment="1">
      <alignment vertical="center"/>
    </xf>
    <xf numFmtId="3" fontId="54" fillId="2" borderId="0" xfId="15" applyNumberFormat="1" applyFont="1" applyFill="1" applyAlignment="1">
      <alignment horizontal="right" vertical="center"/>
    </xf>
    <xf numFmtId="0" fontId="74" fillId="2" borderId="0" xfId="15" applyFont="1" applyFill="1" applyAlignment="1">
      <alignment vertical="center"/>
    </xf>
    <xf numFmtId="0" fontId="53" fillId="2" borderId="0" xfId="27" applyFont="1" applyFill="1" applyAlignment="1">
      <alignment horizontal="center" vertical="center"/>
    </xf>
    <xf numFmtId="0" fontId="53" fillId="2" borderId="0" xfId="27" applyFont="1" applyFill="1" applyAlignment="1">
      <alignment horizontal="justify" vertical="justify"/>
    </xf>
    <xf numFmtId="0" fontId="54" fillId="2" borderId="0" xfId="27" applyFont="1" applyFill="1" applyAlignment="1">
      <alignment horizontal="center"/>
    </xf>
    <xf numFmtId="3" fontId="54" fillId="2" borderId="0" xfId="20" applyNumberFormat="1" applyFont="1" applyFill="1" applyAlignment="1">
      <alignment horizontal="center"/>
    </xf>
    <xf numFmtId="3" fontId="54" fillId="2" borderId="0" xfId="27" applyNumberFormat="1" applyFont="1" applyFill="1" applyAlignment="1">
      <alignment horizontal="center"/>
    </xf>
    <xf numFmtId="3" fontId="54" fillId="2" borderId="0" xfId="20" applyNumberFormat="1" applyFont="1" applyFill="1" applyAlignment="1">
      <alignment horizontal="right"/>
    </xf>
    <xf numFmtId="0" fontId="53" fillId="2" borderId="0" xfId="27" applyFont="1" applyFill="1"/>
    <xf numFmtId="169" fontId="3" fillId="2" borderId="31" xfId="7" applyNumberFormat="1" applyFont="1" applyFill="1" applyBorder="1" applyAlignment="1"/>
    <xf numFmtId="169" fontId="3" fillId="2" borderId="36" xfId="7" applyNumberFormat="1" applyFont="1" applyFill="1" applyBorder="1" applyAlignment="1">
      <alignment vertical="center"/>
    </xf>
    <xf numFmtId="169" fontId="3" fillId="2" borderId="37" xfId="7" applyNumberFormat="1" applyFont="1" applyFill="1" applyBorder="1" applyAlignment="1">
      <alignment vertical="center"/>
    </xf>
    <xf numFmtId="169" fontId="3" fillId="2" borderId="31" xfId="7" applyNumberFormat="1" applyFont="1" applyFill="1" applyBorder="1" applyAlignment="1">
      <alignment vertical="center"/>
    </xf>
    <xf numFmtId="169" fontId="3" fillId="2" borderId="32" xfId="7" applyNumberFormat="1" applyFont="1" applyFill="1" applyBorder="1" applyAlignment="1">
      <alignment vertical="center"/>
    </xf>
    <xf numFmtId="169" fontId="3" fillId="2" borderId="36" xfId="7" applyNumberFormat="1" applyFont="1" applyFill="1" applyBorder="1" applyAlignment="1"/>
    <xf numFmtId="169" fontId="3" fillId="2" borderId="32" xfId="7" applyNumberFormat="1" applyFont="1" applyFill="1" applyBorder="1" applyAlignment="1"/>
    <xf numFmtId="169" fontId="3" fillId="2" borderId="37" xfId="7" applyNumberFormat="1" applyFont="1" applyFill="1" applyBorder="1" applyAlignment="1"/>
    <xf numFmtId="3" fontId="3" fillId="0" borderId="57" xfId="9" applyNumberFormat="1" applyFont="1" applyBorder="1" applyAlignment="1"/>
    <xf numFmtId="3" fontId="3" fillId="0" borderId="58" xfId="9" applyNumberFormat="1" applyFont="1" applyBorder="1" applyAlignment="1"/>
    <xf numFmtId="3" fontId="3" fillId="0" borderId="33" xfId="9" applyNumberFormat="1" applyFont="1" applyBorder="1" applyAlignment="1"/>
    <xf numFmtId="3" fontId="3" fillId="0" borderId="59" xfId="9" applyNumberFormat="1" applyFont="1" applyBorder="1" applyAlignment="1"/>
    <xf numFmtId="3" fontId="3" fillId="0" borderId="60" xfId="9" applyNumberFormat="1" applyFont="1" applyBorder="1" applyAlignment="1"/>
    <xf numFmtId="3" fontId="3" fillId="0" borderId="61" xfId="9" applyNumberFormat="1" applyFont="1" applyBorder="1" applyAlignment="1"/>
    <xf numFmtId="169" fontId="3" fillId="2" borderId="5" xfId="7" applyNumberFormat="1" applyFont="1" applyFill="1" applyBorder="1" applyAlignment="1"/>
    <xf numFmtId="169" fontId="3" fillId="2" borderId="7" xfId="7" applyNumberFormat="1" applyFont="1" applyFill="1" applyBorder="1" applyAlignment="1"/>
    <xf numFmtId="169" fontId="3" fillId="2" borderId="8" xfId="7" applyNumberFormat="1" applyFont="1" applyFill="1" applyBorder="1" applyAlignment="1"/>
    <xf numFmtId="169" fontId="3" fillId="2" borderId="33" xfId="7" applyNumberFormat="1" applyFont="1" applyFill="1" applyBorder="1" applyAlignment="1"/>
    <xf numFmtId="3" fontId="3" fillId="0" borderId="25" xfId="9" applyNumberFormat="1" applyFont="1" applyBorder="1" applyAlignment="1"/>
    <xf numFmtId="169" fontId="3" fillId="2" borderId="42" xfId="7" applyNumberFormat="1" applyFont="1" applyFill="1" applyBorder="1" applyAlignment="1"/>
    <xf numFmtId="169" fontId="3" fillId="2" borderId="43" xfId="7" applyNumberFormat="1" applyFont="1" applyFill="1" applyBorder="1" applyAlignment="1"/>
    <xf numFmtId="169" fontId="3" fillId="2" borderId="44" xfId="7" applyNumberFormat="1" applyFont="1" applyFill="1" applyBorder="1" applyAlignment="1"/>
    <xf numFmtId="3" fontId="3" fillId="0" borderId="53" xfId="9" applyNumberFormat="1" applyFont="1" applyBorder="1" applyAlignment="1"/>
    <xf numFmtId="0" fontId="3" fillId="0" borderId="96" xfId="9" quotePrefix="1" applyFont="1" applyBorder="1" applyAlignment="1">
      <alignment horizontal="center" vertical="top"/>
    </xf>
    <xf numFmtId="0" fontId="3" fillId="0" borderId="110" xfId="9" quotePrefix="1" applyFont="1" applyBorder="1" applyAlignment="1">
      <alignment horizontal="left" vertical="top"/>
    </xf>
    <xf numFmtId="0" fontId="3" fillId="0" borderId="98" xfId="9" applyFont="1" applyBorder="1" applyAlignment="1">
      <alignment horizontal="justify" vertical="top"/>
    </xf>
    <xf numFmtId="0" fontId="3" fillId="0" borderId="98" xfId="9" applyFont="1" applyBorder="1" applyAlignment="1">
      <alignment horizontal="center"/>
    </xf>
    <xf numFmtId="3" fontId="3" fillId="0" borderId="111" xfId="9" applyNumberFormat="1" applyFont="1" applyBorder="1" applyAlignment="1">
      <alignment horizontal="center"/>
    </xf>
    <xf numFmtId="167" fontId="3" fillId="0" borderId="68" xfId="9" applyNumberFormat="1" applyFont="1" applyBorder="1" applyAlignment="1">
      <alignment horizontal="left" vertical="center"/>
    </xf>
    <xf numFmtId="167" fontId="3" fillId="0" borderId="68" xfId="9" applyNumberFormat="1" applyFont="1" applyBorder="1" applyAlignment="1">
      <alignment horizontal="center" vertical="center"/>
    </xf>
    <xf numFmtId="166" fontId="22" fillId="0" borderId="71" xfId="13" quotePrefix="1" applyNumberFormat="1" applyFont="1" applyBorder="1" applyAlignment="1">
      <alignment vertical="center"/>
    </xf>
    <xf numFmtId="166" fontId="3" fillId="0" borderId="27" xfId="13" applyNumberFormat="1" applyFont="1" applyFill="1" applyBorder="1" applyAlignment="1">
      <alignment horizontal="right" vertical="center"/>
    </xf>
    <xf numFmtId="166" fontId="3" fillId="0" borderId="25" xfId="13" applyNumberFormat="1" applyFont="1" applyFill="1" applyBorder="1" applyAlignment="1">
      <alignment horizontal="right"/>
    </xf>
    <xf numFmtId="166" fontId="3" fillId="0" borderId="40" xfId="13" quotePrefix="1" applyNumberFormat="1" applyFont="1" applyBorder="1" applyAlignment="1">
      <alignment horizontal="center" vertical="center"/>
    </xf>
    <xf numFmtId="166" fontId="3" fillId="0" borderId="27" xfId="13" quotePrefix="1" applyNumberFormat="1" applyFont="1" applyBorder="1" applyAlignment="1">
      <alignment horizontal="center" vertical="center"/>
    </xf>
    <xf numFmtId="166" fontId="3" fillId="0" borderId="26" xfId="13" applyNumberFormat="1" applyFont="1" applyFill="1" applyBorder="1" applyAlignment="1">
      <alignment horizontal="center"/>
    </xf>
    <xf numFmtId="3" fontId="16" fillId="0" borderId="33" xfId="9" applyNumberFormat="1" applyBorder="1" applyAlignment="1">
      <alignment horizontal="center" vertical="center"/>
    </xf>
    <xf numFmtId="3" fontId="16" fillId="0" borderId="61" xfId="9" applyNumberFormat="1" applyBorder="1" applyAlignment="1">
      <alignment horizontal="center" vertical="center"/>
    </xf>
    <xf numFmtId="3" fontId="16" fillId="0" borderId="65" xfId="9" applyNumberFormat="1" applyBorder="1" applyAlignment="1">
      <alignment horizontal="center" vertical="center"/>
    </xf>
    <xf numFmtId="3" fontId="16" fillId="0" borderId="37" xfId="9" applyNumberFormat="1" applyBorder="1" applyAlignment="1">
      <alignment horizontal="center" vertical="center"/>
    </xf>
    <xf numFmtId="3" fontId="16" fillId="0" borderId="53" xfId="9" applyNumberFormat="1" applyBorder="1" applyAlignment="1">
      <alignment horizontal="center" vertical="center"/>
    </xf>
    <xf numFmtId="3" fontId="16" fillId="2" borderId="33" xfId="9" applyNumberFormat="1" applyFill="1" applyBorder="1" applyAlignment="1">
      <alignment horizontal="center" vertical="center"/>
    </xf>
    <xf numFmtId="3" fontId="16" fillId="0" borderId="113" xfId="9" applyNumberFormat="1" applyBorder="1" applyAlignment="1">
      <alignment vertical="center"/>
    </xf>
    <xf numFmtId="3" fontId="16" fillId="2" borderId="35" xfId="9" applyNumberFormat="1" applyFill="1" applyBorder="1" applyAlignment="1">
      <alignment horizontal="center" vertical="center"/>
    </xf>
    <xf numFmtId="3" fontId="16" fillId="2" borderId="30" xfId="9" applyNumberFormat="1" applyFill="1" applyBorder="1" applyAlignment="1">
      <alignment horizontal="center" vertical="center"/>
    </xf>
    <xf numFmtId="169" fontId="3" fillId="0" borderId="31" xfId="7" applyNumberFormat="1" applyFont="1" applyFill="1" applyBorder="1" applyAlignment="1"/>
    <xf numFmtId="169" fontId="3" fillId="0" borderId="31" xfId="7" applyNumberFormat="1" applyFont="1" applyFill="1" applyBorder="1" applyAlignment="1">
      <alignment vertical="center"/>
    </xf>
    <xf numFmtId="3" fontId="16" fillId="0" borderId="33" xfId="9" applyNumberFormat="1" applyFill="1" applyBorder="1" applyAlignment="1">
      <alignment horizontal="center" vertical="center"/>
    </xf>
    <xf numFmtId="3" fontId="16" fillId="0" borderId="61" xfId="9" applyNumberFormat="1" applyFill="1" applyBorder="1" applyAlignment="1">
      <alignment horizontal="center" vertical="center" wrapText="1"/>
    </xf>
    <xf numFmtId="3" fontId="16" fillId="0" borderId="65" xfId="9" applyNumberFormat="1" applyFill="1" applyBorder="1" applyAlignment="1">
      <alignment horizontal="center" vertical="center"/>
    </xf>
    <xf numFmtId="3" fontId="16" fillId="0" borderId="37" xfId="9" applyNumberFormat="1" applyFill="1" applyBorder="1" applyAlignment="1">
      <alignment horizontal="center" vertical="center"/>
    </xf>
    <xf numFmtId="3" fontId="16" fillId="0" borderId="61" xfId="9" applyNumberFormat="1" applyFill="1" applyBorder="1" applyAlignment="1">
      <alignment horizontal="center" vertical="center"/>
    </xf>
    <xf numFmtId="3" fontId="3" fillId="0" borderId="52" xfId="9" applyNumberFormat="1" applyFont="1" applyFill="1" applyBorder="1" applyAlignment="1">
      <alignment horizontal="center"/>
    </xf>
    <xf numFmtId="3" fontId="3" fillId="0" borderId="1" xfId="9" applyNumberFormat="1" applyFont="1" applyFill="1" applyBorder="1" applyAlignment="1">
      <alignment horizontal="center" vertical="center"/>
    </xf>
    <xf numFmtId="0" fontId="3" fillId="0" borderId="27" xfId="9" applyFont="1" applyFill="1" applyBorder="1" applyAlignment="1">
      <alignment horizontal="center" vertical="center"/>
    </xf>
    <xf numFmtId="3" fontId="3" fillId="0" borderId="63" xfId="9" applyNumberFormat="1" applyFont="1" applyFill="1" applyBorder="1" applyAlignment="1">
      <alignment horizontal="center"/>
    </xf>
    <xf numFmtId="3" fontId="3" fillId="0" borderId="26" xfId="9" applyNumberFormat="1" applyFont="1" applyFill="1" applyBorder="1" applyAlignment="1">
      <alignment horizontal="center"/>
    </xf>
    <xf numFmtId="3" fontId="3" fillId="0" borderId="56" xfId="9" applyNumberFormat="1" applyFont="1" applyFill="1" applyBorder="1" applyAlignment="1">
      <alignment horizontal="center"/>
    </xf>
    <xf numFmtId="3" fontId="3" fillId="0" borderId="27" xfId="9" applyNumberFormat="1" applyFont="1" applyFill="1" applyBorder="1" applyAlignment="1">
      <alignment horizontal="center" vertical="center"/>
    </xf>
    <xf numFmtId="3" fontId="16" fillId="0" borderId="61" xfId="9" applyNumberFormat="1" applyFill="1" applyBorder="1" applyAlignment="1">
      <alignment horizontal="center" wrapText="1"/>
    </xf>
    <xf numFmtId="3" fontId="16" fillId="0" borderId="61" xfId="9" applyNumberFormat="1" applyFill="1" applyBorder="1" applyAlignment="1">
      <alignment horizontal="center"/>
    </xf>
    <xf numFmtId="166" fontId="3" fillId="0" borderId="1" xfId="13" applyNumberFormat="1" applyFont="1" applyBorder="1" applyAlignment="1">
      <alignment horizontal="center" vertical="center" wrapText="1"/>
    </xf>
    <xf numFmtId="12" fontId="16" fillId="0" borderId="115" xfId="9" applyNumberFormat="1" applyFill="1" applyBorder="1" applyAlignment="1">
      <alignment horizontal="center" vertical="center"/>
    </xf>
    <xf numFmtId="12" fontId="16" fillId="0" borderId="115" xfId="9" applyNumberFormat="1" applyBorder="1" applyAlignment="1">
      <alignment horizontal="center" vertical="center"/>
    </xf>
    <xf numFmtId="0" fontId="3" fillId="9" borderId="28" xfId="9" applyFont="1" applyFill="1" applyBorder="1" applyAlignment="1">
      <alignment vertical="center" wrapText="1"/>
    </xf>
    <xf numFmtId="0" fontId="3" fillId="9" borderId="27" xfId="9" applyFont="1" applyFill="1" applyBorder="1" applyAlignment="1">
      <alignment horizontal="center" vertical="center"/>
    </xf>
    <xf numFmtId="3" fontId="3" fillId="9" borderId="66" xfId="9" applyNumberFormat="1" applyFont="1" applyFill="1" applyBorder="1" applyAlignment="1">
      <alignment horizontal="center" vertical="center"/>
    </xf>
    <xf numFmtId="169" fontId="3" fillId="9" borderId="29" xfId="7" applyNumberFormat="1" applyFont="1" applyFill="1" applyBorder="1" applyAlignment="1">
      <alignment vertical="center"/>
    </xf>
    <xf numFmtId="169" fontId="3" fillId="9" borderId="36" xfId="7" applyNumberFormat="1" applyFont="1" applyFill="1" applyBorder="1" applyAlignment="1">
      <alignment vertical="center"/>
    </xf>
    <xf numFmtId="169" fontId="3" fillId="9" borderId="23" xfId="7" applyNumberFormat="1" applyFont="1" applyFill="1" applyBorder="1" applyAlignment="1">
      <alignment vertical="center"/>
    </xf>
    <xf numFmtId="169" fontId="3" fillId="9" borderId="53" xfId="7" applyNumberFormat="1" applyFont="1" applyFill="1" applyBorder="1" applyAlignment="1">
      <alignment vertical="center"/>
    </xf>
    <xf numFmtId="166" fontId="3" fillId="0" borderId="1" xfId="13" applyNumberFormat="1" applyFont="1" applyBorder="1" applyAlignment="1">
      <alignment vertical="center" wrapText="1"/>
    </xf>
    <xf numFmtId="0" fontId="4" fillId="0" borderId="0" xfId="14" applyFont="1" applyAlignment="1">
      <alignment horizontal="center" vertical="center" wrapText="1"/>
    </xf>
    <xf numFmtId="0" fontId="33" fillId="0" borderId="0" xfId="14" applyFont="1" applyAlignment="1">
      <alignment horizontal="center" vertical="center"/>
    </xf>
    <xf numFmtId="167" fontId="34" fillId="0" borderId="0" xfId="14" applyNumberFormat="1" applyFont="1" applyAlignment="1">
      <alignment horizontal="center" vertical="center"/>
    </xf>
    <xf numFmtId="0" fontId="35" fillId="0" borderId="0" xfId="14" applyFont="1" applyAlignment="1">
      <alignment horizontal="center"/>
    </xf>
    <xf numFmtId="0" fontId="37" fillId="0" borderId="0" xfId="14" applyFont="1" applyAlignment="1">
      <alignment horizontal="center" wrapText="1"/>
    </xf>
    <xf numFmtId="0" fontId="37" fillId="0" borderId="0" xfId="14" applyFont="1" applyAlignment="1">
      <alignment horizontal="center"/>
    </xf>
    <xf numFmtId="167" fontId="38" fillId="0" borderId="0" xfId="14" applyNumberFormat="1" applyFont="1" applyAlignment="1">
      <alignment horizontal="center" vertical="center" wrapText="1"/>
    </xf>
    <xf numFmtId="0" fontId="42" fillId="0" borderId="28" xfId="16" applyFont="1" applyBorder="1" applyAlignment="1">
      <alignment horizontal="center" vertical="center"/>
    </xf>
    <xf numFmtId="0" fontId="42" fillId="0" borderId="0" xfId="16" applyFont="1" applyAlignment="1">
      <alignment horizontal="center" vertical="center"/>
    </xf>
    <xf numFmtId="0" fontId="42" fillId="0" borderId="90" xfId="16" applyFont="1" applyBorder="1" applyAlignment="1">
      <alignment horizontal="center" vertical="center"/>
    </xf>
    <xf numFmtId="0" fontId="42" fillId="0" borderId="91" xfId="16" applyFont="1" applyBorder="1" applyAlignment="1">
      <alignment horizontal="center" vertical="center"/>
    </xf>
    <xf numFmtId="0" fontId="47" fillId="6" borderId="1" xfId="16" applyFont="1" applyFill="1" applyBorder="1" applyAlignment="1">
      <alignment horizontal="right" vertical="center" wrapText="1"/>
    </xf>
    <xf numFmtId="49" fontId="56" fillId="0" borderId="51" xfId="20" applyNumberFormat="1" applyFont="1" applyFill="1" applyBorder="1" applyAlignment="1">
      <alignment horizontal="center" vertical="center"/>
    </xf>
    <xf numFmtId="49" fontId="56" fillId="0" borderId="25" xfId="20" applyNumberFormat="1" applyFont="1" applyFill="1" applyBorder="1" applyAlignment="1">
      <alignment horizontal="center" vertical="center"/>
    </xf>
    <xf numFmtId="0" fontId="50" fillId="2" borderId="109" xfId="27" applyFont="1" applyFill="1" applyBorder="1" applyAlignment="1">
      <alignment horizontal="right" vertical="center" wrapText="1"/>
    </xf>
    <xf numFmtId="3" fontId="56" fillId="0" borderId="47" xfId="20" applyNumberFormat="1" applyFont="1" applyFill="1" applyBorder="1" applyAlignment="1">
      <alignment horizontal="center" vertical="center"/>
    </xf>
    <xf numFmtId="3" fontId="56" fillId="0" borderId="62" xfId="20" applyNumberFormat="1" applyFont="1" applyFill="1" applyBorder="1" applyAlignment="1">
      <alignment horizontal="center" vertical="center"/>
    </xf>
    <xf numFmtId="3" fontId="56" fillId="0" borderId="48" xfId="20" applyNumberFormat="1" applyFont="1" applyFill="1" applyBorder="1" applyAlignment="1">
      <alignment horizontal="center" vertical="center"/>
    </xf>
    <xf numFmtId="3" fontId="56" fillId="0" borderId="27" xfId="20" applyNumberFormat="1" applyFont="1" applyFill="1" applyBorder="1" applyAlignment="1">
      <alignment horizontal="center" vertical="center"/>
    </xf>
    <xf numFmtId="49" fontId="56" fillId="0" borderId="47" xfId="20" applyNumberFormat="1" applyFont="1" applyFill="1" applyBorder="1" applyAlignment="1">
      <alignment horizontal="center" vertical="center"/>
    </xf>
    <xf numFmtId="49" fontId="56" fillId="0" borderId="28" xfId="20" applyNumberFormat="1" applyFont="1" applyFill="1" applyBorder="1" applyAlignment="1">
      <alignment horizontal="center" vertical="center"/>
    </xf>
    <xf numFmtId="3" fontId="4" fillId="0" borderId="1"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3" fontId="4" fillId="0" borderId="2" xfId="0" applyNumberFormat="1" applyFont="1" applyBorder="1" applyAlignment="1">
      <alignment horizontal="center" vertical="center"/>
    </xf>
    <xf numFmtId="3" fontId="4" fillId="0" borderId="3" xfId="0" applyNumberFormat="1"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3" fontId="6" fillId="0" borderId="2" xfId="0" applyNumberFormat="1" applyFont="1" applyBorder="1" applyAlignment="1">
      <alignment horizontal="left" vertical="center"/>
    </xf>
    <xf numFmtId="3" fontId="6" fillId="0" borderId="3" xfId="0" applyNumberFormat="1" applyFont="1" applyBorder="1" applyAlignment="1">
      <alignment horizontal="left" vertical="center"/>
    </xf>
    <xf numFmtId="165" fontId="4" fillId="0" borderId="1" xfId="0" applyNumberFormat="1" applyFont="1" applyBorder="1" applyAlignment="1">
      <alignment horizontal="center" vertical="center"/>
    </xf>
    <xf numFmtId="2" fontId="4" fillId="0" borderId="1" xfId="5" applyNumberFormat="1" applyFont="1" applyBorder="1" applyAlignment="1">
      <alignment horizontal="center" vertical="center"/>
    </xf>
    <xf numFmtId="2" fontId="4" fillId="0" borderId="1" xfId="0" applyNumberFormat="1" applyFont="1" applyBorder="1" applyAlignment="1">
      <alignment horizontal="center" vertical="center"/>
    </xf>
    <xf numFmtId="3" fontId="4" fillId="0" borderId="1" xfId="0" applyNumberFormat="1" applyFont="1" applyBorder="1" applyAlignment="1">
      <alignment horizontal="center" vertical="center"/>
    </xf>
    <xf numFmtId="3" fontId="5" fillId="0" borderId="2" xfId="0" applyNumberFormat="1" applyFont="1" applyBorder="1" applyAlignment="1">
      <alignment horizontal="center" vertical="center"/>
    </xf>
    <xf numFmtId="3" fontId="5" fillId="0" borderId="3" xfId="0" applyNumberFormat="1"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2" xfId="0" applyFont="1" applyBorder="1" applyAlignment="1">
      <alignment horizontal="center"/>
    </xf>
    <xf numFmtId="0" fontId="5" fillId="0" borderId="3" xfId="0" applyFont="1" applyBorder="1" applyAlignment="1">
      <alignment horizontal="center"/>
    </xf>
    <xf numFmtId="0" fontId="4" fillId="0" borderId="2" xfId="0" applyFont="1" applyBorder="1" applyAlignment="1">
      <alignment vertical="center" wrapText="1"/>
    </xf>
    <xf numFmtId="0" fontId="4" fillId="0" borderId="3" xfId="0" applyFont="1" applyBorder="1" applyAlignment="1">
      <alignment vertical="center" wrapText="1"/>
    </xf>
    <xf numFmtId="0" fontId="5" fillId="0" borderId="1" xfId="0" applyFont="1" applyBorder="1" applyAlignment="1">
      <alignment horizontal="center" vertical="center"/>
    </xf>
    <xf numFmtId="0" fontId="4" fillId="0" borderId="1" xfId="0" applyFont="1" applyBorder="1" applyAlignment="1">
      <alignment horizontal="left" vertical="center" wrapText="1"/>
    </xf>
    <xf numFmtId="3" fontId="5" fillId="0" borderId="1" xfId="0" applyNumberFormat="1" applyFont="1" applyBorder="1" applyAlignment="1">
      <alignment horizontal="left" vertical="center"/>
    </xf>
    <xf numFmtId="3" fontId="5" fillId="0" borderId="2" xfId="0" applyNumberFormat="1" applyFont="1" applyBorder="1" applyAlignment="1">
      <alignment horizontal="left" vertical="center"/>
    </xf>
    <xf numFmtId="3" fontId="5" fillId="0" borderId="3" xfId="0" applyNumberFormat="1" applyFont="1" applyBorder="1" applyAlignment="1">
      <alignment horizontal="left" vertical="center"/>
    </xf>
    <xf numFmtId="0" fontId="4" fillId="0" borderId="1" xfId="0" applyFont="1" applyBorder="1" applyAlignment="1">
      <alignment horizontal="center" vertical="center"/>
    </xf>
    <xf numFmtId="3" fontId="5" fillId="0" borderId="1" xfId="0" applyNumberFormat="1" applyFont="1" applyBorder="1" applyAlignment="1">
      <alignment horizontal="center" vertical="center"/>
    </xf>
    <xf numFmtId="3" fontId="16" fillId="0" borderId="112" xfId="9" applyNumberFormat="1" applyBorder="1" applyAlignment="1">
      <alignment horizontal="center" vertical="center"/>
    </xf>
    <xf numFmtId="3" fontId="16" fillId="0" borderId="113" xfId="9" applyNumberFormat="1" applyBorder="1" applyAlignment="1">
      <alignment horizontal="center" vertical="center"/>
    </xf>
    <xf numFmtId="3" fontId="16" fillId="0" borderId="94" xfId="9" applyNumberFormat="1" applyBorder="1" applyAlignment="1">
      <alignment horizontal="center" vertical="center"/>
    </xf>
    <xf numFmtId="12" fontId="16" fillId="0" borderId="112" xfId="9" applyNumberFormat="1" applyFill="1" applyBorder="1" applyAlignment="1">
      <alignment horizontal="center" vertical="center" wrapText="1"/>
    </xf>
    <xf numFmtId="12" fontId="16" fillId="0" borderId="112" xfId="9" applyNumberFormat="1" applyFill="1" applyBorder="1" applyAlignment="1">
      <alignment horizontal="center" vertical="center"/>
    </xf>
    <xf numFmtId="12" fontId="16" fillId="0" borderId="113" xfId="9" applyNumberFormat="1" applyFill="1" applyBorder="1" applyAlignment="1">
      <alignment horizontal="center" vertical="center"/>
    </xf>
    <xf numFmtId="12" fontId="16" fillId="0" borderId="112" xfId="9" applyNumberFormat="1" applyBorder="1" applyAlignment="1">
      <alignment horizontal="center" vertical="center" wrapText="1"/>
    </xf>
    <xf numFmtId="12" fontId="16" fillId="0" borderId="112" xfId="9" applyNumberFormat="1" applyBorder="1" applyAlignment="1">
      <alignment horizontal="center" vertical="center"/>
    </xf>
    <xf numFmtId="12" fontId="16" fillId="0" borderId="113" xfId="9" applyNumberFormat="1" applyBorder="1" applyAlignment="1">
      <alignment horizontal="center" vertical="center"/>
    </xf>
    <xf numFmtId="3" fontId="16" fillId="0" borderId="114" xfId="9" applyNumberFormat="1" applyFill="1" applyBorder="1" applyAlignment="1">
      <alignment horizontal="center" vertical="center" wrapText="1"/>
    </xf>
    <xf numFmtId="3" fontId="16" fillId="0" borderId="112" xfId="9" applyNumberFormat="1" applyFill="1" applyBorder="1" applyAlignment="1">
      <alignment horizontal="center" vertical="center"/>
    </xf>
    <xf numFmtId="3" fontId="16" fillId="0" borderId="113" xfId="9" applyNumberFormat="1" applyFill="1" applyBorder="1" applyAlignment="1">
      <alignment horizontal="center" vertical="center"/>
    </xf>
    <xf numFmtId="3" fontId="16" fillId="0" borderId="94" xfId="9" applyNumberFormat="1" applyFill="1" applyBorder="1" applyAlignment="1">
      <alignment horizontal="center" vertical="center"/>
    </xf>
    <xf numFmtId="0" fontId="3" fillId="0" borderId="0" xfId="9" applyFont="1" applyAlignment="1">
      <alignment horizontal="left" vertical="top" wrapText="1"/>
    </xf>
    <xf numFmtId="3" fontId="22" fillId="0" borderId="5" xfId="9" applyNumberFormat="1" applyFont="1" applyBorder="1" applyAlignment="1">
      <alignment horizontal="center" vertical="center"/>
    </xf>
    <xf numFmtId="3" fontId="22" fillId="0" borderId="6" xfId="9" applyNumberFormat="1" applyFont="1" applyBorder="1" applyAlignment="1">
      <alignment horizontal="center" vertical="center"/>
    </xf>
    <xf numFmtId="3" fontId="22" fillId="0" borderId="7" xfId="9" applyNumberFormat="1" applyFont="1" applyBorder="1" applyAlignment="1">
      <alignment horizontal="center" vertical="center"/>
    </xf>
    <xf numFmtId="167" fontId="22" fillId="0" borderId="9" xfId="9" applyNumberFormat="1" applyFont="1" applyBorder="1" applyAlignment="1">
      <alignment horizontal="center" vertical="center"/>
    </xf>
    <xf numFmtId="167" fontId="22" fillId="0" borderId="10" xfId="9" applyNumberFormat="1" applyFont="1" applyBorder="1" applyAlignment="1">
      <alignment horizontal="center" vertical="center"/>
    </xf>
    <xf numFmtId="0" fontId="3" fillId="0" borderId="0" xfId="9" applyFont="1" applyAlignment="1">
      <alignment horizontal="left" vertical="top"/>
    </xf>
    <xf numFmtId="0" fontId="3" fillId="0" borderId="0" xfId="9" applyFont="1" applyAlignment="1">
      <alignment horizontal="left" vertical="center" wrapText="1"/>
    </xf>
    <xf numFmtId="3" fontId="22" fillId="0" borderId="94" xfId="9" applyNumberFormat="1" applyFont="1" applyBorder="1" applyAlignment="1">
      <alignment horizontal="center" vertical="center"/>
    </xf>
    <xf numFmtId="3" fontId="22" fillId="0" borderId="95" xfId="9" applyNumberFormat="1" applyFont="1" applyBorder="1" applyAlignment="1">
      <alignment horizontal="center" vertical="center"/>
    </xf>
    <xf numFmtId="3" fontId="16" fillId="0" borderId="114" xfId="9" applyNumberFormat="1" applyBorder="1" applyAlignment="1">
      <alignment horizontal="center" vertical="center" wrapText="1"/>
    </xf>
    <xf numFmtId="3" fontId="16" fillId="0" borderId="112" xfId="9" applyNumberFormat="1" applyBorder="1" applyAlignment="1">
      <alignment horizontal="center" vertical="center" wrapText="1"/>
    </xf>
    <xf numFmtId="167" fontId="22" fillId="0" borderId="48" xfId="9" applyNumberFormat="1" applyFont="1" applyBorder="1" applyAlignment="1">
      <alignment horizontal="center" vertical="center" wrapText="1"/>
    </xf>
    <xf numFmtId="167" fontId="22" fillId="0" borderId="79" xfId="9" applyNumberFormat="1" applyFont="1" applyBorder="1" applyAlignment="1">
      <alignment horizontal="center" vertical="center" wrapText="1"/>
    </xf>
    <xf numFmtId="0" fontId="23" fillId="0" borderId="4" xfId="9" applyFont="1" applyBorder="1" applyAlignment="1">
      <alignment horizontal="center" vertical="center"/>
    </xf>
    <xf numFmtId="167" fontId="22" fillId="0" borderId="45" xfId="9" applyNumberFormat="1" applyFont="1" applyBorder="1" applyAlignment="1">
      <alignment horizontal="center" vertical="center"/>
    </xf>
    <xf numFmtId="167" fontId="22" fillId="0" borderId="46" xfId="9" applyNumberFormat="1" applyFont="1" applyBorder="1" applyAlignment="1">
      <alignment horizontal="center" vertical="center"/>
    </xf>
    <xf numFmtId="167" fontId="22" fillId="0" borderId="76" xfId="9" applyNumberFormat="1" applyFont="1" applyBorder="1" applyAlignment="1">
      <alignment horizontal="center" vertical="center"/>
    </xf>
    <xf numFmtId="167" fontId="22" fillId="0" borderId="84" xfId="9" applyNumberFormat="1" applyFont="1" applyBorder="1" applyAlignment="1">
      <alignment horizontal="center" vertical="center"/>
    </xf>
    <xf numFmtId="167" fontId="22" fillId="0" borderId="48" xfId="9" applyNumberFormat="1" applyFont="1" applyBorder="1" applyAlignment="1">
      <alignment horizontal="center" vertical="center"/>
    </xf>
    <xf numFmtId="167" fontId="22" fillId="0" borderId="79" xfId="9" applyNumberFormat="1" applyFont="1" applyBorder="1" applyAlignment="1">
      <alignment horizontal="center" vertical="center"/>
    </xf>
    <xf numFmtId="167" fontId="22" fillId="0" borderId="81" xfId="9" applyNumberFormat="1" applyFont="1" applyBorder="1" applyAlignment="1">
      <alignment horizontal="center" vertical="center" wrapText="1"/>
    </xf>
    <xf numFmtId="167" fontId="22" fillId="0" borderId="82" xfId="9" applyNumberFormat="1" applyFont="1" applyBorder="1" applyAlignment="1">
      <alignment horizontal="center" vertical="center" wrapText="1"/>
    </xf>
    <xf numFmtId="167" fontId="22" fillId="0" borderId="83" xfId="9" applyNumberFormat="1" applyFont="1" applyBorder="1" applyAlignment="1">
      <alignment horizontal="center" vertical="center" wrapText="1"/>
    </xf>
    <xf numFmtId="3" fontId="3" fillId="0" borderId="27" xfId="9" applyNumberFormat="1" applyFont="1" applyFill="1" applyBorder="1" applyAlignment="1">
      <alignment horizontal="center" vertical="center"/>
    </xf>
    <xf numFmtId="3" fontId="3" fillId="0" borderId="26" xfId="9" applyNumberFormat="1" applyFont="1" applyFill="1" applyBorder="1" applyAlignment="1">
      <alignment horizontal="center" vertical="center"/>
    </xf>
    <xf numFmtId="0" fontId="3" fillId="0" borderId="27" xfId="9" applyFont="1" applyFill="1" applyBorder="1" applyAlignment="1">
      <alignment horizontal="center" vertical="center"/>
    </xf>
    <xf numFmtId="0" fontId="3" fillId="0" borderId="40" xfId="9" applyFont="1" applyFill="1" applyBorder="1" applyAlignment="1">
      <alignment horizontal="center" vertical="center"/>
    </xf>
    <xf numFmtId="0" fontId="3" fillId="0" borderId="0" xfId="9" applyFont="1" applyAlignment="1">
      <alignment horizontal="left"/>
    </xf>
    <xf numFmtId="3" fontId="3" fillId="0" borderId="1" xfId="9" applyNumberFormat="1" applyFont="1" applyFill="1" applyBorder="1" applyAlignment="1">
      <alignment horizontal="center" vertical="center"/>
    </xf>
    <xf numFmtId="166" fontId="3" fillId="0" borderId="27" xfId="13" applyNumberFormat="1" applyFont="1" applyBorder="1" applyAlignment="1">
      <alignment horizontal="center" vertical="center"/>
    </xf>
    <xf numFmtId="166" fontId="3" fillId="0" borderId="26" xfId="13" applyNumberFormat="1" applyFont="1" applyBorder="1" applyAlignment="1">
      <alignment horizontal="center" vertical="center"/>
    </xf>
    <xf numFmtId="166" fontId="3" fillId="0" borderId="79" xfId="13" applyNumberFormat="1" applyFont="1" applyBorder="1" applyAlignment="1">
      <alignment horizontal="center" vertical="center"/>
    </xf>
    <xf numFmtId="166" fontId="3" fillId="0" borderId="1" xfId="13" applyNumberFormat="1" applyFont="1" applyBorder="1" applyAlignment="1">
      <alignment horizontal="center" vertical="center"/>
    </xf>
    <xf numFmtId="166" fontId="3" fillId="0" borderId="1" xfId="13" applyNumberFormat="1" applyFont="1" applyBorder="1" applyAlignment="1">
      <alignment horizontal="center" vertical="center" wrapText="1"/>
    </xf>
    <xf numFmtId="166" fontId="3" fillId="0" borderId="2" xfId="13" applyNumberFormat="1" applyFont="1" applyBorder="1" applyAlignment="1">
      <alignment horizontal="center" vertical="center" wrapText="1"/>
    </xf>
    <xf numFmtId="166" fontId="3" fillId="0" borderId="3" xfId="13" applyNumberFormat="1" applyFont="1" applyBorder="1" applyAlignment="1">
      <alignment horizontal="center" vertical="center" wrapText="1"/>
    </xf>
    <xf numFmtId="0" fontId="3" fillId="0" borderId="69" xfId="9" applyFont="1" applyBorder="1" applyAlignment="1">
      <alignment horizontal="center" vertical="top"/>
    </xf>
    <xf numFmtId="0" fontId="3" fillId="0" borderId="85" xfId="9" applyFont="1" applyBorder="1" applyAlignment="1">
      <alignment horizontal="center" vertical="top"/>
    </xf>
    <xf numFmtId="167" fontId="17" fillId="0" borderId="0" xfId="9" applyNumberFormat="1" applyFont="1" applyAlignment="1">
      <alignment horizontal="left"/>
    </xf>
    <xf numFmtId="167" fontId="16" fillId="0" borderId="0" xfId="9" applyNumberFormat="1" applyAlignment="1">
      <alignment horizontal="left"/>
    </xf>
  </cellXfs>
  <cellStyles count="29">
    <cellStyle name="Comma" xfId="7" builtinId="3"/>
    <cellStyle name="Comma 13 4" xfId="18" xr:uid="{84C55046-B331-41F9-9200-3A83B3820601}"/>
    <cellStyle name="Comma 2" xfId="12" xr:uid="{CD796A22-5244-477D-B69D-4C686E6CF7BA}"/>
    <cellStyle name="Comma 2 17" xfId="28" xr:uid="{0AA240D5-4C9D-4C93-A3B7-F083A56622BC}"/>
    <cellStyle name="Comma 2 2" xfId="13" xr:uid="{59B480E3-282C-4E6A-B8A0-5C805D2DEBC1}"/>
    <cellStyle name="Comma 2 2 2" xfId="24" xr:uid="{9EF58EF2-A3A0-4049-8200-7A2AE459623F}"/>
    <cellStyle name="Comma 2 3" xfId="20" xr:uid="{7F321127-1457-4B0A-A5CA-7960630AA446}"/>
    <cellStyle name="Comma 4 3 3" xfId="23" xr:uid="{269C660F-2669-4113-A929-19C6368EA7C4}"/>
    <cellStyle name="Normal" xfId="0" builtinId="0"/>
    <cellStyle name="Normal 10 2" xfId="14" xr:uid="{995EC813-1EB6-4C29-90FD-6A7CEBE00759}"/>
    <cellStyle name="Normal 11 3" xfId="8" xr:uid="{00000000-0005-0000-0000-000002000000}"/>
    <cellStyle name="Normal 19" xfId="25" xr:uid="{3405FA41-2A66-4019-9B51-A98459FEAA2F}"/>
    <cellStyle name="Normal 19 4" xfId="16" xr:uid="{C218E1DD-C081-4B60-A64A-E4FDF756E515}"/>
    <cellStyle name="Normal 2" xfId="1" xr:uid="{00000000-0005-0000-0000-000003000000}"/>
    <cellStyle name="Normal 2 2" xfId="2" xr:uid="{00000000-0005-0000-0000-000004000000}"/>
    <cellStyle name="Normal 2 3" xfId="9" xr:uid="{23DEE29D-BC96-4479-A411-B36138100D81}"/>
    <cellStyle name="Normal 2 6" xfId="21" xr:uid="{3C292648-D1D6-48F3-957D-9A759658470E}"/>
    <cellStyle name="Normal 3" xfId="3" xr:uid="{00000000-0005-0000-0000-000005000000}"/>
    <cellStyle name="Normal 39 2" xfId="26" xr:uid="{F4895F23-C4B6-4363-A778-262EC799497D}"/>
    <cellStyle name="Normal 4" xfId="4" xr:uid="{00000000-0005-0000-0000-000006000000}"/>
    <cellStyle name="Normal 4 2" xfId="19" xr:uid="{CECC1805-CE06-49A7-AA5F-48640B3078B5}"/>
    <cellStyle name="Normal 41" xfId="15" xr:uid="{BEE48B1D-44C6-403C-9DFD-2786B81156A5}"/>
    <cellStyle name="Normal 46" xfId="27" xr:uid="{E4128F24-0105-43CA-8D6D-33DA7F21CB57}"/>
    <cellStyle name="Normal 5" xfId="6" xr:uid="{00000000-0005-0000-0000-000007000000}"/>
    <cellStyle name="Normal 6" xfId="22" xr:uid="{77DDC564-6A74-4665-90E4-53DDFC4DE4D2}"/>
    <cellStyle name="Normal_B.O.Q priced" xfId="5" xr:uid="{00000000-0005-0000-0000-000008000000}"/>
    <cellStyle name="Normal_Book1" xfId="11" xr:uid="{691D0159-E36C-4AB4-B7C9-52986A9AAD03}"/>
    <cellStyle name="Percent 2" xfId="10" xr:uid="{7E4D815C-2409-45A3-86FF-6AA4BE4E72D8}"/>
    <cellStyle name="Section1" xfId="17" xr:uid="{8B53293B-E08A-4B9D-97F4-5EEE0937593A}"/>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1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theme" Target="theme/theme1.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807720</xdr:colOff>
      <xdr:row>4</xdr:row>
      <xdr:rowOff>129540</xdr:rowOff>
    </xdr:from>
    <xdr:to>
      <xdr:col>5</xdr:col>
      <xdr:colOff>365760</xdr:colOff>
      <xdr:row>11</xdr:row>
      <xdr:rowOff>784860</xdr:rowOff>
    </xdr:to>
    <xdr:pic>
      <xdr:nvPicPr>
        <xdr:cNvPr id="2" name="Picture 2">
          <a:extLst>
            <a:ext uri="{FF2B5EF4-FFF2-40B4-BE49-F238E27FC236}">
              <a16:creationId xmlns:a16="http://schemas.microsoft.com/office/drawing/2014/main" id="{9C9FA2BC-3859-4EA8-9307-BA595E3053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7720" y="1569720"/>
          <a:ext cx="4488180" cy="2110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129540</xdr:colOff>
      <xdr:row>17</xdr:row>
      <xdr:rowOff>53340</xdr:rowOff>
    </xdr:from>
    <xdr:to>
      <xdr:col>4</xdr:col>
      <xdr:colOff>266700</xdr:colOff>
      <xdr:row>21</xdr:row>
      <xdr:rowOff>182880</xdr:rowOff>
    </xdr:to>
    <xdr:pic>
      <xdr:nvPicPr>
        <xdr:cNvPr id="3" name="Picture 3">
          <a:extLst>
            <a:ext uri="{FF2B5EF4-FFF2-40B4-BE49-F238E27FC236}">
              <a16:creationId xmlns:a16="http://schemas.microsoft.com/office/drawing/2014/main" id="{3CBFB8A6-1B16-4326-B8ED-EFA42619AD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9940" y="5958840"/>
          <a:ext cx="1074420" cy="1074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365760</xdr:colOff>
      <xdr:row>17</xdr:row>
      <xdr:rowOff>38100</xdr:rowOff>
    </xdr:from>
    <xdr:to>
      <xdr:col>2</xdr:col>
      <xdr:colOff>144780</xdr:colOff>
      <xdr:row>21</xdr:row>
      <xdr:rowOff>190500</xdr:rowOff>
    </xdr:to>
    <xdr:pic>
      <xdr:nvPicPr>
        <xdr:cNvPr id="4" name="Picture 3" descr="Najmi Bilgrami Collaborative (@najmibilgrami) • Instagram photos and videos">
          <a:extLst>
            <a:ext uri="{FF2B5EF4-FFF2-40B4-BE49-F238E27FC236}">
              <a16:creationId xmlns:a16="http://schemas.microsoft.com/office/drawing/2014/main" id="{6A6D68B9-F456-41ED-A68B-329DFAEE5A2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03020" y="5943600"/>
          <a:ext cx="1104900" cy="1097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100.2\QS-Data\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Binarycomputers\Star%20Sam%20&amp;%20Co.%2023-6-2015\Documents%20and%20Settings\hameed\Local%20Settings\Temporary%20Internet%20Files\OLK4\Metro%20Hanoi%201\Tendering\Packages\Store%20building\Package%203\CS3408\Standard\RPT.xls" TargetMode="External"/></Relationships>
</file>

<file path=xl/externalLinks/_rels/externalLink12.xml.rels><?xml version="1.0" encoding="UTF-8" standalone="yes"?>
<Relationships xmlns="http://schemas.openxmlformats.org/package/2006/relationships"><Relationship Id="rId2" Type="http://schemas.microsoft.com/office/2019/04/relationships/externalLinkLongPath" Target="/Shared%20Documents/Transactional%20Services%20&amp;%20PM/EY/Project%20Management/Karachi%20Extension%20&amp;%20Islamabad/Project%20Management/Design/ISL%20-%20NBCL%20Drawings/EY%20Islamabad%20RFP%20for%20GC/BOQ-EY_ISL(1).xlsx?7B33A6AE" TargetMode="External"/><Relationship Id="rId1" Type="http://schemas.openxmlformats.org/officeDocument/2006/relationships/externalLinkPath" Target="file:///\\7B33A6AE\BOQ-EY_ISL(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inarycomputers\Star%20Sam%20&amp;%20Co.%2023-6-2015\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Y:\ELEKEN\Dominion%20Mall\HVAC\BOQ%20&amp;%20Estimate\2-Chilled%20Water%20System\2022-01-27%20BOQ%20&amp;%20Estimate%20of%20ACMV%20Work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
      <sheetName val="BOQ"/>
      <sheetName val="sum"/>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 val="SUMMARY WAREHOUSE"/>
      <sheetName val="SUMMARY WAREHOUSE (2)"/>
      <sheetName val="Manhol Backup Calc"/>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Summary of Cost"/>
      <sheetName val="Dismentling Work."/>
      <sheetName val="9th Floor-Finishes Work"/>
      <sheetName val="10th Floor-Finishes Work "/>
      <sheetName val="11th Floor-Finishes Work"/>
      <sheetName val="12th Floor-Finishes Work"/>
      <sheetName val="13th Floor-Finishes Work"/>
    </sheetNames>
    <sheetDataSet>
      <sheetData sheetId="0"/>
      <sheetData sheetId="1"/>
      <sheetData sheetId="2">
        <row r="1">
          <cell r="A1" t="str">
            <v>EY OFFICES, INTERIOR FINISHES WORK.</v>
          </cell>
        </row>
        <row r="2">
          <cell r="A2" t="str">
            <v>ISLAMABAD.</v>
          </cell>
        </row>
      </sheetData>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BOQ"/>
      <sheetName val="PNT-P3"/>
    </sheetNames>
    <sheetDataSet>
      <sheetData sheetId="0" refreshError="1"/>
      <sheetData sheetId="1" refreshError="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CLIENT ADDRESS DATA BASE"/>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FitOutConfCentre"/>
      <sheetName val="SPT vs PHI"/>
      <sheetName val="MTL$-INTER"/>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Ext.Boq139"/>
      <sheetName val="BS-Notes"/>
      <sheetName val="cost 1"/>
      <sheetName val="Code 02"/>
      <sheetName val="Code 03"/>
      <sheetName val="Code 04"/>
      <sheetName val="Code 05"/>
      <sheetName val="Code 06"/>
      <sheetName val="Code 07"/>
      <sheetName val="Code 09"/>
      <sheetName val="M-480"/>
      <sheetName val="M-519"/>
      <sheetName val="B"/>
      <sheetName val="MEASUREMENT"/>
      <sheetName val="Ext.Boq-1"/>
      <sheetName val="Velocity_Check1"/>
      <sheetName val="WBM_2061"/>
      <sheetName val="MATave_I&amp;II_MODEL"/>
      <sheetName val="B_O_Q"/>
      <sheetName val="Comp-1"/>
      <sheetName val="BOQ"/>
      <sheetName val="Code03"/>
      <sheetName val="Summary"/>
      <sheetName val="Eqpt"/>
      <sheetName val="B.O.Q (2)"/>
      <sheetName val="Ext.Boq-1 (2)"/>
      <sheetName val="TITLES"/>
      <sheetName val="Rate Analysis"/>
      <sheetName val="CostDB"/>
      <sheetName val="LIST"/>
      <sheetName val="Sheet1 (2)"/>
      <sheetName val="Sheet3"/>
      <sheetName val="measurment"/>
      <sheetName val="Bill - 1"/>
      <sheetName val="Bw"/>
      <sheetName val="Backup (Dist. Net work)"/>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M.D.B Analysis "/>
      <sheetName val="Civil Materials"/>
      <sheetName val="Matl Sum"/>
      <sheetName val="Sheet2"/>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 val="Ongoing (South)"/>
      <sheetName val="BQ_Methanol"/>
      <sheetName val="PipWT"/>
      <sheetName val="#REF"/>
      <sheetName val="Ref Data"/>
      <sheetName val="Block - A"/>
      <sheetName val="Block_-_A"/>
      <sheetName val="Tital Page"/>
      <sheetName val="Boundary Wall &amp; Gate"/>
      <sheetName val="ELE"/>
      <sheetName val="COP"/>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sheetData sheetId="54" refreshError="1"/>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1"/>
      <sheetName val="Short Summary"/>
      <sheetName val="CB Summary"/>
      <sheetName val="Fans"/>
      <sheetName val="CB Estimate"/>
      <sheetName val="Part Summary"/>
      <sheetName val="Sum Com AC"/>
      <sheetName val="Common AC"/>
      <sheetName val="Sum Com MV"/>
      <sheetName val="Common MV"/>
      <sheetName val="Sum Shops"/>
      <sheetName val="Shops"/>
      <sheetName val="WCPU vs Chiller"/>
      <sheetName val="BOQ Common AC"/>
      <sheetName val="BOQ Common MV"/>
      <sheetName val="BOQ Shops"/>
    </sheetNames>
    <sheetDataSet>
      <sheetData sheetId="0" refreshError="1"/>
      <sheetData sheetId="1" refreshError="1"/>
      <sheetData sheetId="2" refreshError="1">
        <row r="10">
          <cell r="I10" t="str">
            <v>Dominion Mall (Common Areas AC Works)</v>
          </cell>
          <cell r="J10">
            <v>1</v>
          </cell>
        </row>
        <row r="11">
          <cell r="I11" t="str">
            <v>Dominion Mall (Common Areas MV Works)</v>
          </cell>
          <cell r="J11">
            <v>2</v>
          </cell>
        </row>
        <row r="12">
          <cell r="I12" t="str">
            <v>Dominion Mall (Shops)</v>
          </cell>
          <cell r="J12">
            <v>3</v>
          </cell>
        </row>
        <row r="13">
          <cell r="I13" t="str">
            <v>Dominion Mall (Complete Project)</v>
          </cell>
          <cell r="J13">
            <v>4</v>
          </cell>
        </row>
      </sheetData>
      <sheetData sheetId="3" refreshError="1"/>
      <sheetData sheetId="4">
        <row r="228">
          <cell r="P228">
            <v>366813159.875</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52282-0E8D-4992-B3AE-3E7C1B4F51BD}">
  <dimension ref="A1:J26"/>
  <sheetViews>
    <sheetView view="pageBreakPreview" zoomScale="60" zoomScaleNormal="40" workbookViewId="0">
      <selection activeCell="G13" sqref="G13"/>
    </sheetView>
  </sheetViews>
  <sheetFormatPr defaultColWidth="9.28515625" defaultRowHeight="12.75"/>
  <cols>
    <col min="1" max="1" width="13.7109375" style="484" customWidth="1"/>
    <col min="2" max="2" width="19.28515625" style="484" customWidth="1"/>
    <col min="3" max="4" width="13.7109375" style="484" customWidth="1"/>
    <col min="5" max="5" width="11.5703125" style="484" customWidth="1"/>
    <col min="6" max="6" width="16.28515625" style="484" customWidth="1"/>
    <col min="7" max="7" width="13.7109375" style="484" customWidth="1"/>
    <col min="8" max="16384" width="9.28515625" style="484"/>
  </cols>
  <sheetData>
    <row r="1" spans="1:10" ht="18.75" customHeight="1"/>
    <row r="2" spans="1:10" ht="18.75" customHeight="1"/>
    <row r="3" spans="1:10" ht="57.75" customHeight="1">
      <c r="A3" s="811" t="s">
        <v>399</v>
      </c>
      <c r="B3" s="811"/>
      <c r="C3" s="811"/>
      <c r="D3" s="811"/>
      <c r="E3" s="811"/>
      <c r="F3" s="811"/>
    </row>
    <row r="4" spans="1:10" ht="18.75" customHeight="1">
      <c r="A4" s="812" t="s">
        <v>400</v>
      </c>
      <c r="B4" s="812"/>
      <c r="C4" s="812"/>
      <c r="D4" s="812"/>
      <c r="E4" s="812"/>
      <c r="F4" s="812"/>
    </row>
    <row r="5" spans="1:10" ht="18.75" customHeight="1"/>
    <row r="6" spans="1:10" ht="18.75" customHeight="1"/>
    <row r="7" spans="1:10" ht="18.75" customHeight="1"/>
    <row r="8" spans="1:10" ht="21.75" customHeight="1">
      <c r="G8" s="485"/>
    </row>
    <row r="9" spans="1:10" ht="18.75" hidden="1" customHeight="1">
      <c r="G9" s="486"/>
    </row>
    <row r="10" spans="1:10" ht="18.75" customHeight="1"/>
    <row r="11" spans="1:10" ht="18.75" customHeight="1"/>
    <row r="12" spans="1:10" ht="75.75" customHeight="1">
      <c r="A12" s="813"/>
      <c r="B12" s="813"/>
      <c r="C12" s="813"/>
      <c r="D12" s="813"/>
      <c r="E12" s="813"/>
      <c r="F12" s="813"/>
      <c r="G12" s="487"/>
    </row>
    <row r="13" spans="1:10" ht="30">
      <c r="A13" s="814" t="s">
        <v>426</v>
      </c>
      <c r="B13" s="815"/>
      <c r="C13" s="815"/>
      <c r="D13" s="815"/>
      <c r="E13" s="815"/>
      <c r="F13" s="815"/>
    </row>
    <row r="14" spans="1:10" ht="32.25">
      <c r="A14" s="816" t="s">
        <v>401</v>
      </c>
      <c r="B14" s="816"/>
      <c r="C14" s="816"/>
      <c r="D14" s="816"/>
      <c r="E14" s="816"/>
      <c r="F14" s="816"/>
      <c r="G14" s="488"/>
    </row>
    <row r="15" spans="1:10" ht="52.5" customHeight="1">
      <c r="C15" s="489"/>
      <c r="D15" s="489"/>
      <c r="E15" s="489"/>
      <c r="F15" s="489"/>
      <c r="G15" s="489"/>
    </row>
    <row r="16" spans="1:10" ht="18.75" customHeight="1">
      <c r="J16" s="490"/>
    </row>
    <row r="17" spans="2:5" ht="29.65" customHeight="1">
      <c r="B17" s="491" t="s">
        <v>402</v>
      </c>
      <c r="D17" s="810" t="s">
        <v>403</v>
      </c>
      <c r="E17" s="810"/>
    </row>
    <row r="18" spans="2:5" ht="18.75" customHeight="1"/>
    <row r="19" spans="2:5" ht="18.75" customHeight="1"/>
    <row r="20" spans="2:5" ht="18.75" customHeight="1"/>
    <row r="21" spans="2:5" ht="18.75" customHeight="1"/>
    <row r="22" spans="2:5" ht="18.75" customHeight="1"/>
    <row r="23" spans="2:5" ht="18.75" customHeight="1"/>
    <row r="24" spans="2:5" ht="18.75" customHeight="1"/>
    <row r="25" spans="2:5" ht="18.75" customHeight="1"/>
    <row r="26" spans="2:5" ht="18.75" customHeight="1"/>
  </sheetData>
  <mergeCells count="6">
    <mergeCell ref="D17:E17"/>
    <mergeCell ref="A3:F3"/>
    <mergeCell ref="A4:F4"/>
    <mergeCell ref="A12:F12"/>
    <mergeCell ref="A13:F13"/>
    <mergeCell ref="A14:F1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5A3D5-B0ED-4120-B627-418A008CF4EA}">
  <dimension ref="A1:F27"/>
  <sheetViews>
    <sheetView view="pageBreakPreview" zoomScaleNormal="100" zoomScaleSheetLayoutView="100" workbookViewId="0">
      <selection activeCell="E9" sqref="E9"/>
    </sheetView>
  </sheetViews>
  <sheetFormatPr defaultColWidth="9.28515625" defaultRowHeight="17.25"/>
  <cols>
    <col min="1" max="1" width="11.5703125" style="492" customWidth="1"/>
    <col min="2" max="2" width="48.5703125" style="492" customWidth="1"/>
    <col min="3" max="3" width="25" style="492" customWidth="1"/>
    <col min="4" max="4" width="24.42578125" style="492" customWidth="1"/>
    <col min="5" max="5" width="28" style="492" customWidth="1"/>
    <col min="6" max="6" width="21.7109375" style="492" customWidth="1"/>
    <col min="7" max="16384" width="9.28515625" style="492"/>
  </cols>
  <sheetData>
    <row r="1" spans="1:6" ht="17.45" customHeight="1">
      <c r="A1" s="817" t="s">
        <v>427</v>
      </c>
      <c r="B1" s="818"/>
      <c r="C1" s="818"/>
      <c r="D1" s="818"/>
      <c r="E1" s="818"/>
      <c r="F1" s="818"/>
    </row>
    <row r="2" spans="1:6" ht="17.45" customHeight="1">
      <c r="A2" s="817"/>
      <c r="B2" s="818"/>
      <c r="C2" s="818"/>
      <c r="D2" s="818"/>
      <c r="E2" s="818"/>
      <c r="F2" s="818"/>
    </row>
    <row r="3" spans="1:6" ht="17.45" customHeight="1">
      <c r="A3" s="817"/>
      <c r="B3" s="818"/>
      <c r="C3" s="818"/>
      <c r="D3" s="818"/>
      <c r="E3" s="818"/>
      <c r="F3" s="818"/>
    </row>
    <row r="4" spans="1:6" ht="31.5" customHeight="1" thickBot="1">
      <c r="A4" s="819"/>
      <c r="B4" s="820"/>
      <c r="C4" s="820"/>
      <c r="D4" s="820"/>
      <c r="E4" s="820"/>
      <c r="F4" s="820"/>
    </row>
    <row r="5" spans="1:6" ht="28.5">
      <c r="A5" s="493" t="s">
        <v>404</v>
      </c>
      <c r="B5" s="493" t="s">
        <v>405</v>
      </c>
      <c r="C5" s="493" t="s">
        <v>406</v>
      </c>
      <c r="D5" s="493" t="s">
        <v>407</v>
      </c>
      <c r="E5" s="494" t="s">
        <v>408</v>
      </c>
      <c r="F5" s="494" t="s">
        <v>409</v>
      </c>
    </row>
    <row r="6" spans="1:6" s="498" customFormat="1">
      <c r="A6" s="495" t="s">
        <v>410</v>
      </c>
      <c r="B6" s="496" t="s">
        <v>411</v>
      </c>
      <c r="C6" s="501">
        <f>'CIVIL ID'!$G$205</f>
        <v>0</v>
      </c>
      <c r="D6" s="501">
        <f>'CIVIL ID'!$I$205</f>
        <v>0</v>
      </c>
      <c r="E6" s="501">
        <f>'CIVIL ID'!$J$205</f>
        <v>0</v>
      </c>
      <c r="F6" s="497"/>
    </row>
    <row r="7" spans="1:6" s="498" customFormat="1">
      <c r="A7" s="495" t="s">
        <v>412</v>
      </c>
      <c r="B7" s="496" t="s">
        <v>413</v>
      </c>
      <c r="C7" s="501">
        <f>'ELEC SUMMARY'!C14</f>
        <v>0</v>
      </c>
      <c r="D7" s="501">
        <f>'ELEC SUMMARY'!D14</f>
        <v>0</v>
      </c>
      <c r="E7" s="501">
        <f>'ELEC SUMMARY'!E14</f>
        <v>0</v>
      </c>
      <c r="F7" s="497"/>
    </row>
    <row r="8" spans="1:6" s="498" customFormat="1">
      <c r="A8" s="495" t="s">
        <v>414</v>
      </c>
      <c r="B8" s="496" t="s">
        <v>415</v>
      </c>
      <c r="C8" s="501">
        <f>ACMV!H62</f>
        <v>3788540</v>
      </c>
      <c r="D8" s="501">
        <f>ACMV!J62</f>
        <v>865550</v>
      </c>
      <c r="E8" s="501">
        <f>ACMV!K62</f>
        <v>4235140</v>
      </c>
      <c r="F8" s="497"/>
    </row>
    <row r="9" spans="1:6" s="498" customFormat="1">
      <c r="A9" s="495" t="s">
        <v>416</v>
      </c>
      <c r="B9" s="496" t="s">
        <v>432</v>
      </c>
      <c r="C9" s="501">
        <f>'ACMV-IT'!$H$57</f>
        <v>5030350</v>
      </c>
      <c r="D9" s="501">
        <f>'ACMV-IT'!$J$57</f>
        <v>980550</v>
      </c>
      <c r="E9" s="501">
        <f>'ACMV-IT'!$K$57</f>
        <v>5709650</v>
      </c>
      <c r="F9" s="497"/>
    </row>
    <row r="10" spans="1:6" s="498" customFormat="1">
      <c r="A10" s="495" t="s">
        <v>418</v>
      </c>
      <c r="B10" s="496" t="s">
        <v>417</v>
      </c>
      <c r="C10" s="501">
        <f>'FSS BOQ'!$H$57</f>
        <v>4889600</v>
      </c>
      <c r="D10" s="501">
        <f>'FSS BOQ'!$J$57</f>
        <v>633050</v>
      </c>
      <c r="E10" s="501">
        <f>'FSS BOQ'!$K$57</f>
        <v>5522650</v>
      </c>
      <c r="F10" s="497"/>
    </row>
    <row r="11" spans="1:6" s="498" customFormat="1">
      <c r="A11" s="495" t="s">
        <v>430</v>
      </c>
      <c r="B11" s="496" t="s">
        <v>419</v>
      </c>
      <c r="C11" s="501">
        <f>PLUMBING!$H$62</f>
        <v>1734150</v>
      </c>
      <c r="D11" s="501">
        <f>PLUMBING!$J$62</f>
        <v>241850</v>
      </c>
      <c r="E11" s="501">
        <f>PLUMBING!$K$62</f>
        <v>1891000</v>
      </c>
      <c r="F11" s="497"/>
    </row>
    <row r="12" spans="1:6" s="498" customFormat="1">
      <c r="A12" s="495" t="s">
        <v>431</v>
      </c>
      <c r="B12" s="496" t="s">
        <v>428</v>
      </c>
      <c r="C12" s="501"/>
      <c r="D12" s="501"/>
      <c r="E12" s="501"/>
      <c r="F12" s="497"/>
    </row>
    <row r="13" spans="1:6" s="498" customFormat="1">
      <c r="A13" s="495" t="s">
        <v>433</v>
      </c>
      <c r="B13" s="496" t="s">
        <v>429</v>
      </c>
      <c r="C13" s="501"/>
      <c r="D13" s="501"/>
      <c r="E13" s="501"/>
      <c r="F13" s="497"/>
    </row>
    <row r="14" spans="1:6" s="498" customFormat="1">
      <c r="A14" s="495"/>
      <c r="B14" s="496"/>
      <c r="C14" s="499"/>
      <c r="D14" s="497"/>
      <c r="E14" s="497"/>
      <c r="F14" s="497"/>
    </row>
    <row r="15" spans="1:6">
      <c r="A15" s="495"/>
      <c r="B15" s="500" t="s">
        <v>420</v>
      </c>
      <c r="C15" s="501">
        <f>SUM(C6:C13)</f>
        <v>15442640</v>
      </c>
      <c r="D15" s="501">
        <f>SUM(D6:D13)</f>
        <v>2721000</v>
      </c>
      <c r="E15" s="501">
        <f>SUM(E6:E13)</f>
        <v>17358440</v>
      </c>
      <c r="F15" s="501"/>
    </row>
    <row r="16" spans="1:6">
      <c r="A16" s="495"/>
      <c r="B16" s="500" t="s">
        <v>421</v>
      </c>
      <c r="C16" s="501"/>
      <c r="D16" s="497"/>
      <c r="E16" s="497"/>
      <c r="F16" s="497"/>
    </row>
    <row r="17" spans="1:6">
      <c r="A17" s="821" t="s">
        <v>422</v>
      </c>
      <c r="B17" s="821"/>
      <c r="C17" s="502">
        <f>C15+C16</f>
        <v>15442640</v>
      </c>
      <c r="D17" s="502">
        <f t="shared" ref="D17:E17" si="0">D15+D16</f>
        <v>2721000</v>
      </c>
      <c r="E17" s="502">
        <f t="shared" si="0"/>
        <v>17358440</v>
      </c>
      <c r="F17" s="502"/>
    </row>
    <row r="18" spans="1:6">
      <c r="A18" s="495"/>
      <c r="B18" s="500" t="s">
        <v>423</v>
      </c>
      <c r="C18" s="501"/>
      <c r="D18" s="497"/>
      <c r="E18" s="497"/>
      <c r="F18" s="497"/>
    </row>
    <row r="19" spans="1:6">
      <c r="A19" s="495"/>
      <c r="B19" s="500" t="s">
        <v>424</v>
      </c>
      <c r="C19" s="501"/>
      <c r="D19" s="497"/>
      <c r="E19" s="497"/>
      <c r="F19" s="497"/>
    </row>
    <row r="20" spans="1:6">
      <c r="A20" s="821" t="s">
        <v>425</v>
      </c>
      <c r="B20" s="821"/>
      <c r="C20" s="502">
        <f>C19+C18+C17</f>
        <v>15442640</v>
      </c>
      <c r="D20" s="502">
        <f>D19+D18+D17</f>
        <v>2721000</v>
      </c>
      <c r="E20" s="502">
        <f>E19+E18+E17</f>
        <v>17358440</v>
      </c>
      <c r="F20" s="502"/>
    </row>
    <row r="21" spans="1:6">
      <c r="A21" s="503"/>
      <c r="B21" s="504"/>
    </row>
    <row r="22" spans="1:6">
      <c r="A22" s="505"/>
      <c r="B22" s="504"/>
    </row>
    <row r="23" spans="1:6">
      <c r="A23" s="503"/>
      <c r="B23" s="504"/>
    </row>
    <row r="24" spans="1:6">
      <c r="A24" s="503"/>
      <c r="B24" s="504"/>
    </row>
    <row r="25" spans="1:6">
      <c r="A25" s="506"/>
      <c r="B25" s="507"/>
    </row>
    <row r="26" spans="1:6">
      <c r="A26" s="506"/>
      <c r="B26" s="507"/>
    </row>
    <row r="27" spans="1:6">
      <c r="A27" s="506"/>
      <c r="B27" s="508"/>
    </row>
  </sheetData>
  <mergeCells count="3">
    <mergeCell ref="A1:F4"/>
    <mergeCell ref="A17:B17"/>
    <mergeCell ref="A20:B20"/>
  </mergeCells>
  <pageMargins left="0.7" right="0.7" top="0.75" bottom="0.75" header="0.3" footer="0.3"/>
  <pageSetup paperSize="9" scale="5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A4FAA-7E50-44A8-A4D4-0410AA8884D2}">
  <dimension ref="A1:M206"/>
  <sheetViews>
    <sheetView view="pageBreakPreview" zoomScaleNormal="100" zoomScaleSheetLayoutView="100" workbookViewId="0">
      <pane xSplit="3" ySplit="4" topLeftCell="D201" activePane="bottomRight" state="frozen"/>
      <selection pane="topRight" activeCell="D1" sqref="D1"/>
      <selection pane="bottomLeft" activeCell="A5" sqref="A5"/>
      <selection pane="bottomRight" activeCell="E201" sqref="E201"/>
    </sheetView>
  </sheetViews>
  <sheetFormatPr defaultColWidth="9.140625" defaultRowHeight="15.75"/>
  <cols>
    <col min="1" max="1" width="7.28515625" style="731" customWidth="1"/>
    <col min="2" max="2" width="52.140625" style="732" customWidth="1"/>
    <col min="3" max="3" width="7" style="733" customWidth="1"/>
    <col min="4" max="4" width="13" style="734" customWidth="1"/>
    <col min="5" max="5" width="12" style="735" customWidth="1"/>
    <col min="6" max="6" width="12.7109375" style="736" customWidth="1"/>
    <col min="7" max="7" width="9.85546875" style="737" customWidth="1"/>
    <col min="8" max="9" width="9.140625" style="737"/>
    <col min="10" max="10" width="15.7109375" style="737" customWidth="1"/>
    <col min="11" max="12" width="9.140625" style="737"/>
    <col min="13" max="13" width="20.7109375" style="737" customWidth="1"/>
    <col min="14" max="14" width="16.85546875" style="737" customWidth="1"/>
    <col min="15" max="16384" width="9.140625" style="737"/>
  </cols>
  <sheetData>
    <row r="1" spans="1:13" s="518" customFormat="1" ht="15" customHeight="1">
      <c r="A1" s="512" t="str">
        <f>'[12]Dismentling Work.'!A1</f>
        <v>EY OFFICES, INTERIOR FINISHES WORK.</v>
      </c>
      <c r="B1" s="513"/>
      <c r="C1" s="514"/>
      <c r="D1" s="515"/>
      <c r="E1" s="516"/>
      <c r="F1" s="517" t="s">
        <v>172</v>
      </c>
    </row>
    <row r="2" spans="1:13" s="525" customFormat="1" ht="17.25" customHeight="1">
      <c r="A2" s="519" t="str">
        <f>'[12]Dismentling Work.'!A2</f>
        <v>ISLAMABAD.</v>
      </c>
      <c r="B2" s="520"/>
      <c r="C2" s="521"/>
      <c r="D2" s="522"/>
      <c r="E2" s="523"/>
      <c r="F2" s="524" t="s">
        <v>437</v>
      </c>
    </row>
    <row r="3" spans="1:13" s="518" customFormat="1" ht="8.25" customHeight="1" thickBot="1">
      <c r="A3" s="526"/>
      <c r="B3" s="527"/>
      <c r="C3" s="528"/>
      <c r="D3" s="529"/>
      <c r="E3" s="530"/>
      <c r="F3" s="531"/>
    </row>
    <row r="4" spans="1:13" s="518" customFormat="1" ht="33.75" customHeight="1" thickBot="1">
      <c r="A4" s="532" t="s">
        <v>438</v>
      </c>
      <c r="B4" s="533" t="s">
        <v>2</v>
      </c>
      <c r="C4" s="534" t="s">
        <v>276</v>
      </c>
      <c r="D4" s="535" t="s">
        <v>439</v>
      </c>
      <c r="E4" s="535" t="s">
        <v>440</v>
      </c>
      <c r="F4" s="825" t="s">
        <v>441</v>
      </c>
      <c r="G4" s="826"/>
      <c r="H4" s="825" t="s">
        <v>442</v>
      </c>
      <c r="I4" s="826"/>
      <c r="J4" s="535" t="s">
        <v>279</v>
      </c>
      <c r="K4" s="827" t="s">
        <v>443</v>
      </c>
      <c r="L4" s="829" t="s">
        <v>135</v>
      </c>
      <c r="M4" s="822" t="s">
        <v>136</v>
      </c>
    </row>
    <row r="5" spans="1:13" s="518" customFormat="1" ht="33.75" customHeight="1" thickBot="1">
      <c r="A5" s="536"/>
      <c r="B5" s="536"/>
      <c r="C5" s="537"/>
      <c r="D5" s="538"/>
      <c r="E5" s="539"/>
      <c r="F5" s="540" t="s">
        <v>280</v>
      </c>
      <c r="G5" s="540" t="s">
        <v>444</v>
      </c>
      <c r="H5" s="540" t="s">
        <v>445</v>
      </c>
      <c r="I5" s="540" t="s">
        <v>279</v>
      </c>
      <c r="J5" s="540" t="s">
        <v>281</v>
      </c>
      <c r="K5" s="828"/>
      <c r="L5" s="830"/>
      <c r="M5" s="823"/>
    </row>
    <row r="6" spans="1:13" s="518" customFormat="1" ht="33.75" customHeight="1">
      <c r="A6" s="541">
        <v>0</v>
      </c>
      <c r="B6" s="542" t="s">
        <v>446</v>
      </c>
      <c r="C6" s="543"/>
      <c r="D6" s="543"/>
      <c r="E6" s="543"/>
      <c r="F6" s="543"/>
      <c r="G6" s="543"/>
      <c r="H6" s="543"/>
      <c r="I6" s="543"/>
      <c r="J6" s="543"/>
      <c r="K6" s="543"/>
      <c r="L6" s="543"/>
      <c r="M6" s="543"/>
    </row>
    <row r="7" spans="1:13" s="551" customFormat="1" ht="20.100000000000001" customHeight="1">
      <c r="A7" s="544" t="s">
        <v>447</v>
      </c>
      <c r="B7" s="545" t="s">
        <v>448</v>
      </c>
      <c r="C7" s="546"/>
      <c r="D7" s="547"/>
      <c r="E7" s="546"/>
      <c r="F7" s="548"/>
      <c r="G7" s="549"/>
      <c r="H7" s="550"/>
      <c r="I7" s="550"/>
      <c r="J7" s="550"/>
      <c r="K7" s="550"/>
      <c r="L7" s="550"/>
      <c r="M7" s="550"/>
    </row>
    <row r="8" spans="1:13" s="551" customFormat="1" ht="90" customHeight="1">
      <c r="A8" s="552"/>
      <c r="B8" s="553" t="s">
        <v>449</v>
      </c>
      <c r="C8" s="546"/>
      <c r="D8" s="547"/>
      <c r="E8" s="546"/>
      <c r="F8" s="548"/>
      <c r="G8" s="549"/>
      <c r="H8" s="550"/>
      <c r="I8" s="550"/>
      <c r="J8" s="550"/>
      <c r="K8" s="550"/>
      <c r="L8" s="550"/>
      <c r="M8" s="550"/>
    </row>
    <row r="9" spans="1:13" s="558" customFormat="1" ht="42.75">
      <c r="A9" s="554" t="s">
        <v>450</v>
      </c>
      <c r="B9" s="555" t="s">
        <v>451</v>
      </c>
      <c r="C9" s="549"/>
      <c r="D9" s="556"/>
      <c r="E9" s="550"/>
      <c r="F9" s="557"/>
      <c r="G9" s="549"/>
      <c r="H9" s="550"/>
      <c r="I9" s="550"/>
      <c r="J9" s="550"/>
      <c r="K9" s="550"/>
      <c r="L9" s="550"/>
      <c r="M9" s="550"/>
    </row>
    <row r="10" spans="1:13" s="558" customFormat="1" ht="42.75">
      <c r="A10" s="554" t="s">
        <v>452</v>
      </c>
      <c r="B10" s="555" t="s">
        <v>453</v>
      </c>
      <c r="C10" s="549"/>
      <c r="D10" s="556"/>
      <c r="E10" s="550"/>
      <c r="F10" s="557"/>
      <c r="G10" s="549"/>
      <c r="H10" s="550"/>
      <c r="I10" s="550"/>
      <c r="J10" s="550"/>
      <c r="K10" s="550"/>
      <c r="L10" s="550"/>
      <c r="M10" s="550"/>
    </row>
    <row r="11" spans="1:13" s="558" customFormat="1" ht="42.75">
      <c r="A11" s="554" t="s">
        <v>454</v>
      </c>
      <c r="B11" s="555" t="s">
        <v>455</v>
      </c>
      <c r="C11" s="549"/>
      <c r="D11" s="556"/>
      <c r="E11" s="550"/>
      <c r="F11" s="559"/>
      <c r="G11" s="549"/>
      <c r="H11" s="550"/>
      <c r="I11" s="550"/>
      <c r="J11" s="550"/>
      <c r="K11" s="550"/>
      <c r="L11" s="550"/>
      <c r="M11" s="550"/>
    </row>
    <row r="12" spans="1:13" s="558" customFormat="1" ht="28.5">
      <c r="A12" s="554" t="s">
        <v>456</v>
      </c>
      <c r="B12" s="555" t="s">
        <v>457</v>
      </c>
      <c r="C12" s="549"/>
      <c r="D12" s="556"/>
      <c r="E12" s="550"/>
      <c r="F12" s="559"/>
      <c r="G12" s="549"/>
      <c r="H12" s="550"/>
      <c r="I12" s="550"/>
      <c r="J12" s="550"/>
      <c r="K12" s="550"/>
      <c r="L12" s="550"/>
      <c r="M12" s="550"/>
    </row>
    <row r="13" spans="1:13" s="558" customFormat="1" ht="42.75">
      <c r="A13" s="554" t="s">
        <v>458</v>
      </c>
      <c r="B13" s="555" t="s">
        <v>459</v>
      </c>
      <c r="C13" s="549"/>
      <c r="D13" s="556"/>
      <c r="E13" s="550"/>
      <c r="F13" s="559"/>
      <c r="G13" s="549"/>
      <c r="H13" s="550"/>
      <c r="I13" s="550"/>
      <c r="J13" s="550"/>
      <c r="K13" s="550"/>
      <c r="L13" s="550"/>
      <c r="M13" s="550"/>
    </row>
    <row r="14" spans="1:13" s="558" customFormat="1" ht="45.75" customHeight="1" thickBot="1">
      <c r="A14" s="560" t="s">
        <v>460</v>
      </c>
      <c r="B14" s="561" t="s">
        <v>461</v>
      </c>
      <c r="C14" s="562" t="s">
        <v>14</v>
      </c>
      <c r="D14" s="563">
        <v>1</v>
      </c>
      <c r="E14" s="564"/>
      <c r="F14" s="564"/>
      <c r="G14" s="564"/>
      <c r="H14" s="564"/>
      <c r="I14" s="564"/>
      <c r="J14" s="564"/>
      <c r="K14" s="564"/>
      <c r="L14" s="564"/>
      <c r="M14" s="564"/>
    </row>
    <row r="15" spans="1:13" s="566" customFormat="1" ht="24" customHeight="1">
      <c r="A15" s="541" t="s">
        <v>462</v>
      </c>
      <c r="B15" s="542" t="s">
        <v>463</v>
      </c>
      <c r="C15" s="565"/>
      <c r="D15" s="565"/>
      <c r="E15" s="565"/>
      <c r="F15" s="565"/>
      <c r="G15" s="565"/>
      <c r="H15" s="565"/>
      <c r="I15" s="565"/>
      <c r="J15" s="565"/>
      <c r="K15" s="565"/>
      <c r="L15" s="565"/>
      <c r="M15" s="565"/>
    </row>
    <row r="16" spans="1:13" s="569" customFormat="1" ht="24" customHeight="1">
      <c r="A16" s="567" t="s">
        <v>464</v>
      </c>
      <c r="B16" s="568" t="s">
        <v>465</v>
      </c>
      <c r="C16" s="565"/>
      <c r="D16" s="565"/>
      <c r="E16" s="565"/>
      <c r="F16" s="565"/>
      <c r="G16" s="565"/>
      <c r="H16" s="565"/>
      <c r="I16" s="565"/>
      <c r="J16" s="565"/>
      <c r="K16" s="565"/>
      <c r="L16" s="565"/>
      <c r="M16" s="565"/>
    </row>
    <row r="17" spans="1:13" s="566" customFormat="1" ht="224.25" customHeight="1">
      <c r="A17" s="570"/>
      <c r="B17" s="571" t="s">
        <v>466</v>
      </c>
      <c r="C17" s="565" t="s">
        <v>467</v>
      </c>
      <c r="D17" s="565">
        <v>4725</v>
      </c>
      <c r="E17" s="565"/>
      <c r="F17" s="565"/>
      <c r="G17" s="565"/>
      <c r="H17" s="565"/>
      <c r="I17" s="565"/>
      <c r="J17" s="565"/>
      <c r="K17" s="565"/>
      <c r="L17" s="565"/>
      <c r="M17" s="565"/>
    </row>
    <row r="18" spans="1:13" s="569" customFormat="1" ht="21" customHeight="1">
      <c r="A18" s="567" t="s">
        <v>468</v>
      </c>
      <c r="B18" s="568" t="s">
        <v>469</v>
      </c>
      <c r="C18" s="565"/>
      <c r="D18" s="565"/>
      <c r="E18" s="565"/>
      <c r="F18" s="565"/>
      <c r="G18" s="565"/>
      <c r="H18" s="565"/>
      <c r="I18" s="565"/>
      <c r="J18" s="565"/>
      <c r="K18" s="565"/>
      <c r="L18" s="565"/>
      <c r="M18" s="565"/>
    </row>
    <row r="19" spans="1:13" s="566" customFormat="1" ht="210" customHeight="1">
      <c r="A19" s="570"/>
      <c r="B19" s="571" t="s">
        <v>470</v>
      </c>
      <c r="C19" s="565" t="s">
        <v>467</v>
      </c>
      <c r="D19" s="565">
        <v>1230</v>
      </c>
      <c r="E19" s="565"/>
      <c r="F19" s="565"/>
      <c r="G19" s="565"/>
      <c r="H19" s="565"/>
      <c r="I19" s="565"/>
      <c r="J19" s="565"/>
      <c r="K19" s="565"/>
      <c r="L19" s="565"/>
      <c r="M19" s="565"/>
    </row>
    <row r="20" spans="1:13" s="573" customFormat="1" ht="18" customHeight="1">
      <c r="A20" s="567" t="s">
        <v>471</v>
      </c>
      <c r="B20" s="572" t="s">
        <v>472</v>
      </c>
      <c r="C20" s="565"/>
      <c r="D20" s="565"/>
      <c r="E20" s="565"/>
      <c r="F20" s="565"/>
      <c r="G20" s="565"/>
      <c r="H20" s="565"/>
      <c r="I20" s="565"/>
      <c r="J20" s="565"/>
      <c r="K20" s="565"/>
      <c r="L20" s="565"/>
      <c r="M20" s="565"/>
    </row>
    <row r="21" spans="1:13" s="566" customFormat="1" ht="120" customHeight="1">
      <c r="A21" s="574"/>
      <c r="B21" s="575" t="s">
        <v>473</v>
      </c>
      <c r="C21" s="565"/>
      <c r="D21" s="565"/>
      <c r="E21" s="565"/>
      <c r="F21" s="565"/>
      <c r="G21" s="565"/>
      <c r="H21" s="565"/>
      <c r="I21" s="565"/>
      <c r="J21" s="565"/>
      <c r="K21" s="565"/>
      <c r="L21" s="565"/>
      <c r="M21" s="565"/>
    </row>
    <row r="22" spans="1:13" s="566" customFormat="1" ht="30.75" customHeight="1">
      <c r="A22" s="576" t="s">
        <v>214</v>
      </c>
      <c r="B22" s="577" t="s">
        <v>474</v>
      </c>
      <c r="C22" s="565" t="s">
        <v>467</v>
      </c>
      <c r="D22" s="565">
        <f>450*9.5*2</f>
        <v>8550</v>
      </c>
      <c r="E22" s="565"/>
      <c r="F22" s="565"/>
      <c r="G22" s="565"/>
      <c r="H22" s="565"/>
      <c r="I22" s="565"/>
      <c r="J22" s="565"/>
      <c r="K22" s="565"/>
      <c r="L22" s="565"/>
      <c r="M22" s="565"/>
    </row>
    <row r="23" spans="1:13" s="573" customFormat="1" ht="18" customHeight="1">
      <c r="A23" s="567" t="s">
        <v>475</v>
      </c>
      <c r="B23" s="572" t="s">
        <v>476</v>
      </c>
      <c r="C23" s="565"/>
      <c r="D23" s="565"/>
      <c r="E23" s="565"/>
      <c r="F23" s="565"/>
      <c r="G23" s="565"/>
      <c r="H23" s="565"/>
      <c r="I23" s="565"/>
      <c r="J23" s="565"/>
      <c r="K23" s="565"/>
      <c r="L23" s="565"/>
      <c r="M23" s="565"/>
    </row>
    <row r="24" spans="1:13" s="573" customFormat="1" ht="132.75" customHeight="1">
      <c r="A24" s="574"/>
      <c r="B24" s="575" t="s">
        <v>477</v>
      </c>
      <c r="C24" s="565"/>
      <c r="D24" s="565"/>
      <c r="E24" s="565"/>
      <c r="F24" s="565"/>
      <c r="G24" s="565"/>
      <c r="H24" s="565"/>
      <c r="I24" s="565"/>
      <c r="J24" s="565"/>
      <c r="K24" s="565"/>
      <c r="L24" s="565"/>
      <c r="M24" s="565"/>
    </row>
    <row r="25" spans="1:13" s="573" customFormat="1" ht="28.5" customHeight="1">
      <c r="A25" s="578" t="s">
        <v>214</v>
      </c>
      <c r="B25" s="579" t="s">
        <v>478</v>
      </c>
      <c r="C25" s="565" t="s">
        <v>467</v>
      </c>
      <c r="D25" s="565">
        <v>1050</v>
      </c>
      <c r="E25" s="565"/>
      <c r="F25" s="565"/>
      <c r="G25" s="565"/>
      <c r="H25" s="565"/>
      <c r="I25" s="565"/>
      <c r="J25" s="565"/>
      <c r="K25" s="565"/>
      <c r="L25" s="565"/>
      <c r="M25" s="565"/>
    </row>
    <row r="26" spans="1:13" s="573" customFormat="1" ht="28.5" customHeight="1">
      <c r="A26" s="580" t="s">
        <v>227</v>
      </c>
      <c r="B26" s="581" t="s">
        <v>479</v>
      </c>
      <c r="C26" s="565" t="s">
        <v>467</v>
      </c>
      <c r="D26" s="565">
        <v>125</v>
      </c>
      <c r="E26" s="565"/>
      <c r="F26" s="565"/>
      <c r="G26" s="565"/>
      <c r="H26" s="565"/>
      <c r="I26" s="565"/>
      <c r="J26" s="565"/>
      <c r="K26" s="565"/>
      <c r="L26" s="565"/>
      <c r="M26" s="565"/>
    </row>
    <row r="27" spans="1:13" s="573" customFormat="1" ht="12" customHeight="1">
      <c r="A27" s="582"/>
      <c r="B27" s="583"/>
      <c r="C27" s="565"/>
      <c r="D27" s="565"/>
      <c r="E27" s="565"/>
      <c r="F27" s="565"/>
      <c r="G27" s="565"/>
      <c r="H27" s="565"/>
      <c r="I27" s="565"/>
      <c r="J27" s="565"/>
      <c r="K27" s="565"/>
      <c r="L27" s="565"/>
      <c r="M27" s="565"/>
    </row>
    <row r="28" spans="1:13" s="569" customFormat="1" ht="24" customHeight="1">
      <c r="A28" s="567" t="s">
        <v>480</v>
      </c>
      <c r="B28" s="568" t="s">
        <v>481</v>
      </c>
      <c r="C28" s="565"/>
      <c r="D28" s="565"/>
      <c r="E28" s="565"/>
      <c r="F28" s="565"/>
      <c r="G28" s="565"/>
      <c r="H28" s="565"/>
      <c r="I28" s="565"/>
      <c r="J28" s="565"/>
      <c r="K28" s="565"/>
      <c r="L28" s="565"/>
      <c r="M28" s="565"/>
    </row>
    <row r="29" spans="1:13" s="566" customFormat="1" ht="45">
      <c r="A29" s="570"/>
      <c r="B29" s="571" t="s">
        <v>482</v>
      </c>
      <c r="C29" s="565" t="s">
        <v>467</v>
      </c>
      <c r="D29" s="565">
        <f>(18*9.5)</f>
        <v>171</v>
      </c>
      <c r="E29" s="565"/>
      <c r="F29" s="565"/>
      <c r="G29" s="565"/>
      <c r="H29" s="565"/>
      <c r="I29" s="565"/>
      <c r="J29" s="565"/>
      <c r="K29" s="565"/>
      <c r="L29" s="565"/>
      <c r="M29" s="565"/>
    </row>
    <row r="30" spans="1:13" s="573" customFormat="1" ht="21.75" customHeight="1">
      <c r="A30" s="567" t="s">
        <v>483</v>
      </c>
      <c r="B30" s="568" t="s">
        <v>484</v>
      </c>
      <c r="C30" s="565"/>
      <c r="D30" s="565"/>
      <c r="E30" s="565"/>
      <c r="F30" s="565"/>
      <c r="G30" s="565"/>
      <c r="H30" s="565"/>
      <c r="I30" s="565"/>
      <c r="J30" s="565"/>
      <c r="K30" s="565"/>
      <c r="L30" s="565"/>
      <c r="M30" s="565"/>
    </row>
    <row r="31" spans="1:13" s="573" customFormat="1" ht="194.25" customHeight="1">
      <c r="A31" s="574"/>
      <c r="B31" s="575" t="s">
        <v>485</v>
      </c>
      <c r="C31" s="565"/>
      <c r="D31" s="565"/>
      <c r="E31" s="565"/>
      <c r="F31" s="565"/>
      <c r="G31" s="565"/>
      <c r="H31" s="565"/>
      <c r="I31" s="565"/>
      <c r="J31" s="565"/>
      <c r="K31" s="565"/>
      <c r="L31" s="565"/>
      <c r="M31" s="565"/>
    </row>
    <row r="32" spans="1:13" s="569" customFormat="1" ht="23.25" customHeight="1">
      <c r="A32" s="584" t="s">
        <v>214</v>
      </c>
      <c r="B32" s="585" t="s">
        <v>486</v>
      </c>
      <c r="C32" s="565" t="s">
        <v>467</v>
      </c>
      <c r="D32" s="565">
        <v>600</v>
      </c>
      <c r="E32" s="565"/>
      <c r="F32" s="565"/>
      <c r="G32" s="565"/>
      <c r="H32" s="565"/>
      <c r="I32" s="565"/>
      <c r="J32" s="565"/>
      <c r="K32" s="565"/>
      <c r="L32" s="565"/>
      <c r="M32" s="565"/>
    </row>
    <row r="33" spans="1:13" s="573" customFormat="1" ht="30" customHeight="1">
      <c r="A33" s="586" t="s">
        <v>487</v>
      </c>
      <c r="B33" s="587" t="s">
        <v>488</v>
      </c>
      <c r="C33" s="565"/>
      <c r="D33" s="565"/>
      <c r="E33" s="565"/>
      <c r="F33" s="565"/>
      <c r="G33" s="565"/>
      <c r="H33" s="565"/>
      <c r="I33" s="565"/>
      <c r="J33" s="565"/>
      <c r="K33" s="565"/>
      <c r="L33" s="565"/>
      <c r="M33" s="565"/>
    </row>
    <row r="34" spans="1:13" s="573" customFormat="1" ht="210.75" customHeight="1">
      <c r="A34" s="574"/>
      <c r="B34" s="575" t="s">
        <v>489</v>
      </c>
      <c r="C34" s="565"/>
      <c r="D34" s="565"/>
      <c r="E34" s="565"/>
      <c r="F34" s="565"/>
      <c r="G34" s="565"/>
      <c r="H34" s="565"/>
      <c r="I34" s="565"/>
      <c r="J34" s="565"/>
      <c r="K34" s="565"/>
      <c r="L34" s="565"/>
      <c r="M34" s="565"/>
    </row>
    <row r="35" spans="1:13" s="569" customFormat="1" ht="23.25" customHeight="1">
      <c r="A35" s="584" t="s">
        <v>214</v>
      </c>
      <c r="B35" s="585" t="s">
        <v>490</v>
      </c>
      <c r="C35" s="565" t="s">
        <v>467</v>
      </c>
      <c r="D35" s="565">
        <v>260</v>
      </c>
      <c r="E35" s="565"/>
      <c r="F35" s="565"/>
      <c r="G35" s="565"/>
      <c r="H35" s="565"/>
      <c r="I35" s="565"/>
      <c r="J35" s="565"/>
      <c r="K35" s="565"/>
      <c r="L35" s="565"/>
      <c r="M35" s="565"/>
    </row>
    <row r="36" spans="1:13" s="573" customFormat="1" ht="30" customHeight="1">
      <c r="A36" s="586" t="s">
        <v>491</v>
      </c>
      <c r="B36" s="587" t="s">
        <v>492</v>
      </c>
      <c r="C36" s="565"/>
      <c r="D36" s="565"/>
      <c r="E36" s="565"/>
      <c r="F36" s="565"/>
      <c r="G36" s="565"/>
      <c r="H36" s="565"/>
      <c r="I36" s="565"/>
      <c r="J36" s="565"/>
      <c r="K36" s="565"/>
      <c r="L36" s="565"/>
      <c r="M36" s="565"/>
    </row>
    <row r="37" spans="1:13" s="573" customFormat="1" ht="178.5" customHeight="1">
      <c r="A37" s="574"/>
      <c r="B37" s="575" t="s">
        <v>493</v>
      </c>
      <c r="C37" s="565"/>
      <c r="D37" s="565"/>
      <c r="E37" s="565"/>
      <c r="F37" s="565"/>
      <c r="G37" s="565"/>
      <c r="H37" s="565"/>
      <c r="I37" s="565"/>
      <c r="J37" s="565"/>
      <c r="K37" s="565"/>
      <c r="L37" s="565"/>
      <c r="M37" s="565"/>
    </row>
    <row r="38" spans="1:13" s="569" customFormat="1" ht="23.25" customHeight="1">
      <c r="A38" s="584" t="s">
        <v>214</v>
      </c>
      <c r="B38" s="585" t="s">
        <v>494</v>
      </c>
      <c r="C38" s="565" t="s">
        <v>467</v>
      </c>
      <c r="D38" s="565">
        <v>900</v>
      </c>
      <c r="E38" s="565"/>
      <c r="F38" s="565"/>
      <c r="G38" s="565"/>
      <c r="H38" s="565"/>
      <c r="I38" s="565"/>
      <c r="J38" s="565"/>
      <c r="K38" s="565"/>
      <c r="L38" s="565"/>
      <c r="M38" s="565"/>
    </row>
    <row r="39" spans="1:13" s="569" customFormat="1" ht="21.75" customHeight="1">
      <c r="A39" s="588"/>
      <c r="B39" s="589"/>
      <c r="C39" s="565"/>
      <c r="D39" s="565"/>
      <c r="E39" s="565"/>
      <c r="F39" s="565"/>
      <c r="G39" s="565"/>
      <c r="H39" s="565"/>
      <c r="I39" s="565"/>
      <c r="J39" s="565"/>
      <c r="K39" s="565"/>
      <c r="L39" s="565"/>
      <c r="M39" s="565"/>
    </row>
    <row r="40" spans="1:13" s="569" customFormat="1" ht="21.75" customHeight="1">
      <c r="A40" s="588"/>
      <c r="B40" s="589"/>
      <c r="C40" s="565"/>
      <c r="D40" s="565"/>
      <c r="E40" s="565"/>
      <c r="F40" s="565"/>
      <c r="G40" s="565"/>
      <c r="H40" s="565"/>
      <c r="I40" s="565"/>
      <c r="J40" s="565"/>
      <c r="K40" s="565"/>
      <c r="L40" s="565"/>
      <c r="M40" s="565"/>
    </row>
    <row r="41" spans="1:13" s="569" customFormat="1" ht="21.75" customHeight="1">
      <c r="A41" s="588"/>
      <c r="B41" s="589"/>
      <c r="C41" s="565"/>
      <c r="D41" s="565"/>
      <c r="E41" s="565"/>
      <c r="F41" s="565"/>
      <c r="G41" s="565"/>
      <c r="H41" s="565"/>
      <c r="I41" s="565"/>
      <c r="J41" s="565"/>
      <c r="K41" s="565"/>
      <c r="L41" s="565"/>
      <c r="M41" s="565"/>
    </row>
    <row r="42" spans="1:13" s="569" customFormat="1" ht="11.25" customHeight="1">
      <c r="A42" s="590"/>
      <c r="B42" s="591"/>
      <c r="C42" s="565"/>
      <c r="D42" s="565"/>
      <c r="E42" s="565"/>
      <c r="F42" s="565"/>
      <c r="G42" s="565"/>
      <c r="H42" s="565"/>
      <c r="I42" s="565"/>
      <c r="J42" s="565"/>
      <c r="K42" s="565"/>
      <c r="L42" s="565"/>
      <c r="M42" s="565"/>
    </row>
    <row r="43" spans="1:13" s="569" customFormat="1" ht="18.75" customHeight="1">
      <c r="A43" s="567" t="s">
        <v>495</v>
      </c>
      <c r="B43" s="568" t="s">
        <v>496</v>
      </c>
      <c r="C43" s="565"/>
      <c r="D43" s="565"/>
      <c r="E43" s="565"/>
      <c r="F43" s="565"/>
      <c r="G43" s="565"/>
      <c r="H43" s="565"/>
      <c r="I43" s="565"/>
      <c r="J43" s="565"/>
      <c r="K43" s="565"/>
      <c r="L43" s="565"/>
      <c r="M43" s="565"/>
    </row>
    <row r="44" spans="1:13" s="566" customFormat="1" ht="179.25" customHeight="1">
      <c r="A44" s="574"/>
      <c r="B44" s="575" t="s">
        <v>497</v>
      </c>
      <c r="C44" s="565"/>
      <c r="D44" s="565"/>
      <c r="E44" s="565"/>
      <c r="F44" s="565"/>
      <c r="G44" s="565"/>
      <c r="H44" s="565"/>
      <c r="I44" s="565"/>
      <c r="J44" s="565"/>
      <c r="K44" s="565"/>
      <c r="L44" s="565"/>
      <c r="M44" s="565"/>
    </row>
    <row r="45" spans="1:13" s="566" customFormat="1" ht="19.5" customHeight="1">
      <c r="A45" s="584" t="s">
        <v>214</v>
      </c>
      <c r="B45" s="585" t="s">
        <v>498</v>
      </c>
      <c r="C45" s="565" t="s">
        <v>467</v>
      </c>
      <c r="D45" s="565">
        <v>425</v>
      </c>
      <c r="E45" s="565"/>
      <c r="F45" s="565"/>
      <c r="G45" s="565"/>
      <c r="H45" s="565"/>
      <c r="I45" s="565"/>
      <c r="J45" s="565"/>
      <c r="K45" s="565"/>
      <c r="L45" s="565"/>
      <c r="M45" s="565"/>
    </row>
    <row r="46" spans="1:13" s="566" customFormat="1" ht="18" customHeight="1">
      <c r="A46" s="592" t="s">
        <v>499</v>
      </c>
      <c r="B46" s="593" t="s">
        <v>500</v>
      </c>
      <c r="C46" s="565"/>
      <c r="D46" s="565"/>
      <c r="E46" s="565"/>
      <c r="F46" s="565"/>
      <c r="G46" s="565"/>
      <c r="H46" s="565"/>
      <c r="I46" s="565"/>
      <c r="J46" s="565"/>
      <c r="K46" s="565"/>
      <c r="L46" s="565"/>
      <c r="M46" s="565"/>
    </row>
    <row r="47" spans="1:13" s="566" customFormat="1" ht="133.5" customHeight="1">
      <c r="A47" s="574"/>
      <c r="B47" s="575" t="s">
        <v>501</v>
      </c>
      <c r="C47" s="565"/>
      <c r="D47" s="565"/>
      <c r="E47" s="565"/>
      <c r="F47" s="565"/>
      <c r="G47" s="565"/>
      <c r="H47" s="565"/>
      <c r="I47" s="565"/>
      <c r="J47" s="565"/>
      <c r="K47" s="565"/>
      <c r="L47" s="565"/>
      <c r="M47" s="565"/>
    </row>
    <row r="48" spans="1:13" s="566" customFormat="1" ht="30" customHeight="1">
      <c r="A48" s="594" t="s">
        <v>214</v>
      </c>
      <c r="B48" s="595" t="s">
        <v>502</v>
      </c>
      <c r="C48" s="565" t="s">
        <v>467</v>
      </c>
      <c r="D48" s="565">
        <v>2100</v>
      </c>
      <c r="E48" s="565"/>
      <c r="F48" s="565"/>
      <c r="G48" s="565"/>
      <c r="H48" s="565"/>
      <c r="I48" s="565"/>
      <c r="J48" s="565"/>
      <c r="K48" s="565"/>
      <c r="L48" s="565"/>
      <c r="M48" s="565"/>
    </row>
    <row r="49" spans="1:13" s="566" customFormat="1" ht="21" customHeight="1">
      <c r="A49" s="596" t="s">
        <v>227</v>
      </c>
      <c r="B49" s="597" t="s">
        <v>503</v>
      </c>
      <c r="C49" s="565" t="s">
        <v>467</v>
      </c>
      <c r="D49" s="565">
        <v>75</v>
      </c>
      <c r="E49" s="565"/>
      <c r="F49" s="565"/>
      <c r="G49" s="565"/>
      <c r="H49" s="565"/>
      <c r="I49" s="565"/>
      <c r="J49" s="565"/>
      <c r="K49" s="565"/>
      <c r="L49" s="565"/>
      <c r="M49" s="565"/>
    </row>
    <row r="50" spans="1:13" s="566" customFormat="1" ht="21" customHeight="1">
      <c r="A50" s="598" t="s">
        <v>228</v>
      </c>
      <c r="B50" s="599" t="s">
        <v>504</v>
      </c>
      <c r="C50" s="565" t="s">
        <v>191</v>
      </c>
      <c r="D50" s="565">
        <v>60</v>
      </c>
      <c r="E50" s="565"/>
      <c r="F50" s="565"/>
      <c r="G50" s="565"/>
      <c r="H50" s="565"/>
      <c r="I50" s="565"/>
      <c r="J50" s="565"/>
      <c r="K50" s="565"/>
      <c r="L50" s="565"/>
      <c r="M50" s="565"/>
    </row>
    <row r="51" spans="1:13" s="573" customFormat="1" ht="30" customHeight="1">
      <c r="A51" s="600" t="s">
        <v>505</v>
      </c>
      <c r="B51" s="601" t="s">
        <v>506</v>
      </c>
      <c r="C51" s="565"/>
      <c r="D51" s="565"/>
      <c r="E51" s="565"/>
      <c r="F51" s="565"/>
      <c r="G51" s="565"/>
      <c r="H51" s="565"/>
      <c r="I51" s="565"/>
      <c r="J51" s="565"/>
      <c r="K51" s="565"/>
      <c r="L51" s="565"/>
      <c r="M51" s="565"/>
    </row>
    <row r="52" spans="1:13" s="573" customFormat="1" ht="123" customHeight="1">
      <c r="A52" s="570"/>
      <c r="B52" s="602" t="s">
        <v>507</v>
      </c>
      <c r="C52" s="565" t="s">
        <v>191</v>
      </c>
      <c r="D52" s="565">
        <v>565</v>
      </c>
      <c r="E52" s="565"/>
      <c r="F52" s="565"/>
      <c r="G52" s="565"/>
      <c r="H52" s="565"/>
      <c r="I52" s="565"/>
      <c r="J52" s="565"/>
      <c r="K52" s="565"/>
      <c r="L52" s="565"/>
      <c r="M52" s="565"/>
    </row>
    <row r="53" spans="1:13" s="573" customFormat="1" ht="20.25" customHeight="1">
      <c r="A53" s="567" t="s">
        <v>508</v>
      </c>
      <c r="B53" s="572" t="s">
        <v>509</v>
      </c>
      <c r="C53" s="565"/>
      <c r="D53" s="565"/>
      <c r="E53" s="565"/>
      <c r="F53" s="565"/>
      <c r="G53" s="565"/>
      <c r="H53" s="565"/>
      <c r="I53" s="565"/>
      <c r="J53" s="565"/>
      <c r="K53" s="565"/>
      <c r="L53" s="565"/>
      <c r="M53" s="565"/>
    </row>
    <row r="54" spans="1:13" s="573" customFormat="1" ht="89.25" customHeight="1">
      <c r="A54" s="603"/>
      <c r="B54" s="604" t="s">
        <v>510</v>
      </c>
      <c r="C54" s="565"/>
      <c r="D54" s="565"/>
      <c r="E54" s="565"/>
      <c r="F54" s="565"/>
      <c r="G54" s="565"/>
      <c r="H54" s="565"/>
      <c r="I54" s="565"/>
      <c r="J54" s="565"/>
      <c r="K54" s="565"/>
      <c r="L54" s="565"/>
      <c r="M54" s="565"/>
    </row>
    <row r="55" spans="1:13" s="573" customFormat="1" ht="20.25" customHeight="1">
      <c r="A55" s="605" t="s">
        <v>214</v>
      </c>
      <c r="B55" s="606" t="s">
        <v>511</v>
      </c>
      <c r="C55" s="565" t="s">
        <v>191</v>
      </c>
      <c r="D55" s="565">
        <v>255</v>
      </c>
      <c r="E55" s="565"/>
      <c r="F55" s="565"/>
      <c r="G55" s="565"/>
      <c r="H55" s="565"/>
      <c r="I55" s="565"/>
      <c r="J55" s="565"/>
      <c r="K55" s="565"/>
      <c r="L55" s="565"/>
      <c r="M55" s="565"/>
    </row>
    <row r="56" spans="1:13" s="573" customFormat="1" ht="20.25" customHeight="1">
      <c r="A56" s="605" t="s">
        <v>227</v>
      </c>
      <c r="B56" s="606" t="s">
        <v>512</v>
      </c>
      <c r="C56" s="565" t="s">
        <v>191</v>
      </c>
      <c r="D56" s="565">
        <v>35</v>
      </c>
      <c r="E56" s="565"/>
      <c r="F56" s="565"/>
      <c r="G56" s="565"/>
      <c r="H56" s="565"/>
      <c r="I56" s="565"/>
      <c r="J56" s="565"/>
      <c r="K56" s="565"/>
      <c r="L56" s="565"/>
      <c r="M56" s="565"/>
    </row>
    <row r="57" spans="1:13" s="573" customFormat="1" ht="20.25" customHeight="1">
      <c r="A57" s="598" t="s">
        <v>228</v>
      </c>
      <c r="B57" s="599" t="s">
        <v>513</v>
      </c>
      <c r="C57" s="565" t="s">
        <v>191</v>
      </c>
      <c r="D57" s="565">
        <v>260</v>
      </c>
      <c r="E57" s="565"/>
      <c r="F57" s="565"/>
      <c r="G57" s="565"/>
      <c r="H57" s="565"/>
      <c r="I57" s="565"/>
      <c r="J57" s="565"/>
      <c r="K57" s="565"/>
      <c r="L57" s="565"/>
      <c r="M57" s="565"/>
    </row>
    <row r="58" spans="1:13" s="573" customFormat="1" ht="12" customHeight="1">
      <c r="A58" s="607"/>
      <c r="B58" s="608"/>
      <c r="C58" s="565"/>
      <c r="D58" s="565"/>
      <c r="E58" s="565"/>
      <c r="F58" s="565"/>
      <c r="G58" s="565"/>
      <c r="H58" s="565"/>
      <c r="I58" s="565"/>
      <c r="J58" s="565"/>
      <c r="K58" s="565"/>
      <c r="L58" s="565"/>
      <c r="M58" s="565"/>
    </row>
    <row r="59" spans="1:13" s="573" customFormat="1" ht="12" customHeight="1">
      <c r="A59" s="609"/>
      <c r="B59" s="610"/>
      <c r="C59" s="565"/>
      <c r="D59" s="565"/>
      <c r="E59" s="565"/>
      <c r="F59" s="565"/>
      <c r="G59" s="565"/>
      <c r="H59" s="565"/>
      <c r="I59" s="565"/>
      <c r="J59" s="565"/>
      <c r="K59" s="565"/>
      <c r="L59" s="565"/>
      <c r="M59" s="565"/>
    </row>
    <row r="60" spans="1:13" s="573" customFormat="1" ht="12" customHeight="1">
      <c r="A60" s="609"/>
      <c r="B60" s="610"/>
      <c r="C60" s="565"/>
      <c r="D60" s="565"/>
      <c r="E60" s="565"/>
      <c r="F60" s="565"/>
      <c r="G60" s="565"/>
      <c r="H60" s="565"/>
      <c r="I60" s="565"/>
      <c r="J60" s="565"/>
      <c r="K60" s="565"/>
      <c r="L60" s="565"/>
      <c r="M60" s="565"/>
    </row>
    <row r="61" spans="1:13" s="573" customFormat="1" ht="12" customHeight="1">
      <c r="A61" s="609"/>
      <c r="B61" s="610"/>
      <c r="C61" s="565"/>
      <c r="D61" s="565"/>
      <c r="E61" s="565"/>
      <c r="F61" s="565"/>
      <c r="G61" s="565"/>
      <c r="H61" s="565"/>
      <c r="I61" s="565"/>
      <c r="J61" s="565"/>
      <c r="K61" s="565"/>
      <c r="L61" s="565"/>
      <c r="M61" s="565"/>
    </row>
    <row r="62" spans="1:13" s="573" customFormat="1" ht="12" customHeight="1">
      <c r="A62" s="609"/>
      <c r="B62" s="610"/>
      <c r="C62" s="565"/>
      <c r="D62" s="565"/>
      <c r="E62" s="565"/>
      <c r="F62" s="565"/>
      <c r="G62" s="565"/>
      <c r="H62" s="565"/>
      <c r="I62" s="565"/>
      <c r="J62" s="565"/>
      <c r="K62" s="565"/>
      <c r="L62" s="565"/>
      <c r="M62" s="565"/>
    </row>
    <row r="63" spans="1:13" s="573" customFormat="1" ht="12" customHeight="1">
      <c r="A63" s="609"/>
      <c r="B63" s="610"/>
      <c r="C63" s="565"/>
      <c r="D63" s="565"/>
      <c r="E63" s="565"/>
      <c r="F63" s="565"/>
      <c r="G63" s="565"/>
      <c r="H63" s="565"/>
      <c r="I63" s="565"/>
      <c r="J63" s="565"/>
      <c r="K63" s="565"/>
      <c r="L63" s="565"/>
      <c r="M63" s="565"/>
    </row>
    <row r="64" spans="1:13" s="573" customFormat="1" ht="12" customHeight="1">
      <c r="A64" s="609"/>
      <c r="B64" s="610"/>
      <c r="C64" s="565"/>
      <c r="D64" s="565"/>
      <c r="E64" s="565"/>
      <c r="F64" s="565"/>
      <c r="G64" s="565"/>
      <c r="H64" s="565"/>
      <c r="I64" s="565"/>
      <c r="J64" s="565"/>
      <c r="K64" s="565"/>
      <c r="L64" s="565"/>
      <c r="M64" s="565"/>
    </row>
    <row r="65" spans="1:13" s="573" customFormat="1" ht="12" customHeight="1">
      <c r="A65" s="609"/>
      <c r="B65" s="610"/>
      <c r="C65" s="565"/>
      <c r="D65" s="565"/>
      <c r="E65" s="565"/>
      <c r="F65" s="565"/>
      <c r="G65" s="565"/>
      <c r="H65" s="565"/>
      <c r="I65" s="565"/>
      <c r="J65" s="565"/>
      <c r="K65" s="565"/>
      <c r="L65" s="565"/>
      <c r="M65" s="565"/>
    </row>
    <row r="66" spans="1:13" s="573" customFormat="1" ht="12" customHeight="1">
      <c r="A66" s="609"/>
      <c r="B66" s="610"/>
      <c r="C66" s="565"/>
      <c r="D66" s="565"/>
      <c r="E66" s="565"/>
      <c r="F66" s="565"/>
      <c r="G66" s="565"/>
      <c r="H66" s="565"/>
      <c r="I66" s="565"/>
      <c r="J66" s="565"/>
      <c r="K66" s="565"/>
      <c r="L66" s="565"/>
      <c r="M66" s="565"/>
    </row>
    <row r="67" spans="1:13" s="573" customFormat="1" ht="12" customHeight="1">
      <c r="A67" s="611"/>
      <c r="B67" s="612"/>
      <c r="C67" s="565"/>
      <c r="D67" s="565"/>
      <c r="E67" s="565"/>
      <c r="F67" s="565"/>
      <c r="G67" s="565"/>
      <c r="H67" s="565"/>
      <c r="I67" s="565"/>
      <c r="J67" s="565"/>
      <c r="K67" s="565"/>
      <c r="L67" s="565"/>
      <c r="M67" s="565"/>
    </row>
    <row r="68" spans="1:13" s="573" customFormat="1" ht="12" customHeight="1">
      <c r="A68" s="613"/>
      <c r="B68" s="614"/>
      <c r="C68" s="565"/>
      <c r="D68" s="565"/>
      <c r="E68" s="565"/>
      <c r="F68" s="565"/>
      <c r="G68" s="565"/>
      <c r="H68" s="565"/>
      <c r="I68" s="565"/>
      <c r="J68" s="565"/>
      <c r="K68" s="565"/>
      <c r="L68" s="565"/>
      <c r="M68" s="565"/>
    </row>
    <row r="69" spans="1:13" s="566" customFormat="1" ht="21" customHeight="1">
      <c r="A69" s="615" t="s">
        <v>514</v>
      </c>
      <c r="B69" s="616" t="s">
        <v>515</v>
      </c>
      <c r="C69" s="565"/>
      <c r="D69" s="565"/>
      <c r="E69" s="565"/>
      <c r="F69" s="565"/>
      <c r="G69" s="565"/>
      <c r="H69" s="565"/>
      <c r="I69" s="565"/>
      <c r="J69" s="565"/>
      <c r="K69" s="565"/>
      <c r="L69" s="565"/>
      <c r="M69" s="565"/>
    </row>
    <row r="70" spans="1:13" s="566" customFormat="1" ht="21" customHeight="1">
      <c r="A70" s="617" t="s">
        <v>516</v>
      </c>
      <c r="B70" s="618" t="s">
        <v>517</v>
      </c>
      <c r="C70" s="565"/>
      <c r="D70" s="565"/>
      <c r="E70" s="565"/>
      <c r="F70" s="565"/>
      <c r="G70" s="565"/>
      <c r="H70" s="565"/>
      <c r="I70" s="565"/>
      <c r="J70" s="565"/>
      <c r="K70" s="565"/>
      <c r="L70" s="565"/>
      <c r="M70" s="565"/>
    </row>
    <row r="71" spans="1:13" s="573" customFormat="1" ht="90.75" customHeight="1">
      <c r="A71" s="619"/>
      <c r="B71" s="604" t="s">
        <v>518</v>
      </c>
      <c r="C71" s="565"/>
      <c r="D71" s="565"/>
      <c r="E71" s="565"/>
      <c r="F71" s="565"/>
      <c r="G71" s="565"/>
      <c r="H71" s="565"/>
      <c r="I71" s="565"/>
      <c r="J71" s="565"/>
      <c r="K71" s="565"/>
      <c r="L71" s="565"/>
      <c r="M71" s="565"/>
    </row>
    <row r="72" spans="1:13" s="573" customFormat="1" ht="20.25" customHeight="1">
      <c r="A72" s="605" t="s">
        <v>214</v>
      </c>
      <c r="B72" s="606" t="s">
        <v>511</v>
      </c>
      <c r="C72" s="565" t="s">
        <v>467</v>
      </c>
      <c r="D72" s="565">
        <v>1200</v>
      </c>
      <c r="E72" s="565"/>
      <c r="F72" s="565"/>
      <c r="G72" s="565"/>
      <c r="H72" s="565"/>
      <c r="I72" s="565"/>
      <c r="J72" s="565"/>
      <c r="K72" s="565"/>
      <c r="L72" s="565"/>
      <c r="M72" s="565"/>
    </row>
    <row r="73" spans="1:13" s="573" customFormat="1" ht="20.25" customHeight="1">
      <c r="A73" s="605" t="s">
        <v>227</v>
      </c>
      <c r="B73" s="606" t="s">
        <v>512</v>
      </c>
      <c r="C73" s="565" t="s">
        <v>467</v>
      </c>
      <c r="D73" s="565">
        <v>60</v>
      </c>
      <c r="E73" s="565"/>
      <c r="F73" s="565"/>
      <c r="G73" s="565"/>
      <c r="H73" s="565"/>
      <c r="I73" s="565"/>
      <c r="J73" s="565"/>
      <c r="K73" s="565"/>
      <c r="L73" s="565"/>
      <c r="M73" s="565"/>
    </row>
    <row r="74" spans="1:13" s="573" customFormat="1" ht="20.25" customHeight="1">
      <c r="A74" s="605" t="s">
        <v>227</v>
      </c>
      <c r="B74" s="599" t="s">
        <v>513</v>
      </c>
      <c r="C74" s="565" t="s">
        <v>467</v>
      </c>
      <c r="D74" s="565">
        <v>1850</v>
      </c>
      <c r="E74" s="565"/>
      <c r="F74" s="565"/>
      <c r="G74" s="565"/>
      <c r="H74" s="565"/>
      <c r="I74" s="565"/>
      <c r="J74" s="565"/>
      <c r="K74" s="565"/>
      <c r="L74" s="565"/>
      <c r="M74" s="565"/>
    </row>
    <row r="75" spans="1:13" s="573" customFormat="1" ht="19.5" customHeight="1">
      <c r="A75" s="617" t="s">
        <v>519</v>
      </c>
      <c r="B75" s="618" t="s">
        <v>520</v>
      </c>
      <c r="C75" s="565"/>
      <c r="D75" s="565"/>
      <c r="E75" s="565"/>
      <c r="F75" s="565"/>
      <c r="G75" s="565"/>
      <c r="H75" s="565"/>
      <c r="I75" s="565"/>
      <c r="J75" s="565"/>
      <c r="K75" s="565"/>
      <c r="L75" s="565"/>
      <c r="M75" s="565"/>
    </row>
    <row r="76" spans="1:13" s="573" customFormat="1" ht="89.25" customHeight="1">
      <c r="A76" s="619"/>
      <c r="B76" s="604" t="s">
        <v>521</v>
      </c>
      <c r="C76" s="565"/>
      <c r="D76" s="565"/>
      <c r="E76" s="565"/>
      <c r="F76" s="565"/>
      <c r="G76" s="565"/>
      <c r="H76" s="565"/>
      <c r="I76" s="565"/>
      <c r="J76" s="565"/>
      <c r="K76" s="565"/>
      <c r="L76" s="565"/>
      <c r="M76" s="565"/>
    </row>
    <row r="77" spans="1:13" s="573" customFormat="1" ht="20.25" customHeight="1">
      <c r="A77" s="605" t="s">
        <v>214</v>
      </c>
      <c r="B77" s="606" t="s">
        <v>522</v>
      </c>
      <c r="C77" s="565" t="s">
        <v>467</v>
      </c>
      <c r="D77" s="565">
        <v>850</v>
      </c>
      <c r="E77" s="565"/>
      <c r="F77" s="565"/>
      <c r="G77" s="565"/>
      <c r="H77" s="565"/>
      <c r="I77" s="565"/>
      <c r="J77" s="565"/>
      <c r="K77" s="565"/>
      <c r="L77" s="565"/>
      <c r="M77" s="565"/>
    </row>
    <row r="78" spans="1:13" s="573" customFormat="1" ht="20.25" customHeight="1">
      <c r="A78" s="620" t="s">
        <v>227</v>
      </c>
      <c r="B78" s="621" t="s">
        <v>523</v>
      </c>
      <c r="C78" s="565" t="s">
        <v>467</v>
      </c>
      <c r="D78" s="565">
        <v>915</v>
      </c>
      <c r="E78" s="565"/>
      <c r="F78" s="565"/>
      <c r="G78" s="565"/>
      <c r="H78" s="565"/>
      <c r="I78" s="565"/>
      <c r="J78" s="565"/>
      <c r="K78" s="565"/>
      <c r="L78" s="565"/>
      <c r="M78" s="565"/>
    </row>
    <row r="79" spans="1:13" s="573" customFormat="1" ht="20.25" customHeight="1">
      <c r="A79" s="620" t="s">
        <v>228</v>
      </c>
      <c r="B79" s="621" t="s">
        <v>524</v>
      </c>
      <c r="C79" s="565" t="s">
        <v>467</v>
      </c>
      <c r="D79" s="565">
        <v>50</v>
      </c>
      <c r="E79" s="565"/>
      <c r="F79" s="565"/>
      <c r="G79" s="565"/>
      <c r="H79" s="565"/>
      <c r="I79" s="565"/>
      <c r="J79" s="565"/>
      <c r="K79" s="565"/>
      <c r="L79" s="565"/>
      <c r="M79" s="565"/>
    </row>
    <row r="80" spans="1:13" s="573" customFormat="1" ht="20.25" customHeight="1">
      <c r="A80" s="598" t="s">
        <v>230</v>
      </c>
      <c r="B80" s="599" t="s">
        <v>525</v>
      </c>
      <c r="C80" s="565" t="s">
        <v>467</v>
      </c>
      <c r="D80" s="565">
        <v>380</v>
      </c>
      <c r="E80" s="565"/>
      <c r="F80" s="565"/>
      <c r="G80" s="565"/>
      <c r="H80" s="565"/>
      <c r="I80" s="565"/>
      <c r="J80" s="565"/>
      <c r="K80" s="565"/>
      <c r="L80" s="565"/>
      <c r="M80" s="565"/>
    </row>
    <row r="81" spans="1:13" s="573" customFormat="1" ht="21" customHeight="1">
      <c r="A81" s="622" t="s">
        <v>526</v>
      </c>
      <c r="B81" s="623" t="s">
        <v>527</v>
      </c>
      <c r="C81" s="565"/>
      <c r="D81" s="565"/>
      <c r="E81" s="565"/>
      <c r="F81" s="565"/>
      <c r="G81" s="565"/>
      <c r="H81" s="565"/>
      <c r="I81" s="565"/>
      <c r="J81" s="565"/>
      <c r="K81" s="565"/>
      <c r="L81" s="565"/>
      <c r="M81" s="565"/>
    </row>
    <row r="82" spans="1:13" s="573" customFormat="1" ht="150" customHeight="1">
      <c r="A82" s="624"/>
      <c r="B82" s="625" t="s">
        <v>528</v>
      </c>
      <c r="C82" s="565" t="s">
        <v>467</v>
      </c>
      <c r="D82" s="565">
        <v>515</v>
      </c>
      <c r="E82" s="565"/>
      <c r="F82" s="565"/>
      <c r="G82" s="565"/>
      <c r="H82" s="565"/>
      <c r="I82" s="565"/>
      <c r="J82" s="565"/>
      <c r="K82" s="565"/>
      <c r="L82" s="565"/>
      <c r="M82" s="565"/>
    </row>
    <row r="83" spans="1:13" s="573" customFormat="1" ht="21.75" customHeight="1">
      <c r="A83" s="617" t="s">
        <v>529</v>
      </c>
      <c r="B83" s="618" t="s">
        <v>530</v>
      </c>
      <c r="C83" s="565"/>
      <c r="D83" s="565"/>
      <c r="E83" s="565"/>
      <c r="F83" s="565"/>
      <c r="G83" s="565"/>
      <c r="H83" s="565"/>
      <c r="I83" s="565"/>
      <c r="J83" s="565"/>
      <c r="K83" s="565"/>
      <c r="L83" s="565"/>
      <c r="M83" s="565"/>
    </row>
    <row r="84" spans="1:13" s="573" customFormat="1" ht="75.75" customHeight="1">
      <c r="A84" s="626"/>
      <c r="B84" s="627" t="s">
        <v>531</v>
      </c>
      <c r="C84" s="565" t="s">
        <v>467</v>
      </c>
      <c r="D84" s="565">
        <v>5300</v>
      </c>
      <c r="E84" s="565"/>
      <c r="F84" s="565"/>
      <c r="G84" s="565"/>
      <c r="H84" s="565"/>
      <c r="I84" s="565"/>
      <c r="J84" s="565"/>
      <c r="K84" s="565"/>
      <c r="L84" s="565"/>
      <c r="M84" s="565"/>
    </row>
    <row r="85" spans="1:13" s="573" customFormat="1" ht="24.75" customHeight="1">
      <c r="A85" s="617" t="s">
        <v>532</v>
      </c>
      <c r="B85" s="618" t="s">
        <v>533</v>
      </c>
      <c r="C85" s="565"/>
      <c r="D85" s="565"/>
      <c r="E85" s="565"/>
      <c r="F85" s="565"/>
      <c r="G85" s="565"/>
      <c r="H85" s="565"/>
      <c r="I85" s="565"/>
      <c r="J85" s="565"/>
      <c r="K85" s="565"/>
      <c r="L85" s="565"/>
      <c r="M85" s="565"/>
    </row>
    <row r="86" spans="1:13" s="573" customFormat="1" ht="79.5" customHeight="1">
      <c r="A86" s="628" t="s">
        <v>450</v>
      </c>
      <c r="B86" s="629" t="s">
        <v>534</v>
      </c>
      <c r="C86" s="565" t="s">
        <v>467</v>
      </c>
      <c r="D86" s="565">
        <v>175</v>
      </c>
      <c r="E86" s="565"/>
      <c r="F86" s="565"/>
      <c r="G86" s="565"/>
      <c r="H86" s="565"/>
      <c r="I86" s="565"/>
      <c r="J86" s="565"/>
      <c r="K86" s="565"/>
      <c r="L86" s="565"/>
      <c r="M86" s="565"/>
    </row>
    <row r="87" spans="1:13" s="573" customFormat="1" ht="46.5" customHeight="1">
      <c r="A87" s="628" t="s">
        <v>452</v>
      </c>
      <c r="B87" s="629" t="s">
        <v>535</v>
      </c>
      <c r="C87" s="565" t="s">
        <v>536</v>
      </c>
      <c r="D87" s="565">
        <v>5</v>
      </c>
      <c r="E87" s="565"/>
      <c r="F87" s="565"/>
      <c r="G87" s="565"/>
      <c r="H87" s="565"/>
      <c r="I87" s="565"/>
      <c r="J87" s="565"/>
      <c r="K87" s="565"/>
      <c r="L87" s="565"/>
      <c r="M87" s="565"/>
    </row>
    <row r="88" spans="1:13" s="573" customFormat="1" ht="9.75" customHeight="1">
      <c r="A88" s="630"/>
      <c r="B88" s="631"/>
      <c r="C88" s="565"/>
      <c r="D88" s="565"/>
      <c r="E88" s="565"/>
      <c r="F88" s="565"/>
      <c r="G88" s="565"/>
      <c r="H88" s="565"/>
      <c r="I88" s="565"/>
      <c r="J88" s="565"/>
      <c r="K88" s="565"/>
      <c r="L88" s="565"/>
      <c r="M88" s="565"/>
    </row>
    <row r="89" spans="1:13" s="573" customFormat="1" ht="9.75" customHeight="1">
      <c r="A89" s="632"/>
      <c r="B89" s="633"/>
      <c r="C89" s="565"/>
      <c r="D89" s="565"/>
      <c r="E89" s="565"/>
      <c r="F89" s="565"/>
      <c r="G89" s="565"/>
      <c r="H89" s="565"/>
      <c r="I89" s="565"/>
      <c r="J89" s="565"/>
      <c r="K89" s="565"/>
      <c r="L89" s="565"/>
      <c r="M89" s="565"/>
    </row>
    <row r="90" spans="1:13" s="573" customFormat="1" ht="9.75" customHeight="1">
      <c r="A90" s="632"/>
      <c r="B90" s="633"/>
      <c r="C90" s="565"/>
      <c r="D90" s="565"/>
      <c r="E90" s="565"/>
      <c r="F90" s="565"/>
      <c r="G90" s="565"/>
      <c r="H90" s="565"/>
      <c r="I90" s="565"/>
      <c r="J90" s="565"/>
      <c r="K90" s="565"/>
      <c r="L90" s="565"/>
      <c r="M90" s="565"/>
    </row>
    <row r="91" spans="1:13" s="573" customFormat="1" ht="9.75" customHeight="1">
      <c r="A91" s="632"/>
      <c r="B91" s="633"/>
      <c r="C91" s="565"/>
      <c r="D91" s="565"/>
      <c r="E91" s="565"/>
      <c r="F91" s="565"/>
      <c r="G91" s="565"/>
      <c r="H91" s="565"/>
      <c r="I91" s="565"/>
      <c r="J91" s="565"/>
      <c r="K91" s="565"/>
      <c r="L91" s="565"/>
      <c r="M91" s="565"/>
    </row>
    <row r="92" spans="1:13" s="573" customFormat="1" ht="9.75" customHeight="1">
      <c r="A92" s="632"/>
      <c r="B92" s="633"/>
      <c r="C92" s="565"/>
      <c r="D92" s="565"/>
      <c r="E92" s="565"/>
      <c r="F92" s="565"/>
      <c r="G92" s="565"/>
      <c r="H92" s="565"/>
      <c r="I92" s="565"/>
      <c r="J92" s="565"/>
      <c r="K92" s="565"/>
      <c r="L92" s="565"/>
      <c r="M92" s="565"/>
    </row>
    <row r="93" spans="1:13" s="573" customFormat="1" ht="9.75" customHeight="1">
      <c r="A93" s="632"/>
      <c r="B93" s="633"/>
      <c r="C93" s="565"/>
      <c r="D93" s="565"/>
      <c r="E93" s="565"/>
      <c r="F93" s="565"/>
      <c r="G93" s="565"/>
      <c r="H93" s="565"/>
      <c r="I93" s="565"/>
      <c r="J93" s="565"/>
      <c r="K93" s="565"/>
      <c r="L93" s="565"/>
      <c r="M93" s="565"/>
    </row>
    <row r="94" spans="1:13" s="573" customFormat="1" ht="9.75" customHeight="1">
      <c r="A94" s="632"/>
      <c r="B94" s="633"/>
      <c r="C94" s="565"/>
      <c r="D94" s="565"/>
      <c r="E94" s="565"/>
      <c r="F94" s="565"/>
      <c r="G94" s="565"/>
      <c r="H94" s="565"/>
      <c r="I94" s="565"/>
      <c r="J94" s="565"/>
      <c r="K94" s="565"/>
      <c r="L94" s="565"/>
      <c r="M94" s="565"/>
    </row>
    <row r="95" spans="1:13" s="573" customFormat="1" ht="9.75" customHeight="1">
      <c r="A95" s="634"/>
      <c r="B95" s="629"/>
      <c r="C95" s="565"/>
      <c r="D95" s="565"/>
      <c r="E95" s="565"/>
      <c r="F95" s="565"/>
      <c r="G95" s="565"/>
      <c r="H95" s="565"/>
      <c r="I95" s="565"/>
      <c r="J95" s="565"/>
      <c r="K95" s="565"/>
      <c r="L95" s="565"/>
      <c r="M95" s="565"/>
    </row>
    <row r="96" spans="1:13" s="573" customFormat="1" ht="9.75" customHeight="1">
      <c r="A96" s="635"/>
      <c r="B96" s="636"/>
      <c r="C96" s="565"/>
      <c r="D96" s="565"/>
      <c r="E96" s="565"/>
      <c r="F96" s="565"/>
      <c r="G96" s="565"/>
      <c r="H96" s="565"/>
      <c r="I96" s="565"/>
      <c r="J96" s="565"/>
      <c r="K96" s="565"/>
      <c r="L96" s="565"/>
      <c r="M96" s="565"/>
    </row>
    <row r="97" spans="1:13" s="573" customFormat="1" ht="20.25" customHeight="1">
      <c r="A97" s="622" t="s">
        <v>537</v>
      </c>
      <c r="B97" s="623" t="s">
        <v>538</v>
      </c>
      <c r="C97" s="565"/>
      <c r="D97" s="565"/>
      <c r="E97" s="565"/>
      <c r="F97" s="565"/>
      <c r="G97" s="565"/>
      <c r="H97" s="565"/>
      <c r="I97" s="565"/>
      <c r="J97" s="565"/>
      <c r="K97" s="565"/>
      <c r="L97" s="565"/>
      <c r="M97" s="565"/>
    </row>
    <row r="98" spans="1:13" s="573" customFormat="1" ht="123" customHeight="1">
      <c r="A98" s="634"/>
      <c r="B98" s="629" t="s">
        <v>539</v>
      </c>
      <c r="C98" s="565" t="s">
        <v>191</v>
      </c>
      <c r="D98" s="565">
        <v>315</v>
      </c>
      <c r="E98" s="565"/>
      <c r="F98" s="565"/>
      <c r="G98" s="565"/>
      <c r="H98" s="565"/>
      <c r="I98" s="565"/>
      <c r="J98" s="565"/>
      <c r="K98" s="565"/>
      <c r="L98" s="565"/>
      <c r="M98" s="565"/>
    </row>
    <row r="99" spans="1:13" s="573" customFormat="1" ht="21" customHeight="1">
      <c r="A99" s="622" t="s">
        <v>540</v>
      </c>
      <c r="B99" s="623" t="s">
        <v>541</v>
      </c>
      <c r="C99" s="565"/>
      <c r="D99" s="565"/>
      <c r="E99" s="565"/>
      <c r="F99" s="565"/>
      <c r="G99" s="565"/>
      <c r="H99" s="565"/>
      <c r="I99" s="565"/>
      <c r="J99" s="565"/>
      <c r="K99" s="565"/>
      <c r="L99" s="565"/>
      <c r="M99" s="565"/>
    </row>
    <row r="100" spans="1:13" s="573" customFormat="1" ht="105">
      <c r="A100" s="632"/>
      <c r="B100" s="633" t="s">
        <v>542</v>
      </c>
      <c r="C100" s="565"/>
      <c r="D100" s="565"/>
      <c r="E100" s="565"/>
      <c r="F100" s="565"/>
      <c r="G100" s="565"/>
      <c r="H100" s="565"/>
      <c r="I100" s="565"/>
      <c r="J100" s="565"/>
      <c r="K100" s="565"/>
      <c r="L100" s="565"/>
      <c r="M100" s="565"/>
    </row>
    <row r="101" spans="1:13" s="573" customFormat="1" ht="28.5" customHeight="1">
      <c r="A101" s="637" t="s">
        <v>214</v>
      </c>
      <c r="B101" s="638" t="s">
        <v>543</v>
      </c>
      <c r="C101" s="565" t="s">
        <v>467</v>
      </c>
      <c r="D101" s="565">
        <v>585</v>
      </c>
      <c r="E101" s="565"/>
      <c r="F101" s="565"/>
      <c r="G101" s="565"/>
      <c r="H101" s="565"/>
      <c r="I101" s="565"/>
      <c r="J101" s="565"/>
      <c r="K101" s="565"/>
      <c r="L101" s="565"/>
      <c r="M101" s="565"/>
    </row>
    <row r="102" spans="1:13" s="573" customFormat="1" ht="9.75" customHeight="1">
      <c r="A102" s="639"/>
      <c r="B102" s="640"/>
      <c r="C102" s="565"/>
      <c r="D102" s="565"/>
      <c r="E102" s="565"/>
      <c r="F102" s="565"/>
      <c r="G102" s="565"/>
      <c r="H102" s="565"/>
      <c r="I102" s="565"/>
      <c r="J102" s="565"/>
      <c r="K102" s="565"/>
      <c r="L102" s="565"/>
      <c r="M102" s="565"/>
    </row>
    <row r="103" spans="1:13" s="566" customFormat="1" ht="21" customHeight="1">
      <c r="A103" s="615" t="s">
        <v>544</v>
      </c>
      <c r="B103" s="616" t="s">
        <v>545</v>
      </c>
      <c r="C103" s="565"/>
      <c r="D103" s="565"/>
      <c r="E103" s="565"/>
      <c r="F103" s="565"/>
      <c r="G103" s="565"/>
      <c r="H103" s="565"/>
      <c r="I103" s="565"/>
      <c r="J103" s="565"/>
      <c r="K103" s="565"/>
      <c r="L103" s="565"/>
      <c r="M103" s="565"/>
    </row>
    <row r="104" spans="1:13" s="569" customFormat="1" ht="23.25" customHeight="1">
      <c r="A104" s="617" t="s">
        <v>546</v>
      </c>
      <c r="B104" s="618" t="s">
        <v>547</v>
      </c>
      <c r="C104" s="565"/>
      <c r="D104" s="565"/>
      <c r="E104" s="565"/>
      <c r="F104" s="565"/>
      <c r="G104" s="565"/>
      <c r="H104" s="565"/>
      <c r="I104" s="565"/>
      <c r="J104" s="565"/>
      <c r="K104" s="565"/>
      <c r="L104" s="565"/>
      <c r="M104" s="565"/>
    </row>
    <row r="105" spans="1:13" s="641" customFormat="1" ht="183" customHeight="1">
      <c r="A105" s="624"/>
      <c r="B105" s="625" t="s">
        <v>548</v>
      </c>
      <c r="C105" s="565"/>
      <c r="D105" s="565"/>
      <c r="E105" s="565"/>
      <c r="F105" s="565"/>
      <c r="G105" s="565"/>
      <c r="H105" s="565"/>
      <c r="I105" s="565"/>
      <c r="J105" s="565"/>
      <c r="K105" s="565"/>
      <c r="L105" s="565"/>
      <c r="M105" s="565"/>
    </row>
    <row r="106" spans="1:13" s="641" customFormat="1" ht="22.5" customHeight="1">
      <c r="A106" s="584" t="s">
        <v>214</v>
      </c>
      <c r="B106" s="642" t="s">
        <v>549</v>
      </c>
      <c r="C106" s="565" t="s">
        <v>467</v>
      </c>
      <c r="D106" s="565">
        <v>2350</v>
      </c>
      <c r="E106" s="565"/>
      <c r="F106" s="565"/>
      <c r="G106" s="565"/>
      <c r="H106" s="565"/>
      <c r="I106" s="565"/>
      <c r="J106" s="565"/>
      <c r="K106" s="565"/>
      <c r="L106" s="565"/>
      <c r="M106" s="565"/>
    </row>
    <row r="107" spans="1:13" s="569" customFormat="1" ht="29.25" customHeight="1">
      <c r="A107" s="643" t="s">
        <v>550</v>
      </c>
      <c r="B107" s="644" t="s">
        <v>551</v>
      </c>
      <c r="C107" s="565"/>
      <c r="D107" s="565"/>
      <c r="E107" s="565"/>
      <c r="F107" s="565"/>
      <c r="G107" s="565"/>
      <c r="H107" s="565"/>
      <c r="I107" s="565"/>
      <c r="J107" s="565"/>
      <c r="K107" s="565"/>
      <c r="L107" s="565"/>
      <c r="M107" s="565"/>
    </row>
    <row r="108" spans="1:13" s="641" customFormat="1" ht="63" customHeight="1">
      <c r="A108" s="624"/>
      <c r="B108" s="625" t="s">
        <v>552</v>
      </c>
      <c r="C108" s="565" t="s">
        <v>467</v>
      </c>
      <c r="D108" s="565">
        <v>475</v>
      </c>
      <c r="E108" s="565"/>
      <c r="F108" s="565"/>
      <c r="G108" s="565"/>
      <c r="H108" s="565"/>
      <c r="I108" s="565"/>
      <c r="J108" s="565"/>
      <c r="K108" s="565"/>
      <c r="L108" s="565"/>
      <c r="M108" s="565"/>
    </row>
    <row r="109" spans="1:13" s="569" customFormat="1" ht="17.25" customHeight="1">
      <c r="A109" s="617" t="s">
        <v>553</v>
      </c>
      <c r="B109" s="618" t="s">
        <v>554</v>
      </c>
      <c r="C109" s="565"/>
      <c r="D109" s="565"/>
      <c r="E109" s="565"/>
      <c r="F109" s="565"/>
      <c r="G109" s="565"/>
      <c r="H109" s="565"/>
      <c r="I109" s="565"/>
      <c r="J109" s="565"/>
      <c r="K109" s="565"/>
      <c r="L109" s="565"/>
      <c r="M109" s="565"/>
    </row>
    <row r="110" spans="1:13" s="641" customFormat="1" ht="208.5" customHeight="1">
      <c r="A110" s="624"/>
      <c r="B110" s="625" t="s">
        <v>555</v>
      </c>
      <c r="C110" s="565" t="s">
        <v>467</v>
      </c>
      <c r="D110" s="565">
        <v>460</v>
      </c>
      <c r="E110" s="565"/>
      <c r="F110" s="565"/>
      <c r="G110" s="565"/>
      <c r="H110" s="565"/>
      <c r="I110" s="565"/>
      <c r="J110" s="565"/>
      <c r="K110" s="565"/>
      <c r="L110" s="565"/>
      <c r="M110" s="565"/>
    </row>
    <row r="111" spans="1:13" s="641" customFormat="1" ht="12" customHeight="1">
      <c r="A111" s="590"/>
      <c r="B111" s="645"/>
      <c r="C111" s="565"/>
      <c r="D111" s="565"/>
      <c r="E111" s="565"/>
      <c r="F111" s="565"/>
      <c r="G111" s="565"/>
      <c r="H111" s="565"/>
      <c r="I111" s="565"/>
      <c r="J111" s="565"/>
      <c r="K111" s="565"/>
      <c r="L111" s="565"/>
      <c r="M111" s="565"/>
    </row>
    <row r="112" spans="1:13" s="569" customFormat="1" ht="18.75" customHeight="1">
      <c r="A112" s="622" t="s">
        <v>556</v>
      </c>
      <c r="B112" s="623" t="s">
        <v>557</v>
      </c>
      <c r="C112" s="565"/>
      <c r="D112" s="565"/>
      <c r="E112" s="565"/>
      <c r="F112" s="565"/>
      <c r="G112" s="565"/>
      <c r="H112" s="565"/>
      <c r="I112" s="565"/>
      <c r="J112" s="565"/>
      <c r="K112" s="565"/>
      <c r="L112" s="565"/>
      <c r="M112" s="565"/>
    </row>
    <row r="113" spans="1:13" s="569" customFormat="1" ht="90.75" customHeight="1">
      <c r="A113" s="646"/>
      <c r="B113" s="647" t="s">
        <v>558</v>
      </c>
      <c r="C113" s="565" t="s">
        <v>536</v>
      </c>
      <c r="D113" s="565">
        <v>8</v>
      </c>
      <c r="E113" s="565"/>
      <c r="F113" s="565"/>
      <c r="G113" s="565"/>
      <c r="H113" s="565"/>
      <c r="I113" s="565"/>
      <c r="J113" s="565"/>
      <c r="K113" s="565"/>
      <c r="L113" s="565"/>
      <c r="M113" s="565"/>
    </row>
    <row r="114" spans="1:13" s="569" customFormat="1" ht="18.75" customHeight="1">
      <c r="A114" s="622" t="s">
        <v>559</v>
      </c>
      <c r="B114" s="623" t="s">
        <v>560</v>
      </c>
      <c r="C114" s="565"/>
      <c r="D114" s="565"/>
      <c r="E114" s="565"/>
      <c r="F114" s="565"/>
      <c r="G114" s="565"/>
      <c r="H114" s="565"/>
      <c r="I114" s="565"/>
      <c r="J114" s="565"/>
      <c r="K114" s="565"/>
      <c r="L114" s="565"/>
      <c r="M114" s="565"/>
    </row>
    <row r="115" spans="1:13" s="569" customFormat="1" ht="210">
      <c r="A115" s="646"/>
      <c r="B115" s="647" t="s">
        <v>561</v>
      </c>
      <c r="C115" s="565" t="s">
        <v>467</v>
      </c>
      <c r="D115" s="565">
        <v>590</v>
      </c>
      <c r="E115" s="565"/>
      <c r="F115" s="565"/>
      <c r="G115" s="565"/>
      <c r="H115" s="565"/>
      <c r="I115" s="565"/>
      <c r="J115" s="565"/>
      <c r="K115" s="565"/>
      <c r="L115" s="565"/>
      <c r="M115" s="565"/>
    </row>
    <row r="116" spans="1:13" s="566" customFormat="1" ht="18.75" customHeight="1">
      <c r="A116" s="622" t="s">
        <v>562</v>
      </c>
      <c r="B116" s="623" t="s">
        <v>563</v>
      </c>
      <c r="C116" s="565"/>
      <c r="D116" s="565"/>
      <c r="E116" s="565"/>
      <c r="F116" s="565"/>
      <c r="G116" s="565"/>
      <c r="H116" s="565"/>
      <c r="I116" s="565"/>
      <c r="J116" s="565"/>
      <c r="K116" s="565"/>
      <c r="L116" s="565"/>
      <c r="M116" s="565"/>
    </row>
    <row r="117" spans="1:13" s="648" customFormat="1" ht="120.75" customHeight="1">
      <c r="A117" s="626"/>
      <c r="B117" s="647" t="s">
        <v>564</v>
      </c>
      <c r="C117" s="565" t="s">
        <v>467</v>
      </c>
      <c r="D117" s="565">
        <f>D84+D82</f>
        <v>5815</v>
      </c>
      <c r="E117" s="565"/>
      <c r="F117" s="565"/>
      <c r="G117" s="565"/>
      <c r="H117" s="565"/>
      <c r="I117" s="565"/>
      <c r="J117" s="565"/>
      <c r="K117" s="565"/>
      <c r="L117" s="565"/>
      <c r="M117" s="565"/>
    </row>
    <row r="118" spans="1:13" s="573" customFormat="1" ht="12.75" customHeight="1">
      <c r="A118" s="639"/>
      <c r="B118" s="640"/>
      <c r="C118" s="565"/>
      <c r="D118" s="565"/>
      <c r="E118" s="565"/>
      <c r="F118" s="565"/>
      <c r="G118" s="565"/>
      <c r="H118" s="565"/>
      <c r="I118" s="565"/>
      <c r="J118" s="565"/>
      <c r="K118" s="565"/>
      <c r="L118" s="565"/>
      <c r="M118" s="565"/>
    </row>
    <row r="119" spans="1:13" s="566" customFormat="1" ht="21" customHeight="1">
      <c r="A119" s="615" t="s">
        <v>416</v>
      </c>
      <c r="B119" s="616" t="s">
        <v>565</v>
      </c>
      <c r="C119" s="565"/>
      <c r="D119" s="565"/>
      <c r="E119" s="565"/>
      <c r="F119" s="565"/>
      <c r="G119" s="565"/>
      <c r="H119" s="565"/>
      <c r="I119" s="565"/>
      <c r="J119" s="565"/>
      <c r="K119" s="565"/>
      <c r="L119" s="565"/>
      <c r="M119" s="565"/>
    </row>
    <row r="120" spans="1:13" s="650" customFormat="1" ht="30">
      <c r="A120" s="632" t="s">
        <v>566</v>
      </c>
      <c r="B120" s="649" t="s">
        <v>567</v>
      </c>
      <c r="C120" s="565"/>
      <c r="D120" s="565"/>
      <c r="E120" s="565"/>
      <c r="F120" s="565"/>
      <c r="G120" s="565"/>
      <c r="H120" s="565"/>
      <c r="I120" s="565"/>
      <c r="J120" s="565"/>
      <c r="K120" s="565"/>
      <c r="L120" s="565"/>
      <c r="M120" s="565"/>
    </row>
    <row r="121" spans="1:13" s="650" customFormat="1" ht="151.5" customHeight="1">
      <c r="A121" s="651"/>
      <c r="B121" s="652" t="s">
        <v>568</v>
      </c>
      <c r="C121" s="565"/>
      <c r="D121" s="565"/>
      <c r="E121" s="565"/>
      <c r="F121" s="565"/>
      <c r="G121" s="565"/>
      <c r="H121" s="565"/>
      <c r="I121" s="565"/>
      <c r="J121" s="565"/>
      <c r="K121" s="565"/>
      <c r="L121" s="565"/>
      <c r="M121" s="565"/>
    </row>
    <row r="122" spans="1:13" s="650" customFormat="1" ht="19.5" customHeight="1">
      <c r="A122" s="653" t="s">
        <v>214</v>
      </c>
      <c r="B122" s="654" t="s">
        <v>569</v>
      </c>
      <c r="C122" s="565" t="s">
        <v>467</v>
      </c>
      <c r="D122" s="565">
        <v>275</v>
      </c>
      <c r="E122" s="565"/>
      <c r="F122" s="565"/>
      <c r="G122" s="565"/>
      <c r="H122" s="565"/>
      <c r="I122" s="565"/>
      <c r="J122" s="565"/>
      <c r="K122" s="565"/>
      <c r="L122" s="565"/>
      <c r="M122" s="565"/>
    </row>
    <row r="123" spans="1:13" s="650" customFormat="1" ht="18" customHeight="1">
      <c r="A123" s="655" t="s">
        <v>570</v>
      </c>
      <c r="B123" s="656" t="s">
        <v>571</v>
      </c>
      <c r="C123" s="565"/>
      <c r="D123" s="565"/>
      <c r="E123" s="565"/>
      <c r="F123" s="565"/>
      <c r="G123" s="565"/>
      <c r="H123" s="565"/>
      <c r="I123" s="565"/>
      <c r="J123" s="565"/>
      <c r="K123" s="565"/>
      <c r="L123" s="565"/>
      <c r="M123" s="565"/>
    </row>
    <row r="124" spans="1:13" s="650" customFormat="1" ht="136.5" customHeight="1">
      <c r="A124" s="651"/>
      <c r="B124" s="652" t="s">
        <v>572</v>
      </c>
      <c r="C124" s="565"/>
      <c r="D124" s="565"/>
      <c r="E124" s="565"/>
      <c r="F124" s="565"/>
      <c r="G124" s="565"/>
      <c r="H124" s="565"/>
      <c r="I124" s="565"/>
      <c r="J124" s="565"/>
      <c r="K124" s="565"/>
      <c r="L124" s="565"/>
      <c r="M124" s="565"/>
    </row>
    <row r="125" spans="1:13" s="650" customFormat="1" ht="18.75" customHeight="1">
      <c r="A125" s="653" t="s">
        <v>214</v>
      </c>
      <c r="B125" s="654" t="s">
        <v>573</v>
      </c>
      <c r="C125" s="565" t="s">
        <v>467</v>
      </c>
      <c r="D125" s="565">
        <v>160</v>
      </c>
      <c r="E125" s="565"/>
      <c r="F125" s="565"/>
      <c r="G125" s="565"/>
      <c r="H125" s="565"/>
      <c r="I125" s="565"/>
      <c r="J125" s="565"/>
      <c r="K125" s="565"/>
      <c r="L125" s="565"/>
      <c r="M125" s="565"/>
    </row>
    <row r="126" spans="1:13" s="650" customFormat="1" ht="12.75" customHeight="1">
      <c r="A126" s="657"/>
      <c r="B126" s="658"/>
      <c r="C126" s="565"/>
      <c r="D126" s="565"/>
      <c r="E126" s="565"/>
      <c r="F126" s="565"/>
      <c r="G126" s="565"/>
      <c r="H126" s="565"/>
      <c r="I126" s="565"/>
      <c r="J126" s="565"/>
      <c r="K126" s="565"/>
      <c r="L126" s="565"/>
      <c r="M126" s="565"/>
    </row>
    <row r="127" spans="1:13" s="650" customFormat="1">
      <c r="A127" s="643" t="s">
        <v>574</v>
      </c>
      <c r="B127" s="659" t="s">
        <v>575</v>
      </c>
      <c r="C127" s="565"/>
      <c r="D127" s="565"/>
      <c r="E127" s="565"/>
      <c r="F127" s="565"/>
      <c r="G127" s="565"/>
      <c r="H127" s="565"/>
      <c r="I127" s="565"/>
      <c r="J127" s="565"/>
      <c r="K127" s="565"/>
      <c r="L127" s="565"/>
      <c r="M127" s="565"/>
    </row>
    <row r="128" spans="1:13" s="650" customFormat="1" ht="128.25" customHeight="1">
      <c r="A128" s="660"/>
      <c r="B128" s="661" t="s">
        <v>576</v>
      </c>
      <c r="C128" s="565" t="s">
        <v>467</v>
      </c>
      <c r="D128" s="565">
        <v>125</v>
      </c>
      <c r="E128" s="565"/>
      <c r="F128" s="565"/>
      <c r="G128" s="565"/>
      <c r="H128" s="565"/>
      <c r="I128" s="565"/>
      <c r="J128" s="565"/>
      <c r="K128" s="565"/>
      <c r="L128" s="565"/>
      <c r="M128" s="565"/>
    </row>
    <row r="129" spans="1:13" s="650" customFormat="1" ht="26.25" customHeight="1">
      <c r="A129" s="662"/>
      <c r="B129" s="663" t="s">
        <v>577</v>
      </c>
      <c r="C129" s="565"/>
      <c r="D129" s="565"/>
      <c r="E129" s="565"/>
      <c r="F129" s="565"/>
      <c r="G129" s="565"/>
      <c r="H129" s="565"/>
      <c r="I129" s="565"/>
      <c r="J129" s="565"/>
      <c r="K129" s="565"/>
      <c r="L129" s="565"/>
      <c r="M129" s="565"/>
    </row>
    <row r="130" spans="1:13" s="650" customFormat="1" ht="20.25" customHeight="1">
      <c r="A130" s="655" t="s">
        <v>578</v>
      </c>
      <c r="B130" s="664" t="s">
        <v>579</v>
      </c>
      <c r="C130" s="565"/>
      <c r="D130" s="565"/>
      <c r="E130" s="565"/>
      <c r="F130" s="565"/>
      <c r="G130" s="565"/>
      <c r="H130" s="565"/>
      <c r="I130" s="565"/>
      <c r="J130" s="565"/>
      <c r="K130" s="565"/>
      <c r="L130" s="565"/>
      <c r="M130" s="565"/>
    </row>
    <row r="131" spans="1:13" s="650" customFormat="1" ht="122.25" customHeight="1">
      <c r="A131" s="660"/>
      <c r="B131" s="665" t="s">
        <v>580</v>
      </c>
      <c r="C131" s="565" t="s">
        <v>467</v>
      </c>
      <c r="D131" s="565">
        <v>42</v>
      </c>
      <c r="E131" s="565"/>
      <c r="F131" s="565"/>
      <c r="G131" s="565"/>
      <c r="H131" s="565"/>
      <c r="I131" s="565"/>
      <c r="J131" s="565"/>
      <c r="K131" s="565"/>
      <c r="L131" s="565"/>
      <c r="M131" s="565"/>
    </row>
    <row r="132" spans="1:13" s="650" customFormat="1" ht="18.75" customHeight="1">
      <c r="A132" s="617" t="s">
        <v>581</v>
      </c>
      <c r="B132" s="618" t="s">
        <v>582</v>
      </c>
      <c r="C132" s="565"/>
      <c r="D132" s="565"/>
      <c r="E132" s="565"/>
      <c r="F132" s="565"/>
      <c r="G132" s="565"/>
      <c r="H132" s="565"/>
      <c r="I132" s="565"/>
      <c r="J132" s="565"/>
      <c r="K132" s="565"/>
      <c r="L132" s="565"/>
      <c r="M132" s="565"/>
    </row>
    <row r="133" spans="1:13" s="650" customFormat="1" ht="75">
      <c r="A133" s="666"/>
      <c r="B133" s="627" t="s">
        <v>583</v>
      </c>
      <c r="C133" s="565" t="s">
        <v>467</v>
      </c>
      <c r="D133" s="565">
        <v>350</v>
      </c>
      <c r="E133" s="565"/>
      <c r="F133" s="565"/>
      <c r="G133" s="565"/>
      <c r="H133" s="565"/>
      <c r="I133" s="565"/>
      <c r="J133" s="565"/>
      <c r="K133" s="565"/>
      <c r="L133" s="565"/>
      <c r="M133" s="565"/>
    </row>
    <row r="134" spans="1:13" s="566" customFormat="1" ht="45">
      <c r="A134" s="632" t="s">
        <v>584</v>
      </c>
      <c r="B134" s="667" t="s">
        <v>585</v>
      </c>
      <c r="C134" s="565"/>
      <c r="D134" s="565"/>
      <c r="E134" s="565"/>
      <c r="F134" s="565"/>
      <c r="G134" s="565"/>
      <c r="H134" s="565"/>
      <c r="I134" s="565"/>
      <c r="J134" s="565"/>
      <c r="K134" s="565"/>
      <c r="L134" s="565"/>
      <c r="M134" s="565"/>
    </row>
    <row r="135" spans="1:13" s="648" customFormat="1" ht="180" customHeight="1">
      <c r="A135" s="668"/>
      <c r="B135" s="669" t="s">
        <v>586</v>
      </c>
      <c r="C135" s="565"/>
      <c r="D135" s="565"/>
      <c r="E135" s="565"/>
      <c r="F135" s="565"/>
      <c r="G135" s="565"/>
      <c r="H135" s="565"/>
      <c r="I135" s="565"/>
      <c r="J135" s="565"/>
      <c r="K135" s="565"/>
      <c r="L135" s="565"/>
      <c r="M135" s="565"/>
    </row>
    <row r="136" spans="1:13" s="566" customFormat="1" ht="30.75" customHeight="1">
      <c r="A136" s="670" t="s">
        <v>214</v>
      </c>
      <c r="B136" s="671" t="s">
        <v>587</v>
      </c>
      <c r="C136" s="565" t="s">
        <v>536</v>
      </c>
      <c r="D136" s="565">
        <v>2</v>
      </c>
      <c r="E136" s="565"/>
      <c r="F136" s="565"/>
      <c r="G136" s="565"/>
      <c r="H136" s="565"/>
      <c r="I136" s="565"/>
      <c r="J136" s="565"/>
      <c r="K136" s="565"/>
      <c r="L136" s="565"/>
      <c r="M136" s="565"/>
    </row>
    <row r="137" spans="1:13" s="569" customFormat="1" ht="20.25" customHeight="1">
      <c r="A137" s="672" t="s">
        <v>227</v>
      </c>
      <c r="B137" s="673" t="s">
        <v>588</v>
      </c>
      <c r="C137" s="565" t="s">
        <v>536</v>
      </c>
      <c r="D137" s="565">
        <v>9</v>
      </c>
      <c r="E137" s="565"/>
      <c r="F137" s="565"/>
      <c r="G137" s="565"/>
      <c r="H137" s="565"/>
      <c r="I137" s="565"/>
      <c r="J137" s="565"/>
      <c r="K137" s="565"/>
      <c r="L137" s="565"/>
      <c r="M137" s="565"/>
    </row>
    <row r="138" spans="1:13" s="569" customFormat="1" ht="30.75" customHeight="1">
      <c r="A138" s="674"/>
      <c r="B138" s="675" t="s">
        <v>589</v>
      </c>
      <c r="C138" s="565"/>
      <c r="D138" s="565"/>
      <c r="E138" s="565"/>
      <c r="F138" s="565"/>
      <c r="G138" s="565"/>
      <c r="H138" s="565"/>
      <c r="I138" s="565"/>
      <c r="J138" s="565"/>
      <c r="K138" s="565"/>
      <c r="L138" s="565"/>
      <c r="M138" s="565"/>
    </row>
    <row r="139" spans="1:13" s="569" customFormat="1" ht="18" customHeight="1">
      <c r="A139" s="676"/>
      <c r="B139" s="677"/>
      <c r="C139" s="565"/>
      <c r="D139" s="565"/>
      <c r="E139" s="565"/>
      <c r="F139" s="565"/>
      <c r="G139" s="565"/>
      <c r="H139" s="565"/>
      <c r="I139" s="565"/>
      <c r="J139" s="565"/>
      <c r="K139" s="565"/>
      <c r="L139" s="565"/>
      <c r="M139" s="565"/>
    </row>
    <row r="140" spans="1:13" s="569" customFormat="1" ht="18" customHeight="1">
      <c r="A140" s="676"/>
      <c r="B140" s="677"/>
      <c r="C140" s="565"/>
      <c r="D140" s="565"/>
      <c r="E140" s="565"/>
      <c r="F140" s="565"/>
      <c r="G140" s="565"/>
      <c r="H140" s="565"/>
      <c r="I140" s="565"/>
      <c r="J140" s="565"/>
      <c r="K140" s="565"/>
      <c r="L140" s="565"/>
      <c r="M140" s="565"/>
    </row>
    <row r="141" spans="1:13" s="569" customFormat="1" ht="11.25" customHeight="1">
      <c r="A141" s="678"/>
      <c r="B141" s="679"/>
      <c r="C141" s="565"/>
      <c r="D141" s="565"/>
      <c r="E141" s="565"/>
      <c r="F141" s="565"/>
      <c r="G141" s="565"/>
      <c r="H141" s="565"/>
      <c r="I141" s="565"/>
      <c r="J141" s="565"/>
      <c r="K141" s="565"/>
      <c r="L141" s="565"/>
      <c r="M141" s="565"/>
    </row>
    <row r="142" spans="1:13" s="648" customFormat="1" ht="18.75" customHeight="1">
      <c r="A142" s="680" t="s">
        <v>590</v>
      </c>
      <c r="B142" s="681" t="s">
        <v>591</v>
      </c>
      <c r="C142" s="565"/>
      <c r="D142" s="565"/>
      <c r="E142" s="565"/>
      <c r="F142" s="565"/>
      <c r="G142" s="565"/>
      <c r="H142" s="565"/>
      <c r="I142" s="565"/>
      <c r="J142" s="565"/>
      <c r="K142" s="565"/>
      <c r="L142" s="565"/>
      <c r="M142" s="565"/>
    </row>
    <row r="143" spans="1:13" s="648" customFormat="1" ht="228" customHeight="1">
      <c r="A143" s="668"/>
      <c r="B143" s="682" t="s">
        <v>592</v>
      </c>
      <c r="C143" s="565"/>
      <c r="D143" s="565"/>
      <c r="E143" s="565"/>
      <c r="F143" s="565"/>
      <c r="G143" s="565"/>
      <c r="H143" s="565"/>
      <c r="I143" s="565"/>
      <c r="J143" s="565"/>
      <c r="K143" s="565"/>
      <c r="L143" s="565"/>
      <c r="M143" s="565"/>
    </row>
    <row r="144" spans="1:13" s="648" customFormat="1" ht="18" customHeight="1">
      <c r="A144" s="683" t="s">
        <v>214</v>
      </c>
      <c r="B144" s="684" t="s">
        <v>593</v>
      </c>
      <c r="C144" s="565" t="s">
        <v>85</v>
      </c>
      <c r="D144" s="565">
        <v>2</v>
      </c>
      <c r="E144" s="565"/>
      <c r="F144" s="565"/>
      <c r="G144" s="565"/>
      <c r="H144" s="565"/>
      <c r="I144" s="565"/>
      <c r="J144" s="565"/>
      <c r="K144" s="565"/>
      <c r="L144" s="565"/>
      <c r="M144" s="565"/>
    </row>
    <row r="145" spans="1:13" s="687" customFormat="1" ht="30" customHeight="1">
      <c r="A145" s="685" t="s">
        <v>227</v>
      </c>
      <c r="B145" s="686" t="s">
        <v>594</v>
      </c>
      <c r="C145" s="565" t="s">
        <v>536</v>
      </c>
      <c r="D145" s="565">
        <v>10</v>
      </c>
      <c r="E145" s="565"/>
      <c r="F145" s="565"/>
      <c r="G145" s="565"/>
      <c r="H145" s="565"/>
      <c r="I145" s="565"/>
      <c r="J145" s="565"/>
      <c r="K145" s="565"/>
      <c r="L145" s="565"/>
      <c r="M145" s="565"/>
    </row>
    <row r="146" spans="1:13" s="687" customFormat="1" ht="30">
      <c r="A146" s="688" t="s">
        <v>228</v>
      </c>
      <c r="B146" s="689" t="s">
        <v>595</v>
      </c>
      <c r="C146" s="565" t="s">
        <v>536</v>
      </c>
      <c r="D146" s="565">
        <v>4</v>
      </c>
      <c r="E146" s="565"/>
      <c r="F146" s="565"/>
      <c r="G146" s="565"/>
      <c r="H146" s="565"/>
      <c r="I146" s="565"/>
      <c r="J146" s="565"/>
      <c r="K146" s="565"/>
      <c r="L146" s="565"/>
      <c r="M146" s="565"/>
    </row>
    <row r="147" spans="1:13" s="566" customFormat="1" ht="18.75" customHeight="1">
      <c r="A147" s="655" t="s">
        <v>596</v>
      </c>
      <c r="B147" s="690" t="s">
        <v>597</v>
      </c>
      <c r="C147" s="565"/>
      <c r="D147" s="565"/>
      <c r="E147" s="565"/>
      <c r="F147" s="565"/>
      <c r="G147" s="565"/>
      <c r="H147" s="565"/>
      <c r="I147" s="565"/>
      <c r="J147" s="565"/>
      <c r="K147" s="565"/>
      <c r="L147" s="565"/>
      <c r="M147" s="565"/>
    </row>
    <row r="148" spans="1:13" s="566" customFormat="1" ht="165">
      <c r="A148" s="655"/>
      <c r="B148" s="633" t="s">
        <v>598</v>
      </c>
      <c r="C148" s="565"/>
      <c r="D148" s="565"/>
      <c r="E148" s="565"/>
      <c r="F148" s="565"/>
      <c r="G148" s="565"/>
      <c r="H148" s="565"/>
      <c r="I148" s="565"/>
      <c r="J148" s="565"/>
      <c r="K148" s="565"/>
      <c r="L148" s="565"/>
      <c r="M148" s="565"/>
    </row>
    <row r="149" spans="1:13" s="566" customFormat="1" ht="19.5" customHeight="1">
      <c r="A149" s="691" t="s">
        <v>214</v>
      </c>
      <c r="B149" s="692" t="s">
        <v>599</v>
      </c>
      <c r="C149" s="565" t="s">
        <v>600</v>
      </c>
      <c r="D149" s="565">
        <v>2</v>
      </c>
      <c r="E149" s="565"/>
      <c r="F149" s="565"/>
      <c r="G149" s="565"/>
      <c r="H149" s="565"/>
      <c r="I149" s="565"/>
      <c r="J149" s="565"/>
      <c r="K149" s="565"/>
      <c r="L149" s="565"/>
      <c r="M149" s="565"/>
    </row>
    <row r="150" spans="1:13" s="687" customFormat="1" ht="21.75" customHeight="1">
      <c r="A150" s="617" t="s">
        <v>601</v>
      </c>
      <c r="B150" s="618" t="s">
        <v>602</v>
      </c>
      <c r="C150" s="565"/>
      <c r="D150" s="565"/>
      <c r="E150" s="565"/>
      <c r="F150" s="565"/>
      <c r="G150" s="565"/>
      <c r="H150" s="565"/>
      <c r="I150" s="565"/>
      <c r="J150" s="565"/>
      <c r="K150" s="565"/>
      <c r="L150" s="565"/>
      <c r="M150" s="565"/>
    </row>
    <row r="151" spans="1:13" s="687" customFormat="1" ht="90">
      <c r="A151" s="693"/>
      <c r="B151" s="625" t="s">
        <v>603</v>
      </c>
      <c r="C151" s="565"/>
      <c r="D151" s="565"/>
      <c r="E151" s="565"/>
      <c r="F151" s="565"/>
      <c r="G151" s="565"/>
      <c r="H151" s="565"/>
      <c r="I151" s="565"/>
      <c r="J151" s="565"/>
      <c r="K151" s="565"/>
      <c r="L151" s="565"/>
      <c r="M151" s="565"/>
    </row>
    <row r="152" spans="1:13" s="573" customFormat="1" ht="18.75" customHeight="1">
      <c r="A152" s="694" t="s">
        <v>214</v>
      </c>
      <c r="B152" s="695" t="s">
        <v>604</v>
      </c>
      <c r="C152" s="565" t="s">
        <v>467</v>
      </c>
      <c r="D152" s="565">
        <v>2200</v>
      </c>
      <c r="E152" s="565"/>
      <c r="F152" s="565"/>
      <c r="G152" s="565"/>
      <c r="H152" s="565"/>
      <c r="I152" s="565"/>
      <c r="J152" s="565"/>
      <c r="K152" s="565"/>
      <c r="L152" s="565"/>
      <c r="M152" s="565"/>
    </row>
    <row r="153" spans="1:13" s="573" customFormat="1" ht="18.75" customHeight="1">
      <c r="A153" s="696" t="s">
        <v>227</v>
      </c>
      <c r="B153" s="642" t="s">
        <v>605</v>
      </c>
      <c r="C153" s="565" t="s">
        <v>467</v>
      </c>
      <c r="D153" s="565">
        <v>2200</v>
      </c>
      <c r="E153" s="565"/>
      <c r="F153" s="565"/>
      <c r="G153" s="565"/>
      <c r="H153" s="565"/>
      <c r="I153" s="565"/>
      <c r="J153" s="565"/>
      <c r="K153" s="565"/>
      <c r="L153" s="565"/>
      <c r="M153" s="565"/>
    </row>
    <row r="154" spans="1:13" s="687" customFormat="1" ht="19.5" customHeight="1">
      <c r="A154" s="617" t="s">
        <v>606</v>
      </c>
      <c r="B154" s="618" t="s">
        <v>607</v>
      </c>
      <c r="C154" s="565"/>
      <c r="D154" s="565"/>
      <c r="E154" s="565"/>
      <c r="F154" s="565"/>
      <c r="G154" s="565"/>
      <c r="H154" s="565"/>
      <c r="I154" s="565"/>
      <c r="J154" s="565"/>
      <c r="K154" s="565"/>
      <c r="L154" s="565"/>
      <c r="M154" s="565"/>
    </row>
    <row r="155" spans="1:13" s="687" customFormat="1" ht="75">
      <c r="A155" s="666"/>
      <c r="B155" s="627" t="s">
        <v>608</v>
      </c>
      <c r="C155" s="565" t="s">
        <v>467</v>
      </c>
      <c r="D155" s="565" t="s">
        <v>609</v>
      </c>
      <c r="E155" s="565"/>
      <c r="F155" s="565"/>
      <c r="G155" s="565"/>
      <c r="H155" s="565"/>
      <c r="I155" s="565"/>
      <c r="J155" s="565"/>
      <c r="K155" s="565"/>
      <c r="L155" s="565"/>
      <c r="M155" s="565"/>
    </row>
    <row r="156" spans="1:13" s="687" customFormat="1" ht="16.5" customHeight="1">
      <c r="A156" s="617" t="s">
        <v>610</v>
      </c>
      <c r="B156" s="618" t="s">
        <v>611</v>
      </c>
      <c r="C156" s="565"/>
      <c r="D156" s="565"/>
      <c r="E156" s="565"/>
      <c r="F156" s="565"/>
      <c r="G156" s="565"/>
      <c r="H156" s="565"/>
      <c r="I156" s="565"/>
      <c r="J156" s="565"/>
      <c r="K156" s="565"/>
      <c r="L156" s="565"/>
      <c r="M156" s="565"/>
    </row>
    <row r="157" spans="1:13" s="687" customFormat="1" ht="105">
      <c r="A157" s="666"/>
      <c r="B157" s="627" t="s">
        <v>612</v>
      </c>
      <c r="C157" s="565" t="s">
        <v>613</v>
      </c>
      <c r="D157" s="565">
        <v>1</v>
      </c>
      <c r="E157" s="565"/>
      <c r="F157" s="565"/>
      <c r="G157" s="565"/>
      <c r="H157" s="565"/>
      <c r="I157" s="565"/>
      <c r="J157" s="565"/>
      <c r="K157" s="565"/>
      <c r="L157" s="565"/>
      <c r="M157" s="565"/>
    </row>
    <row r="158" spans="1:13" s="566" customFormat="1" ht="10.5" customHeight="1">
      <c r="A158" s="697"/>
      <c r="B158" s="698"/>
      <c r="C158" s="565"/>
      <c r="D158" s="565"/>
      <c r="E158" s="565"/>
      <c r="F158" s="565"/>
      <c r="G158" s="565"/>
      <c r="H158" s="565"/>
      <c r="I158" s="565"/>
      <c r="J158" s="565"/>
      <c r="K158" s="565"/>
      <c r="L158" s="565"/>
      <c r="M158" s="565"/>
    </row>
    <row r="159" spans="1:13" s="566" customFormat="1" ht="18.75" customHeight="1">
      <c r="A159" s="622" t="s">
        <v>614</v>
      </c>
      <c r="B159" s="623" t="s">
        <v>615</v>
      </c>
      <c r="C159" s="565"/>
      <c r="D159" s="565"/>
      <c r="E159" s="565"/>
      <c r="F159" s="565"/>
      <c r="G159" s="565"/>
      <c r="H159" s="565"/>
      <c r="I159" s="565"/>
      <c r="J159" s="565"/>
      <c r="K159" s="565"/>
      <c r="L159" s="565"/>
      <c r="M159" s="565"/>
    </row>
    <row r="160" spans="1:13" s="566" customFormat="1" ht="90">
      <c r="A160" s="666"/>
      <c r="B160" s="627" t="s">
        <v>616</v>
      </c>
      <c r="C160" s="565" t="s">
        <v>536</v>
      </c>
      <c r="D160" s="565">
        <v>25</v>
      </c>
      <c r="E160" s="565"/>
      <c r="F160" s="565"/>
      <c r="G160" s="565"/>
      <c r="H160" s="565"/>
      <c r="I160" s="565"/>
      <c r="J160" s="565"/>
      <c r="K160" s="565"/>
      <c r="L160" s="565"/>
      <c r="M160" s="565"/>
    </row>
    <row r="161" spans="1:13" s="566" customFormat="1" ht="9" customHeight="1">
      <c r="A161" s="699"/>
      <c r="B161" s="700"/>
      <c r="C161" s="565"/>
      <c r="D161" s="565"/>
      <c r="E161" s="565"/>
      <c r="F161" s="565"/>
      <c r="G161" s="565"/>
      <c r="H161" s="565"/>
      <c r="I161" s="565"/>
      <c r="J161" s="565"/>
      <c r="K161" s="565"/>
      <c r="L161" s="565"/>
      <c r="M161" s="565"/>
    </row>
    <row r="162" spans="1:13" s="566" customFormat="1" ht="21" customHeight="1">
      <c r="A162" s="615" t="s">
        <v>418</v>
      </c>
      <c r="B162" s="616" t="s">
        <v>617</v>
      </c>
      <c r="C162" s="565"/>
      <c r="D162" s="565"/>
      <c r="E162" s="565"/>
      <c r="F162" s="565"/>
      <c r="G162" s="565"/>
      <c r="H162" s="565"/>
      <c r="I162" s="565"/>
      <c r="J162" s="565"/>
      <c r="K162" s="565"/>
      <c r="L162" s="565"/>
      <c r="M162" s="565"/>
    </row>
    <row r="163" spans="1:13" s="687" customFormat="1" ht="21.75" customHeight="1">
      <c r="A163" s="617" t="s">
        <v>464</v>
      </c>
      <c r="B163" s="618" t="s">
        <v>618</v>
      </c>
      <c r="C163" s="565"/>
      <c r="D163" s="565"/>
      <c r="E163" s="565"/>
      <c r="F163" s="565"/>
      <c r="G163" s="565"/>
      <c r="H163" s="565"/>
      <c r="I163" s="565"/>
      <c r="J163" s="565"/>
      <c r="K163" s="565"/>
      <c r="L163" s="565"/>
      <c r="M163" s="565"/>
    </row>
    <row r="164" spans="1:13" s="650" customFormat="1" ht="225">
      <c r="A164" s="701"/>
      <c r="B164" s="665" t="s">
        <v>619</v>
      </c>
      <c r="C164" s="565" t="s">
        <v>85</v>
      </c>
      <c r="D164" s="565">
        <v>1</v>
      </c>
      <c r="E164" s="565"/>
      <c r="F164" s="565"/>
      <c r="G164" s="565"/>
      <c r="H164" s="565"/>
      <c r="I164" s="565"/>
      <c r="J164" s="565"/>
      <c r="K164" s="565"/>
      <c r="L164" s="565"/>
      <c r="M164" s="565"/>
    </row>
    <row r="165" spans="1:13" s="650" customFormat="1" ht="21" customHeight="1">
      <c r="A165" s="655">
        <v>2</v>
      </c>
      <c r="B165" s="690" t="s">
        <v>620</v>
      </c>
      <c r="C165" s="565"/>
      <c r="D165" s="565"/>
      <c r="E165" s="565"/>
      <c r="F165" s="565"/>
      <c r="G165" s="565"/>
      <c r="H165" s="565"/>
      <c r="I165" s="565"/>
      <c r="J165" s="565"/>
      <c r="K165" s="565"/>
      <c r="L165" s="565"/>
      <c r="M165" s="565"/>
    </row>
    <row r="166" spans="1:13" s="650" customFormat="1" ht="121.5" customHeight="1">
      <c r="A166" s="660"/>
      <c r="B166" s="629" t="s">
        <v>621</v>
      </c>
      <c r="C166" s="565" t="s">
        <v>85</v>
      </c>
      <c r="D166" s="565">
        <v>1</v>
      </c>
      <c r="E166" s="565"/>
      <c r="F166" s="565"/>
      <c r="G166" s="565"/>
      <c r="H166" s="565"/>
      <c r="I166" s="565"/>
      <c r="J166" s="565"/>
      <c r="K166" s="565"/>
      <c r="L166" s="565"/>
      <c r="M166" s="565"/>
    </row>
    <row r="167" spans="1:13" s="650" customFormat="1" ht="18" customHeight="1">
      <c r="A167" s="655" t="s">
        <v>471</v>
      </c>
      <c r="B167" s="702" t="s">
        <v>622</v>
      </c>
      <c r="C167" s="565"/>
      <c r="D167" s="565"/>
      <c r="E167" s="565"/>
      <c r="F167" s="565"/>
      <c r="G167" s="565"/>
      <c r="H167" s="565"/>
      <c r="I167" s="565"/>
      <c r="J167" s="565"/>
      <c r="K167" s="565"/>
      <c r="L167" s="565"/>
      <c r="M167" s="565"/>
    </row>
    <row r="168" spans="1:13" s="650" customFormat="1" ht="18" customHeight="1">
      <c r="A168" s="703" t="s">
        <v>450</v>
      </c>
      <c r="B168" s="690" t="s">
        <v>623</v>
      </c>
      <c r="C168" s="565"/>
      <c r="D168" s="565"/>
      <c r="E168" s="565"/>
      <c r="F168" s="565"/>
      <c r="G168" s="565"/>
      <c r="H168" s="565"/>
      <c r="I168" s="565"/>
      <c r="J168" s="565"/>
      <c r="K168" s="565"/>
      <c r="L168" s="565"/>
      <c r="M168" s="565"/>
    </row>
    <row r="169" spans="1:13" s="704" customFormat="1" ht="212.25" customHeight="1">
      <c r="A169" s="628"/>
      <c r="B169" s="629" t="s">
        <v>624</v>
      </c>
      <c r="C169" s="565" t="s">
        <v>467</v>
      </c>
      <c r="D169" s="565">
        <v>80</v>
      </c>
      <c r="E169" s="565"/>
      <c r="F169" s="565"/>
      <c r="G169" s="565"/>
      <c r="H169" s="565"/>
      <c r="I169" s="565"/>
      <c r="J169" s="565"/>
      <c r="K169" s="565"/>
      <c r="L169" s="565"/>
      <c r="M169" s="565"/>
    </row>
    <row r="170" spans="1:13" s="704" customFormat="1" ht="14.25" customHeight="1">
      <c r="A170" s="705"/>
      <c r="B170" s="633"/>
      <c r="C170" s="565"/>
      <c r="D170" s="565"/>
      <c r="E170" s="565"/>
      <c r="F170" s="565"/>
      <c r="G170" s="565"/>
      <c r="H170" s="565"/>
      <c r="I170" s="565"/>
      <c r="J170" s="565"/>
      <c r="K170" s="565"/>
      <c r="L170" s="565"/>
      <c r="M170" s="565"/>
    </row>
    <row r="171" spans="1:13" s="704" customFormat="1" ht="14.25" customHeight="1">
      <c r="A171" s="705"/>
      <c r="B171" s="633"/>
      <c r="C171" s="565"/>
      <c r="D171" s="565"/>
      <c r="E171" s="565"/>
      <c r="F171" s="565"/>
      <c r="G171" s="565"/>
      <c r="H171" s="565"/>
      <c r="I171" s="565"/>
      <c r="J171" s="565"/>
      <c r="K171" s="565"/>
      <c r="L171" s="565"/>
      <c r="M171" s="565"/>
    </row>
    <row r="172" spans="1:13" s="704" customFormat="1" ht="14.25" customHeight="1">
      <c r="A172" s="705"/>
      <c r="B172" s="633"/>
      <c r="C172" s="565"/>
      <c r="D172" s="565"/>
      <c r="E172" s="565"/>
      <c r="F172" s="565"/>
      <c r="G172" s="565"/>
      <c r="H172" s="565"/>
      <c r="I172" s="565"/>
      <c r="J172" s="565"/>
      <c r="K172" s="565"/>
      <c r="L172" s="565"/>
      <c r="M172" s="565"/>
    </row>
    <row r="173" spans="1:13" s="704" customFormat="1" ht="14.25" customHeight="1">
      <c r="A173" s="705"/>
      <c r="B173" s="633"/>
      <c r="C173" s="565"/>
      <c r="D173" s="565"/>
      <c r="E173" s="565"/>
      <c r="F173" s="565"/>
      <c r="G173" s="565"/>
      <c r="H173" s="565"/>
      <c r="I173" s="565"/>
      <c r="J173" s="565"/>
      <c r="K173" s="565"/>
      <c r="L173" s="565"/>
      <c r="M173" s="565"/>
    </row>
    <row r="174" spans="1:13" s="704" customFormat="1" ht="14.25" customHeight="1">
      <c r="A174" s="705"/>
      <c r="B174" s="633"/>
      <c r="C174" s="565"/>
      <c r="D174" s="565"/>
      <c r="E174" s="565"/>
      <c r="F174" s="565"/>
      <c r="G174" s="565"/>
      <c r="H174" s="565"/>
      <c r="I174" s="565"/>
      <c r="J174" s="565"/>
      <c r="K174" s="565"/>
      <c r="L174" s="565"/>
      <c r="M174" s="565"/>
    </row>
    <row r="175" spans="1:13" s="704" customFormat="1" ht="14.25" customHeight="1">
      <c r="A175" s="705"/>
      <c r="B175" s="633"/>
      <c r="C175" s="565"/>
      <c r="D175" s="565"/>
      <c r="E175" s="565"/>
      <c r="F175" s="565"/>
      <c r="G175" s="565"/>
      <c r="H175" s="565"/>
      <c r="I175" s="565"/>
      <c r="J175" s="565"/>
      <c r="K175" s="565"/>
      <c r="L175" s="565"/>
      <c r="M175" s="565"/>
    </row>
    <row r="176" spans="1:13" s="704" customFormat="1" ht="14.25" customHeight="1">
      <c r="A176" s="706"/>
      <c r="B176" s="707"/>
      <c r="C176" s="565"/>
      <c r="D176" s="565"/>
      <c r="E176" s="565"/>
      <c r="F176" s="565"/>
      <c r="G176" s="565"/>
      <c r="H176" s="565"/>
      <c r="I176" s="565"/>
      <c r="J176" s="565"/>
      <c r="K176" s="565"/>
      <c r="L176" s="565"/>
      <c r="M176" s="565"/>
    </row>
    <row r="177" spans="1:13" s="650" customFormat="1" ht="21.75" customHeight="1">
      <c r="A177" s="703" t="s">
        <v>452</v>
      </c>
      <c r="B177" s="690" t="s">
        <v>625</v>
      </c>
      <c r="C177" s="565"/>
      <c r="D177" s="565"/>
      <c r="E177" s="565"/>
      <c r="F177" s="565"/>
      <c r="G177" s="565"/>
      <c r="H177" s="565"/>
      <c r="I177" s="565"/>
      <c r="J177" s="565"/>
      <c r="K177" s="565"/>
      <c r="L177" s="565"/>
      <c r="M177" s="565"/>
    </row>
    <row r="178" spans="1:13" s="650" customFormat="1" ht="168.75" customHeight="1">
      <c r="A178" s="660"/>
      <c r="B178" s="629" t="s">
        <v>626</v>
      </c>
      <c r="C178" s="565" t="s">
        <v>467</v>
      </c>
      <c r="D178" s="565">
        <v>80</v>
      </c>
      <c r="E178" s="565"/>
      <c r="F178" s="565"/>
      <c r="G178" s="565"/>
      <c r="H178" s="565"/>
      <c r="I178" s="565"/>
      <c r="J178" s="565"/>
      <c r="K178" s="565"/>
      <c r="L178" s="565"/>
      <c r="M178" s="565"/>
    </row>
    <row r="179" spans="1:13" s="650" customFormat="1" ht="30">
      <c r="A179" s="705" t="s">
        <v>454</v>
      </c>
      <c r="B179" s="667" t="s">
        <v>627</v>
      </c>
      <c r="C179" s="565"/>
      <c r="D179" s="565"/>
      <c r="E179" s="565"/>
      <c r="F179" s="565"/>
      <c r="G179" s="565"/>
      <c r="H179" s="565"/>
      <c r="I179" s="565"/>
      <c r="J179" s="565"/>
      <c r="K179" s="565"/>
      <c r="L179" s="565"/>
      <c r="M179" s="565"/>
    </row>
    <row r="180" spans="1:13" s="650" customFormat="1" ht="105">
      <c r="A180" s="708"/>
      <c r="B180" s="629" t="s">
        <v>628</v>
      </c>
      <c r="C180" s="565" t="s">
        <v>467</v>
      </c>
      <c r="D180" s="565">
        <v>60</v>
      </c>
      <c r="E180" s="565"/>
      <c r="F180" s="565"/>
      <c r="G180" s="565"/>
      <c r="H180" s="565"/>
      <c r="I180" s="565"/>
      <c r="J180" s="565"/>
      <c r="K180" s="565"/>
      <c r="L180" s="565"/>
      <c r="M180" s="565"/>
    </row>
    <row r="181" spans="1:13" s="650" customFormat="1" ht="30">
      <c r="A181" s="632" t="s">
        <v>475</v>
      </c>
      <c r="B181" s="709" t="s">
        <v>629</v>
      </c>
      <c r="C181" s="565"/>
      <c r="D181" s="565"/>
      <c r="E181" s="565"/>
      <c r="F181" s="565"/>
      <c r="G181" s="565"/>
      <c r="H181" s="565"/>
      <c r="I181" s="565"/>
      <c r="J181" s="565"/>
      <c r="K181" s="565"/>
      <c r="L181" s="565"/>
      <c r="M181" s="565"/>
    </row>
    <row r="182" spans="1:13" s="650" customFormat="1" ht="18" customHeight="1">
      <c r="A182" s="703" t="s">
        <v>450</v>
      </c>
      <c r="B182" s="690" t="s">
        <v>630</v>
      </c>
      <c r="C182" s="565"/>
      <c r="D182" s="565"/>
      <c r="E182" s="565"/>
      <c r="F182" s="565"/>
      <c r="G182" s="565"/>
      <c r="H182" s="565"/>
      <c r="I182" s="565"/>
      <c r="J182" s="565"/>
      <c r="K182" s="565"/>
      <c r="L182" s="565"/>
      <c r="M182" s="565"/>
    </row>
    <row r="183" spans="1:13" s="704" customFormat="1" ht="180.75" customHeight="1">
      <c r="A183" s="628"/>
      <c r="B183" s="629" t="s">
        <v>631</v>
      </c>
      <c r="C183" s="565" t="s">
        <v>467</v>
      </c>
      <c r="D183" s="565">
        <v>65</v>
      </c>
      <c r="E183" s="565"/>
      <c r="F183" s="565"/>
      <c r="G183" s="565"/>
      <c r="H183" s="565"/>
      <c r="I183" s="565"/>
      <c r="J183" s="565"/>
      <c r="K183" s="565"/>
      <c r="L183" s="565"/>
      <c r="M183" s="565"/>
    </row>
    <row r="184" spans="1:13" s="650" customFormat="1" ht="21.75" customHeight="1">
      <c r="A184" s="703" t="s">
        <v>452</v>
      </c>
      <c r="B184" s="690" t="s">
        <v>632</v>
      </c>
      <c r="C184" s="565"/>
      <c r="D184" s="565"/>
      <c r="E184" s="565"/>
      <c r="F184" s="565"/>
      <c r="G184" s="565"/>
      <c r="H184" s="565"/>
      <c r="I184" s="565"/>
      <c r="J184" s="565"/>
      <c r="K184" s="565"/>
      <c r="L184" s="565"/>
      <c r="M184" s="565"/>
    </row>
    <row r="185" spans="1:13" s="650" customFormat="1" ht="151.5" customHeight="1">
      <c r="A185" s="660"/>
      <c r="B185" s="629" t="s">
        <v>633</v>
      </c>
      <c r="C185" s="565" t="s">
        <v>467</v>
      </c>
      <c r="D185" s="565">
        <v>90</v>
      </c>
      <c r="E185" s="565"/>
      <c r="F185" s="565"/>
      <c r="G185" s="565"/>
      <c r="H185" s="565"/>
      <c r="I185" s="565"/>
      <c r="J185" s="565"/>
      <c r="K185" s="565"/>
      <c r="L185" s="565"/>
      <c r="M185" s="565"/>
    </row>
    <row r="186" spans="1:13" s="650" customFormat="1" ht="17.25" customHeight="1">
      <c r="A186" s="651"/>
      <c r="B186" s="633"/>
      <c r="C186" s="565"/>
      <c r="D186" s="565"/>
      <c r="E186" s="565"/>
      <c r="F186" s="565"/>
      <c r="G186" s="565"/>
      <c r="H186" s="565"/>
      <c r="I186" s="565"/>
      <c r="J186" s="565"/>
      <c r="K186" s="565"/>
      <c r="L186" s="565"/>
      <c r="M186" s="565"/>
    </row>
    <row r="187" spans="1:13" s="650" customFormat="1" ht="17.25" customHeight="1">
      <c r="A187" s="651"/>
      <c r="B187" s="633"/>
      <c r="C187" s="565"/>
      <c r="D187" s="565"/>
      <c r="E187" s="565"/>
      <c r="F187" s="565"/>
      <c r="G187" s="565"/>
      <c r="H187" s="565"/>
      <c r="I187" s="565"/>
      <c r="J187" s="565"/>
      <c r="K187" s="565"/>
      <c r="L187" s="565"/>
      <c r="M187" s="565"/>
    </row>
    <row r="188" spans="1:13" s="650" customFormat="1" ht="17.25" customHeight="1">
      <c r="A188" s="651"/>
      <c r="B188" s="633"/>
      <c r="C188" s="565"/>
      <c r="D188" s="565"/>
      <c r="E188" s="565"/>
      <c r="F188" s="565"/>
      <c r="G188" s="565"/>
      <c r="H188" s="565"/>
      <c r="I188" s="565"/>
      <c r="J188" s="565"/>
      <c r="K188" s="565"/>
      <c r="L188" s="565"/>
      <c r="M188" s="565"/>
    </row>
    <row r="189" spans="1:13" s="650" customFormat="1" ht="17.25" customHeight="1">
      <c r="A189" s="651"/>
      <c r="B189" s="633"/>
      <c r="C189" s="565"/>
      <c r="D189" s="565"/>
      <c r="E189" s="565"/>
      <c r="F189" s="565"/>
      <c r="G189" s="565"/>
      <c r="H189" s="565"/>
      <c r="I189" s="565"/>
      <c r="J189" s="565"/>
      <c r="K189" s="565"/>
      <c r="L189" s="565"/>
      <c r="M189" s="565"/>
    </row>
    <row r="190" spans="1:13" s="650" customFormat="1" ht="17.25" customHeight="1">
      <c r="A190" s="651"/>
      <c r="B190" s="633"/>
      <c r="C190" s="565"/>
      <c r="D190" s="565"/>
      <c r="E190" s="565"/>
      <c r="F190" s="565"/>
      <c r="G190" s="565"/>
      <c r="H190" s="565"/>
      <c r="I190" s="565"/>
      <c r="J190" s="565"/>
      <c r="K190" s="565"/>
      <c r="L190" s="565"/>
      <c r="M190" s="565"/>
    </row>
    <row r="191" spans="1:13" s="650" customFormat="1" ht="17.25" customHeight="1">
      <c r="A191" s="651"/>
      <c r="B191" s="633"/>
      <c r="C191" s="565"/>
      <c r="D191" s="565"/>
      <c r="E191" s="565"/>
      <c r="F191" s="565"/>
      <c r="G191" s="565"/>
      <c r="H191" s="565"/>
      <c r="I191" s="565"/>
      <c r="J191" s="565"/>
      <c r="K191" s="565"/>
      <c r="L191" s="565"/>
      <c r="M191" s="565"/>
    </row>
    <row r="192" spans="1:13" s="650" customFormat="1" ht="17.25" customHeight="1">
      <c r="A192" s="651"/>
      <c r="B192" s="633"/>
      <c r="C192" s="565"/>
      <c r="D192" s="565"/>
      <c r="E192" s="565"/>
      <c r="F192" s="565"/>
      <c r="G192" s="565"/>
      <c r="H192" s="565"/>
      <c r="I192" s="565"/>
      <c r="J192" s="565"/>
      <c r="K192" s="565"/>
      <c r="L192" s="565"/>
      <c r="M192" s="565"/>
    </row>
    <row r="193" spans="1:13" s="650" customFormat="1" ht="17.25" customHeight="1">
      <c r="A193" s="651"/>
      <c r="B193" s="633"/>
      <c r="C193" s="565"/>
      <c r="D193" s="565"/>
      <c r="E193" s="565"/>
      <c r="F193" s="565"/>
      <c r="G193" s="565"/>
      <c r="H193" s="565"/>
      <c r="I193" s="565"/>
      <c r="J193" s="565"/>
      <c r="K193" s="565"/>
      <c r="L193" s="565"/>
      <c r="M193" s="565"/>
    </row>
    <row r="194" spans="1:13" s="650" customFormat="1" ht="12" customHeight="1">
      <c r="A194" s="710"/>
      <c r="B194" s="707"/>
      <c r="C194" s="565"/>
      <c r="D194" s="565"/>
      <c r="E194" s="565"/>
      <c r="F194" s="565"/>
      <c r="G194" s="565"/>
      <c r="H194" s="565"/>
      <c r="I194" s="565"/>
      <c r="J194" s="565"/>
      <c r="K194" s="565"/>
      <c r="L194" s="565"/>
      <c r="M194" s="565"/>
    </row>
    <row r="195" spans="1:13" s="650" customFormat="1" ht="19.5" customHeight="1">
      <c r="A195" s="655" t="s">
        <v>480</v>
      </c>
      <c r="B195" s="690" t="s">
        <v>634</v>
      </c>
      <c r="C195" s="565"/>
      <c r="D195" s="565"/>
      <c r="E195" s="565"/>
      <c r="F195" s="565"/>
      <c r="G195" s="565"/>
      <c r="H195" s="565"/>
      <c r="I195" s="565"/>
      <c r="J195" s="565"/>
      <c r="K195" s="565"/>
      <c r="L195" s="565"/>
      <c r="M195" s="565"/>
    </row>
    <row r="196" spans="1:13" s="650" customFormat="1" ht="155.25" customHeight="1">
      <c r="A196" s="651"/>
      <c r="B196" s="633" t="s">
        <v>635</v>
      </c>
      <c r="C196" s="565"/>
      <c r="D196" s="565"/>
      <c r="E196" s="565"/>
      <c r="F196" s="565"/>
      <c r="G196" s="565"/>
      <c r="H196" s="565"/>
      <c r="I196" s="565"/>
      <c r="J196" s="565"/>
      <c r="K196" s="565"/>
      <c r="L196" s="565"/>
      <c r="M196" s="565"/>
    </row>
    <row r="197" spans="1:13" s="650" customFormat="1" ht="21" customHeight="1">
      <c r="A197" s="653" t="s">
        <v>214</v>
      </c>
      <c r="B197" s="654" t="s">
        <v>636</v>
      </c>
      <c r="C197" s="565" t="s">
        <v>467</v>
      </c>
      <c r="D197" s="565">
        <v>165</v>
      </c>
      <c r="E197" s="565"/>
      <c r="F197" s="565"/>
      <c r="G197" s="565"/>
      <c r="H197" s="565"/>
      <c r="I197" s="565"/>
      <c r="J197" s="565"/>
      <c r="K197" s="565"/>
      <c r="L197" s="565"/>
      <c r="M197" s="565"/>
    </row>
    <row r="198" spans="1:13" s="650" customFormat="1" ht="18.75" customHeight="1">
      <c r="A198" s="655" t="s">
        <v>483</v>
      </c>
      <c r="B198" s="690" t="s">
        <v>637</v>
      </c>
      <c r="C198" s="565"/>
      <c r="D198" s="565"/>
      <c r="E198" s="565"/>
      <c r="F198" s="565"/>
      <c r="G198" s="565"/>
      <c r="H198" s="565"/>
      <c r="I198" s="565"/>
      <c r="J198" s="565"/>
      <c r="K198" s="565"/>
      <c r="L198" s="565"/>
      <c r="M198" s="565"/>
    </row>
    <row r="199" spans="1:13" s="650" customFormat="1" ht="152.25" customHeight="1">
      <c r="A199" s="660"/>
      <c r="B199" s="629" t="s">
        <v>638</v>
      </c>
      <c r="C199" s="565" t="s">
        <v>467</v>
      </c>
      <c r="D199" s="565">
        <v>75</v>
      </c>
      <c r="E199" s="565"/>
      <c r="F199" s="565"/>
      <c r="G199" s="565"/>
      <c r="H199" s="565"/>
      <c r="I199" s="565"/>
      <c r="J199" s="565"/>
      <c r="K199" s="565"/>
      <c r="L199" s="565"/>
      <c r="M199" s="565"/>
    </row>
    <row r="200" spans="1:13" s="687" customFormat="1" ht="15">
      <c r="A200" s="711">
        <v>38</v>
      </c>
      <c r="B200" s="712" t="s">
        <v>639</v>
      </c>
      <c r="C200" s="713"/>
      <c r="D200" s="713"/>
      <c r="E200" s="714"/>
      <c r="F200" s="714"/>
      <c r="G200" s="714"/>
      <c r="H200" s="714"/>
      <c r="I200" s="714"/>
      <c r="J200" s="714"/>
      <c r="K200" s="714"/>
      <c r="L200" s="714"/>
      <c r="M200" s="714"/>
    </row>
    <row r="201" spans="1:13" s="687" customFormat="1" ht="243" customHeight="1">
      <c r="A201" s="715"/>
      <c r="B201" s="714" t="s">
        <v>640</v>
      </c>
      <c r="C201" s="713" t="s">
        <v>191</v>
      </c>
      <c r="D201" s="713">
        <v>30</v>
      </c>
      <c r="E201" s="714"/>
      <c r="F201" s="714"/>
      <c r="G201" s="714"/>
      <c r="H201" s="714"/>
      <c r="I201" s="714"/>
      <c r="J201" s="714"/>
      <c r="K201" s="714"/>
      <c r="L201" s="714"/>
      <c r="M201" s="714"/>
    </row>
    <row r="202" spans="1:13" s="650" customFormat="1" ht="15" customHeight="1">
      <c r="A202" s="703" t="s">
        <v>641</v>
      </c>
      <c r="B202" s="690" t="s">
        <v>642</v>
      </c>
      <c r="C202" s="713"/>
      <c r="D202" s="713"/>
      <c r="E202" s="714"/>
      <c r="F202" s="714"/>
      <c r="G202" s="714"/>
      <c r="H202" s="714"/>
      <c r="I202" s="714"/>
      <c r="J202" s="714"/>
      <c r="K202" s="714"/>
      <c r="L202" s="714"/>
      <c r="M202" s="714"/>
    </row>
    <row r="203" spans="1:13" s="704" customFormat="1" ht="90.75" customHeight="1">
      <c r="A203" s="628"/>
      <c r="B203" s="629" t="s">
        <v>643</v>
      </c>
      <c r="C203" s="713" t="s">
        <v>14</v>
      </c>
      <c r="D203" s="713">
        <v>1</v>
      </c>
      <c r="E203" s="714"/>
      <c r="F203" s="714"/>
      <c r="G203" s="714"/>
      <c r="H203" s="714"/>
      <c r="I203" s="714"/>
      <c r="J203" s="714"/>
      <c r="K203" s="714"/>
      <c r="L203" s="714"/>
      <c r="M203" s="714"/>
    </row>
    <row r="204" spans="1:13" s="650" customFormat="1" ht="18" customHeight="1" thickBot="1">
      <c r="A204" s="716"/>
      <c r="B204" s="717"/>
      <c r="C204" s="718"/>
      <c r="D204" s="719"/>
      <c r="E204" s="719"/>
      <c r="F204" s="720"/>
    </row>
    <row r="205" spans="1:13" s="724" customFormat="1" ht="25.5" customHeight="1" thickBot="1">
      <c r="A205" s="721"/>
      <c r="B205" s="824" t="s">
        <v>644</v>
      </c>
      <c r="C205" s="824"/>
      <c r="D205" s="824"/>
      <c r="E205" s="722"/>
      <c r="F205" s="723"/>
      <c r="G205" s="723"/>
      <c r="H205" s="723"/>
      <c r="I205" s="723"/>
      <c r="J205" s="723"/>
      <c r="K205" s="723"/>
      <c r="L205" s="723"/>
      <c r="M205" s="723"/>
    </row>
    <row r="206" spans="1:13" s="730" customFormat="1" ht="10.5" customHeight="1">
      <c r="A206" s="725"/>
      <c r="B206" s="726"/>
      <c r="C206" s="727"/>
      <c r="D206" s="728"/>
      <c r="E206" s="728"/>
      <c r="F206" s="729"/>
    </row>
  </sheetData>
  <mergeCells count="6">
    <mergeCell ref="M4:M5"/>
    <mergeCell ref="B205:D205"/>
    <mergeCell ref="F4:G4"/>
    <mergeCell ref="H4:I4"/>
    <mergeCell ref="K4:K5"/>
    <mergeCell ref="L4:L5"/>
  </mergeCells>
  <printOptions horizontalCentered="1"/>
  <pageMargins left="0.39370078740157483" right="0.19685039370078741" top="0.19685039370078741" bottom="0.19685039370078741" header="0.19685039370078741" footer="0.19685039370078741"/>
  <pageSetup paperSize="9" scale="50" fitToHeight="15" orientation="portrait" r:id="rId1"/>
  <headerFooter>
    <oddFooter>&amp;L&amp;A&amp;CNajmi Bilgrami Collaborative (Pvt) Ltd.&amp;RPage &amp;P of &amp;N</oddFooter>
  </headerFooter>
  <rowBreaks count="9" manualBreakCount="9">
    <brk id="27" max="12" man="1"/>
    <brk id="42" max="12" man="1"/>
    <brk id="96" max="12" man="1"/>
    <brk id="111" max="12" man="1"/>
    <brk id="126" max="12" man="1"/>
    <brk id="141" max="12" man="1"/>
    <brk id="158" max="12" man="1"/>
    <brk id="176" max="12" man="1"/>
    <brk id="194" max="1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
  <sheetViews>
    <sheetView view="pageBreakPreview" zoomScale="80" zoomScaleNormal="90" zoomScaleSheetLayoutView="80" zoomScalePageLayoutView="70" workbookViewId="0">
      <selection activeCell="P9" sqref="P9"/>
    </sheetView>
  </sheetViews>
  <sheetFormatPr defaultColWidth="9.140625" defaultRowHeight="30" customHeight="1"/>
  <cols>
    <col min="1" max="1" width="7.5703125" style="1" customWidth="1"/>
    <col min="2" max="2" width="66.42578125" style="2" customWidth="1"/>
    <col min="3" max="5" width="18.7109375" style="6" customWidth="1"/>
    <col min="6" max="6" width="12.140625" style="1" customWidth="1"/>
    <col min="7" max="7" width="20.5703125" style="1" customWidth="1"/>
    <col min="8" max="9" width="7.7109375" style="1" customWidth="1"/>
    <col min="10" max="16384" width="9.140625" style="2"/>
  </cols>
  <sheetData>
    <row r="1" spans="1:13" ht="39.950000000000003" customHeight="1">
      <c r="A1" s="7" t="s">
        <v>8</v>
      </c>
      <c r="B1" s="8" t="s">
        <v>2</v>
      </c>
      <c r="C1" s="9" t="s">
        <v>17</v>
      </c>
      <c r="D1" s="9" t="s">
        <v>18</v>
      </c>
      <c r="E1" s="9" t="s">
        <v>10</v>
      </c>
    </row>
    <row r="2" spans="1:13" s="4" customFormat="1" ht="39.950000000000003" customHeight="1">
      <c r="A2" s="10">
        <v>1</v>
      </c>
      <c r="B2" s="11" t="s">
        <v>38</v>
      </c>
      <c r="C2" s="22"/>
      <c r="D2" s="22"/>
      <c r="E2" s="22"/>
      <c r="F2" s="3"/>
      <c r="G2" s="20"/>
      <c r="H2" s="3"/>
      <c r="I2" s="3"/>
    </row>
    <row r="3" spans="1:13" ht="39.950000000000003" customHeight="1">
      <c r="A3" s="23">
        <v>2</v>
      </c>
      <c r="B3" s="11" t="s">
        <v>37</v>
      </c>
      <c r="C3" s="22"/>
      <c r="D3" s="22"/>
      <c r="E3" s="22"/>
      <c r="F3" s="3"/>
      <c r="G3" s="20"/>
    </row>
    <row r="4" spans="1:13" s="1" customFormat="1" ht="39.950000000000003" customHeight="1">
      <c r="A4" s="10">
        <v>3</v>
      </c>
      <c r="B4" s="11" t="s">
        <v>36</v>
      </c>
      <c r="C4" s="22"/>
      <c r="D4" s="22"/>
      <c r="E4" s="22"/>
      <c r="F4" s="3"/>
      <c r="G4" s="20"/>
      <c r="J4" s="2"/>
      <c r="K4" s="2"/>
      <c r="L4" s="2"/>
      <c r="M4" s="2"/>
    </row>
    <row r="5" spans="1:13" ht="39.950000000000003" customHeight="1">
      <c r="A5" s="10">
        <v>4</v>
      </c>
      <c r="B5" s="12" t="s">
        <v>50</v>
      </c>
      <c r="C5" s="21"/>
      <c r="D5" s="21"/>
      <c r="E5" s="22"/>
      <c r="F5" s="3"/>
      <c r="G5" s="20"/>
    </row>
    <row r="6" spans="1:13" s="1" customFormat="1" ht="39.950000000000003" customHeight="1">
      <c r="A6" s="23">
        <v>5</v>
      </c>
      <c r="B6" s="12" t="s">
        <v>78</v>
      </c>
      <c r="C6" s="21"/>
      <c r="D6" s="21"/>
      <c r="E6" s="22"/>
      <c r="F6" s="3"/>
      <c r="G6" s="20"/>
      <c r="J6" s="2"/>
      <c r="K6" s="2"/>
      <c r="L6" s="2"/>
      <c r="M6" s="2"/>
    </row>
    <row r="7" spans="1:13" s="5" customFormat="1" ht="39.950000000000003" customHeight="1">
      <c r="A7" s="10">
        <v>6</v>
      </c>
      <c r="B7" s="12" t="s">
        <v>80</v>
      </c>
      <c r="C7" s="21"/>
      <c r="D7" s="21"/>
      <c r="E7" s="22"/>
      <c r="F7" s="3"/>
      <c r="G7" s="15"/>
      <c r="H7" s="1"/>
      <c r="I7" s="1"/>
    </row>
    <row r="8" spans="1:13" s="4" customFormat="1" ht="39.950000000000003" customHeight="1">
      <c r="A8" s="10">
        <v>7</v>
      </c>
      <c r="B8" s="13" t="s">
        <v>81</v>
      </c>
      <c r="C8" s="21"/>
      <c r="D8" s="21"/>
      <c r="E8" s="22"/>
      <c r="F8" s="3"/>
      <c r="G8" s="15"/>
      <c r="H8" s="3"/>
      <c r="I8" s="3"/>
    </row>
    <row r="9" spans="1:13" s="4" customFormat="1" ht="39.950000000000003" customHeight="1">
      <c r="A9" s="23">
        <v>8</v>
      </c>
      <c r="B9" s="11" t="s">
        <v>82</v>
      </c>
      <c r="C9" s="22"/>
      <c r="D9" s="22"/>
      <c r="E9" s="22"/>
      <c r="F9" s="3"/>
      <c r="G9" s="15"/>
      <c r="H9" s="3"/>
      <c r="I9" s="3"/>
    </row>
    <row r="10" spans="1:13" ht="39.950000000000003" customHeight="1">
      <c r="A10" s="10">
        <v>9</v>
      </c>
      <c r="B10" s="11" t="s">
        <v>126</v>
      </c>
      <c r="C10" s="18"/>
      <c r="D10" s="18"/>
      <c r="E10" s="22"/>
      <c r="F10" s="3"/>
      <c r="G10" s="15"/>
      <c r="H10" s="2"/>
      <c r="I10" s="2"/>
    </row>
    <row r="11" spans="1:13" ht="39.950000000000003" customHeight="1">
      <c r="A11" s="10">
        <v>10</v>
      </c>
      <c r="B11" s="11" t="s">
        <v>127</v>
      </c>
      <c r="C11" s="18"/>
      <c r="D11" s="18"/>
      <c r="E11" s="22"/>
      <c r="F11" s="3"/>
      <c r="G11" s="15"/>
      <c r="H11" s="2"/>
      <c r="I11" s="2"/>
    </row>
    <row r="12" spans="1:13" ht="39.950000000000003" customHeight="1">
      <c r="A12" s="23">
        <v>11</v>
      </c>
      <c r="B12" s="11" t="s">
        <v>129</v>
      </c>
      <c r="C12" s="18"/>
      <c r="D12" s="18"/>
      <c r="E12" s="22"/>
      <c r="F12" s="3"/>
      <c r="G12" s="15"/>
      <c r="H12" s="2"/>
      <c r="I12" s="2"/>
    </row>
    <row r="13" spans="1:13" ht="39.950000000000003" customHeight="1">
      <c r="A13" s="10">
        <v>12</v>
      </c>
      <c r="B13" s="11" t="s">
        <v>128</v>
      </c>
      <c r="C13" s="18"/>
      <c r="D13" s="18"/>
      <c r="E13" s="22"/>
      <c r="F13" s="3"/>
      <c r="G13" s="15"/>
      <c r="H13" s="2"/>
      <c r="I13" s="2"/>
    </row>
    <row r="14" spans="1:13" ht="39.950000000000003" customHeight="1">
      <c r="A14" s="14"/>
      <c r="B14" s="16" t="s">
        <v>16</v>
      </c>
      <c r="C14" s="17"/>
      <c r="D14" s="17"/>
      <c r="E14" s="17"/>
      <c r="F14" s="3"/>
      <c r="G14" s="19"/>
      <c r="H14" s="2"/>
      <c r="I14" s="2"/>
    </row>
  </sheetData>
  <printOptions horizontalCentered="1"/>
  <pageMargins left="0.31496062992125984" right="0.19685039370078741" top="1.3385826771653544" bottom="0.35433070866141736" header="0.51181102362204722" footer="0.15748031496062992"/>
  <pageSetup scale="60" fitToHeight="50" orientation="portrait" r:id="rId1"/>
  <headerFooter>
    <oddHeader>&amp;C&amp;"Century Gothic,Bold"&amp;UEY OFFICE
RANDHAWA TOWER ISLAMABAD
SUMMARY OF ESTIMATED AMOUNT
ELECTRICAL &amp;&amp; ALLIED WORKS
12TH FLOOR</oddHeader>
    <oddFooter>&amp;L&amp;"Century Gothic,Bold"ElekEn &amp;"Century Gothic,Regular"Associates&amp;C&amp;"Century Gothic,Regular"Page: &amp;P of &amp;N&amp;R&amp;"Century Gothic,Regular"April 04, 2025</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58"/>
  <sheetViews>
    <sheetView view="pageBreakPreview" topLeftCell="A88" zoomScale="70" zoomScaleNormal="90" zoomScaleSheetLayoutView="70" zoomScalePageLayoutView="70" workbookViewId="0">
      <selection activeCell="B102" sqref="B102"/>
    </sheetView>
  </sheetViews>
  <sheetFormatPr defaultColWidth="9.140625" defaultRowHeight="30" customHeight="1"/>
  <cols>
    <col min="1" max="1" width="6.7109375" style="24" customWidth="1"/>
    <col min="2" max="2" width="86.42578125" style="2" customWidth="1"/>
    <col min="3" max="3" width="6.7109375" style="6" customWidth="1"/>
    <col min="4" max="4" width="6.7109375" style="1" customWidth="1"/>
    <col min="5" max="5" width="14" style="1" bestFit="1" customWidth="1"/>
    <col min="6" max="10" width="13.28515625" style="6" customWidth="1"/>
    <col min="11" max="11" width="19" style="6" customWidth="1"/>
    <col min="12" max="13" width="13.28515625" style="6" customWidth="1"/>
    <col min="14" max="16384" width="9.140625" style="2"/>
  </cols>
  <sheetData>
    <row r="1" spans="1:13" ht="39.950000000000003" customHeight="1">
      <c r="A1" s="842" t="s">
        <v>8</v>
      </c>
      <c r="B1" s="843" t="s">
        <v>2</v>
      </c>
      <c r="C1" s="844" t="s">
        <v>58</v>
      </c>
      <c r="D1" s="843" t="s">
        <v>0</v>
      </c>
      <c r="E1" s="843" t="s">
        <v>137</v>
      </c>
      <c r="F1" s="845" t="s">
        <v>19</v>
      </c>
      <c r="G1" s="845"/>
      <c r="H1" s="845" t="s">
        <v>20</v>
      </c>
      <c r="I1" s="845"/>
      <c r="J1" s="831" t="s">
        <v>10</v>
      </c>
      <c r="K1" s="831" t="s">
        <v>134</v>
      </c>
      <c r="L1" s="831" t="s">
        <v>135</v>
      </c>
      <c r="M1" s="831" t="s">
        <v>136</v>
      </c>
    </row>
    <row r="2" spans="1:13" ht="39.950000000000003" customHeight="1">
      <c r="A2" s="842"/>
      <c r="B2" s="843"/>
      <c r="C2" s="844"/>
      <c r="D2" s="843"/>
      <c r="E2" s="843"/>
      <c r="F2" s="9" t="s">
        <v>9</v>
      </c>
      <c r="G2" s="9" t="s">
        <v>10</v>
      </c>
      <c r="H2" s="9" t="s">
        <v>9</v>
      </c>
      <c r="I2" s="9" t="s">
        <v>10</v>
      </c>
      <c r="J2" s="831"/>
      <c r="K2" s="831"/>
      <c r="L2" s="831"/>
      <c r="M2" s="831"/>
    </row>
    <row r="3" spans="1:13" s="4" customFormat="1" ht="20.100000000000001" customHeight="1">
      <c r="A3" s="832"/>
      <c r="B3" s="834" t="s">
        <v>15</v>
      </c>
      <c r="C3" s="836"/>
      <c r="D3" s="838"/>
      <c r="E3" s="838"/>
      <c r="F3" s="840"/>
      <c r="G3" s="840"/>
      <c r="H3" s="840"/>
      <c r="I3" s="840"/>
      <c r="J3" s="840"/>
      <c r="K3" s="840"/>
      <c r="L3" s="840"/>
      <c r="M3" s="840"/>
    </row>
    <row r="4" spans="1:13" s="4" customFormat="1" ht="20.100000000000001" customHeight="1">
      <c r="A4" s="833"/>
      <c r="B4" s="835"/>
      <c r="C4" s="837"/>
      <c r="D4" s="839"/>
      <c r="E4" s="839"/>
      <c r="F4" s="841"/>
      <c r="G4" s="841"/>
      <c r="H4" s="841"/>
      <c r="I4" s="841"/>
      <c r="J4" s="841"/>
      <c r="K4" s="841"/>
      <c r="L4" s="841"/>
      <c r="M4" s="841"/>
    </row>
    <row r="5" spans="1:13" s="4" customFormat="1" ht="223.5" customHeight="1">
      <c r="A5" s="69"/>
      <c r="B5" s="45" t="s">
        <v>39</v>
      </c>
      <c r="C5" s="70"/>
      <c r="D5" s="71"/>
      <c r="E5" s="71"/>
      <c r="F5" s="67"/>
      <c r="G5" s="67"/>
      <c r="H5" s="67"/>
      <c r="I5" s="67"/>
      <c r="J5" s="67"/>
      <c r="K5" s="67"/>
      <c r="L5" s="67"/>
      <c r="M5" s="67"/>
    </row>
    <row r="6" spans="1:13" s="25" customFormat="1" ht="235.5" customHeight="1">
      <c r="A6" s="65"/>
      <c r="B6" s="46" t="s">
        <v>119</v>
      </c>
      <c r="C6" s="68"/>
      <c r="D6" s="65"/>
      <c r="E6" s="65"/>
      <c r="F6" s="68"/>
      <c r="G6" s="68"/>
      <c r="H6" s="68"/>
      <c r="I6" s="68"/>
      <c r="J6" s="68"/>
      <c r="K6" s="68"/>
      <c r="L6" s="68"/>
      <c r="M6" s="68"/>
    </row>
    <row r="7" spans="1:13" s="25" customFormat="1" ht="54" customHeight="1">
      <c r="A7" s="73">
        <v>1</v>
      </c>
      <c r="B7" s="26" t="s">
        <v>40</v>
      </c>
      <c r="C7" s="27">
        <v>10</v>
      </c>
      <c r="D7" s="73" t="s">
        <v>1</v>
      </c>
      <c r="E7" s="73"/>
      <c r="F7" s="21"/>
      <c r="G7" s="21"/>
      <c r="H7" s="21"/>
      <c r="I7" s="21"/>
      <c r="J7" s="21"/>
      <c r="K7" s="21"/>
      <c r="L7" s="21"/>
      <c r="M7" s="21"/>
    </row>
    <row r="8" spans="1:13" s="25" customFormat="1" ht="57" customHeight="1">
      <c r="A8" s="73">
        <v>2</v>
      </c>
      <c r="B8" s="26" t="s">
        <v>41</v>
      </c>
      <c r="C8" s="27">
        <v>72</v>
      </c>
      <c r="D8" s="73" t="s">
        <v>1</v>
      </c>
      <c r="E8" s="73"/>
      <c r="F8" s="21"/>
      <c r="G8" s="21"/>
      <c r="H8" s="21"/>
      <c r="I8" s="21"/>
      <c r="J8" s="21"/>
      <c r="K8" s="21"/>
      <c r="L8" s="21"/>
      <c r="M8" s="21"/>
    </row>
    <row r="9" spans="1:13" s="25" customFormat="1" ht="39.950000000000003" customHeight="1">
      <c r="A9" s="73" t="s">
        <v>3</v>
      </c>
      <c r="B9" s="28" t="s">
        <v>27</v>
      </c>
      <c r="C9" s="27">
        <v>283</v>
      </c>
      <c r="D9" s="73" t="s">
        <v>1</v>
      </c>
      <c r="E9" s="73"/>
      <c r="F9" s="21"/>
      <c r="G9" s="21"/>
      <c r="H9" s="21"/>
      <c r="I9" s="21"/>
      <c r="J9" s="21"/>
      <c r="K9" s="21"/>
      <c r="L9" s="21"/>
      <c r="M9" s="21"/>
    </row>
    <row r="10" spans="1:13" s="25" customFormat="1" ht="50.25" customHeight="1">
      <c r="A10" s="73">
        <v>3</v>
      </c>
      <c r="B10" s="26" t="s">
        <v>60</v>
      </c>
      <c r="C10" s="21">
        <v>3</v>
      </c>
      <c r="D10" s="73" t="s">
        <v>1</v>
      </c>
      <c r="E10" s="73"/>
      <c r="F10" s="21"/>
      <c r="G10" s="21"/>
      <c r="H10" s="21"/>
      <c r="I10" s="21"/>
      <c r="J10" s="21"/>
      <c r="K10" s="21"/>
      <c r="L10" s="21"/>
      <c r="M10" s="21"/>
    </row>
    <row r="11" spans="1:13" s="25" customFormat="1" ht="39.950000000000003" customHeight="1">
      <c r="A11" s="73" t="s">
        <v>3</v>
      </c>
      <c r="B11" s="28" t="s">
        <v>27</v>
      </c>
      <c r="C11" s="21">
        <v>43</v>
      </c>
      <c r="D11" s="73" t="s">
        <v>1</v>
      </c>
      <c r="E11" s="73"/>
      <c r="F11" s="21"/>
      <c r="G11" s="21"/>
      <c r="H11" s="21"/>
      <c r="I11" s="21"/>
      <c r="J11" s="21"/>
      <c r="K11" s="21"/>
      <c r="L11" s="21"/>
      <c r="M11" s="21"/>
    </row>
    <row r="12" spans="1:13" s="25" customFormat="1" ht="72" customHeight="1">
      <c r="A12" s="73">
        <v>4</v>
      </c>
      <c r="B12" s="74" t="s">
        <v>92</v>
      </c>
      <c r="C12" s="21"/>
      <c r="D12" s="73"/>
      <c r="E12" s="73"/>
      <c r="F12" s="21"/>
      <c r="G12" s="21"/>
      <c r="H12" s="21"/>
      <c r="I12" s="21"/>
      <c r="J12" s="21"/>
      <c r="K12" s="21"/>
      <c r="L12" s="21"/>
      <c r="M12" s="21"/>
    </row>
    <row r="13" spans="1:13" s="25" customFormat="1" ht="39.950000000000003" customHeight="1">
      <c r="A13" s="73" t="s">
        <v>3</v>
      </c>
      <c r="B13" s="35" t="s">
        <v>115</v>
      </c>
      <c r="C13" s="21">
        <v>38</v>
      </c>
      <c r="D13" s="73" t="s">
        <v>1</v>
      </c>
      <c r="E13" s="73"/>
      <c r="F13" s="21"/>
      <c r="G13" s="21"/>
      <c r="H13" s="21"/>
      <c r="I13" s="21"/>
      <c r="J13" s="21"/>
      <c r="K13" s="21"/>
      <c r="L13" s="21"/>
      <c r="M13" s="21"/>
    </row>
    <row r="14" spans="1:13" s="25" customFormat="1" ht="39.950000000000003" customHeight="1">
      <c r="A14" s="73" t="s">
        <v>4</v>
      </c>
      <c r="B14" s="28" t="s">
        <v>93</v>
      </c>
      <c r="C14" s="21">
        <v>69</v>
      </c>
      <c r="D14" s="73" t="s">
        <v>1</v>
      </c>
      <c r="E14" s="73"/>
      <c r="F14" s="21"/>
      <c r="G14" s="21"/>
      <c r="H14" s="21"/>
      <c r="I14" s="21"/>
      <c r="J14" s="21"/>
      <c r="K14" s="21"/>
      <c r="L14" s="21"/>
      <c r="M14" s="21"/>
    </row>
    <row r="15" spans="1:13" s="25" customFormat="1" ht="54.75" customHeight="1">
      <c r="A15" s="73">
        <v>5</v>
      </c>
      <c r="B15" s="29" t="s">
        <v>95</v>
      </c>
      <c r="C15" s="21">
        <v>5</v>
      </c>
      <c r="D15" s="73" t="s">
        <v>1</v>
      </c>
      <c r="E15" s="73"/>
      <c r="F15" s="21"/>
      <c r="G15" s="21"/>
      <c r="H15" s="21"/>
      <c r="I15" s="21"/>
      <c r="J15" s="21"/>
      <c r="K15" s="21"/>
      <c r="L15" s="21"/>
      <c r="M15" s="21"/>
    </row>
    <row r="16" spans="1:13" s="25" customFormat="1" ht="39.950000000000003" customHeight="1">
      <c r="A16" s="73" t="s">
        <v>3</v>
      </c>
      <c r="B16" s="28" t="s">
        <v>94</v>
      </c>
      <c r="C16" s="21">
        <v>1</v>
      </c>
      <c r="D16" s="73" t="s">
        <v>1</v>
      </c>
      <c r="E16" s="73"/>
      <c r="F16" s="21"/>
      <c r="G16" s="21"/>
      <c r="H16" s="21"/>
      <c r="I16" s="21"/>
      <c r="J16" s="21"/>
      <c r="K16" s="21"/>
      <c r="L16" s="21"/>
      <c r="M16" s="21"/>
    </row>
    <row r="17" spans="1:13" s="25" customFormat="1" ht="54" customHeight="1">
      <c r="A17" s="65">
        <v>7</v>
      </c>
      <c r="B17" s="26" t="s">
        <v>138</v>
      </c>
      <c r="C17" s="68">
        <v>15</v>
      </c>
      <c r="D17" s="65" t="s">
        <v>1</v>
      </c>
      <c r="E17" s="65"/>
      <c r="F17" s="21"/>
      <c r="G17" s="21"/>
      <c r="H17" s="21"/>
      <c r="I17" s="21"/>
      <c r="J17" s="21"/>
      <c r="K17" s="21"/>
      <c r="L17" s="21"/>
      <c r="M17" s="21"/>
    </row>
    <row r="18" spans="1:13" s="25" customFormat="1" ht="39.950000000000003" customHeight="1">
      <c r="A18" s="73" t="s">
        <v>4</v>
      </c>
      <c r="B18" s="28" t="s">
        <v>94</v>
      </c>
      <c r="C18" s="21">
        <v>11</v>
      </c>
      <c r="D18" s="73" t="s">
        <v>1</v>
      </c>
      <c r="E18" s="73"/>
      <c r="F18" s="21"/>
      <c r="G18" s="21"/>
      <c r="H18" s="21"/>
      <c r="I18" s="21"/>
      <c r="J18" s="21"/>
      <c r="K18" s="21"/>
      <c r="L18" s="21"/>
      <c r="M18" s="21"/>
    </row>
    <row r="19" spans="1:13" s="25" customFormat="1" ht="52.5" customHeight="1">
      <c r="A19" s="47">
        <v>8</v>
      </c>
      <c r="B19" s="32" t="s">
        <v>140</v>
      </c>
      <c r="C19" s="48">
        <v>1</v>
      </c>
      <c r="D19" s="47" t="s">
        <v>1</v>
      </c>
      <c r="E19" s="47"/>
      <c r="F19" s="27"/>
      <c r="G19" s="27"/>
      <c r="H19" s="27"/>
      <c r="I19" s="27"/>
      <c r="J19" s="27"/>
      <c r="K19" s="27"/>
      <c r="L19" s="27"/>
      <c r="M19" s="27"/>
    </row>
    <row r="20" spans="1:13" s="25" customFormat="1" ht="52.5" customHeight="1">
      <c r="A20" s="47">
        <v>9</v>
      </c>
      <c r="B20" s="75" t="s">
        <v>139</v>
      </c>
      <c r="C20" s="48">
        <v>2</v>
      </c>
      <c r="D20" s="47" t="s">
        <v>1</v>
      </c>
      <c r="E20" s="47"/>
      <c r="F20" s="27"/>
      <c r="G20" s="21"/>
      <c r="H20" s="21"/>
      <c r="I20" s="21"/>
      <c r="J20" s="21"/>
      <c r="K20" s="21"/>
      <c r="L20" s="21"/>
      <c r="M20" s="21"/>
    </row>
    <row r="21" spans="1:13" s="25" customFormat="1" ht="54.75" customHeight="1">
      <c r="A21" s="65">
        <v>10</v>
      </c>
      <c r="B21" s="75" t="s">
        <v>171</v>
      </c>
      <c r="C21" s="68">
        <v>1</v>
      </c>
      <c r="D21" s="65" t="s">
        <v>1</v>
      </c>
      <c r="E21" s="65"/>
      <c r="F21" s="21"/>
      <c r="G21" s="21"/>
      <c r="H21" s="21"/>
      <c r="I21" s="21"/>
      <c r="J21" s="21"/>
      <c r="K21" s="21"/>
      <c r="L21" s="21"/>
      <c r="M21" s="21"/>
    </row>
    <row r="22" spans="1:13" s="25" customFormat="1" ht="54.75" customHeight="1">
      <c r="A22" s="65">
        <v>11</v>
      </c>
      <c r="B22" s="29" t="s">
        <v>141</v>
      </c>
      <c r="C22" s="68">
        <v>2</v>
      </c>
      <c r="D22" s="65" t="s">
        <v>1</v>
      </c>
      <c r="E22" s="65"/>
      <c r="F22" s="21"/>
      <c r="G22" s="21"/>
      <c r="H22" s="21"/>
      <c r="I22" s="21"/>
      <c r="J22" s="21"/>
      <c r="K22" s="21"/>
      <c r="L22" s="21"/>
      <c r="M22" s="21"/>
    </row>
    <row r="23" spans="1:13" s="30" customFormat="1" ht="102.75" customHeight="1">
      <c r="A23" s="73"/>
      <c r="B23" s="28" t="s">
        <v>47</v>
      </c>
      <c r="C23" s="21"/>
      <c r="D23" s="73"/>
      <c r="E23" s="73"/>
      <c r="F23" s="21"/>
      <c r="G23" s="21"/>
      <c r="H23" s="21"/>
      <c r="I23" s="21"/>
      <c r="J23" s="21"/>
      <c r="K23" s="21"/>
      <c r="L23" s="21"/>
      <c r="M23" s="21"/>
    </row>
    <row r="24" spans="1:13" ht="39.950000000000003" customHeight="1">
      <c r="A24" s="73"/>
      <c r="B24" s="31" t="s">
        <v>21</v>
      </c>
      <c r="C24" s="21"/>
      <c r="D24" s="73"/>
      <c r="E24" s="73"/>
      <c r="F24" s="21"/>
      <c r="G24" s="72"/>
      <c r="H24" s="21"/>
      <c r="I24" s="72"/>
      <c r="J24" s="72"/>
      <c r="K24" s="72"/>
      <c r="L24" s="72"/>
      <c r="M24" s="72"/>
    </row>
    <row r="25" spans="1:13" ht="39.950000000000003" customHeight="1">
      <c r="A25" s="23"/>
      <c r="B25" s="69"/>
      <c r="C25" s="22"/>
      <c r="D25" s="23"/>
      <c r="E25" s="23"/>
      <c r="F25" s="22"/>
      <c r="G25" s="70"/>
      <c r="H25" s="22"/>
      <c r="I25" s="70"/>
      <c r="J25" s="70"/>
      <c r="K25" s="70"/>
      <c r="L25" s="70"/>
      <c r="M25" s="70"/>
    </row>
    <row r="26" spans="1:13" ht="20.100000000000001" customHeight="1">
      <c r="A26" s="850"/>
      <c r="B26" s="852" t="s">
        <v>12</v>
      </c>
      <c r="C26" s="848"/>
      <c r="D26" s="848"/>
      <c r="E26" s="848"/>
      <c r="F26" s="846"/>
      <c r="G26" s="846"/>
      <c r="H26" s="846"/>
      <c r="I26" s="846"/>
      <c r="J26" s="846"/>
      <c r="K26" s="846"/>
      <c r="L26" s="846"/>
      <c r="M26" s="846"/>
    </row>
    <row r="27" spans="1:13" ht="20.100000000000001" customHeight="1">
      <c r="A27" s="851"/>
      <c r="B27" s="853"/>
      <c r="C27" s="849"/>
      <c r="D27" s="849"/>
      <c r="E27" s="849"/>
      <c r="F27" s="847"/>
      <c r="G27" s="847"/>
      <c r="H27" s="847"/>
      <c r="I27" s="847"/>
      <c r="J27" s="847"/>
      <c r="K27" s="847"/>
      <c r="L27" s="847"/>
      <c r="M27" s="847"/>
    </row>
    <row r="28" spans="1:13" ht="195" customHeight="1">
      <c r="A28" s="73">
        <v>1</v>
      </c>
      <c r="B28" s="26" t="s">
        <v>116</v>
      </c>
      <c r="C28" s="73"/>
      <c r="D28" s="73"/>
      <c r="E28" s="73"/>
      <c r="F28" s="21"/>
      <c r="G28" s="72"/>
      <c r="H28" s="21"/>
      <c r="I28" s="72"/>
      <c r="J28" s="72"/>
      <c r="K28" s="72"/>
      <c r="L28" s="72"/>
      <c r="M28" s="72"/>
    </row>
    <row r="29" spans="1:13" ht="39.950000000000003" customHeight="1">
      <c r="A29" s="73" t="s">
        <v>3</v>
      </c>
      <c r="B29" s="49" t="s">
        <v>65</v>
      </c>
      <c r="C29" s="21">
        <v>50</v>
      </c>
      <c r="D29" s="73" t="s">
        <v>28</v>
      </c>
      <c r="E29" s="73"/>
      <c r="F29" s="21"/>
      <c r="G29" s="21"/>
      <c r="H29" s="21"/>
      <c r="I29" s="21"/>
      <c r="J29" s="21"/>
      <c r="K29" s="21"/>
      <c r="L29" s="21"/>
      <c r="M29" s="21"/>
    </row>
    <row r="30" spans="1:13" ht="39.950000000000003" customHeight="1">
      <c r="A30" s="73" t="s">
        <v>4</v>
      </c>
      <c r="B30" s="49" t="s">
        <v>142</v>
      </c>
      <c r="C30" s="21">
        <v>50</v>
      </c>
      <c r="D30" s="73" t="s">
        <v>28</v>
      </c>
      <c r="E30" s="73"/>
      <c r="F30" s="21"/>
      <c r="G30" s="21"/>
      <c r="H30" s="21"/>
      <c r="I30" s="21"/>
      <c r="J30" s="21"/>
      <c r="K30" s="21"/>
      <c r="L30" s="21"/>
      <c r="M30" s="21"/>
    </row>
    <row r="31" spans="1:13" ht="39.950000000000003" customHeight="1">
      <c r="A31" s="73" t="s">
        <v>5</v>
      </c>
      <c r="B31" s="49" t="s">
        <v>29</v>
      </c>
      <c r="C31" s="21">
        <v>50</v>
      </c>
      <c r="D31" s="73" t="s">
        <v>28</v>
      </c>
      <c r="E31" s="73"/>
      <c r="F31" s="21"/>
      <c r="G31" s="21"/>
      <c r="H31" s="21"/>
      <c r="I31" s="21"/>
      <c r="J31" s="21"/>
      <c r="K31" s="21"/>
      <c r="L31" s="21"/>
      <c r="M31" s="21"/>
    </row>
    <row r="32" spans="1:13" ht="39.950000000000003" customHeight="1">
      <c r="A32" s="73" t="s">
        <v>6</v>
      </c>
      <c r="B32" s="49" t="s">
        <v>143</v>
      </c>
      <c r="C32" s="21">
        <v>15</v>
      </c>
      <c r="D32" s="73" t="s">
        <v>28</v>
      </c>
      <c r="E32" s="73"/>
      <c r="F32" s="21"/>
      <c r="G32" s="21"/>
      <c r="H32" s="21"/>
      <c r="I32" s="21"/>
      <c r="J32" s="21"/>
      <c r="K32" s="21"/>
      <c r="L32" s="21"/>
      <c r="M32" s="21"/>
    </row>
    <row r="33" spans="1:13" ht="54" customHeight="1">
      <c r="A33" s="73">
        <v>2</v>
      </c>
      <c r="B33" s="50" t="s">
        <v>30</v>
      </c>
      <c r="C33" s="21"/>
      <c r="D33" s="73"/>
      <c r="E33" s="73"/>
      <c r="F33" s="21"/>
      <c r="G33" s="72"/>
      <c r="H33" s="21"/>
      <c r="I33" s="72"/>
      <c r="J33" s="72"/>
      <c r="K33" s="72"/>
      <c r="L33" s="72"/>
      <c r="M33" s="72"/>
    </row>
    <row r="34" spans="1:13" ht="39.950000000000003" customHeight="1">
      <c r="A34" s="73" t="s">
        <v>3</v>
      </c>
      <c r="B34" s="49" t="s">
        <v>120</v>
      </c>
      <c r="C34" s="27">
        <v>25</v>
      </c>
      <c r="D34" s="73" t="s">
        <v>1</v>
      </c>
      <c r="E34" s="73"/>
      <c r="F34" s="21"/>
      <c r="G34" s="21"/>
      <c r="H34" s="21"/>
      <c r="I34" s="21"/>
      <c r="J34" s="21"/>
      <c r="K34" s="21"/>
      <c r="L34" s="21"/>
      <c r="M34" s="21"/>
    </row>
    <row r="35" spans="1:13" ht="39.950000000000003" customHeight="1">
      <c r="A35" s="73" t="s">
        <v>4</v>
      </c>
      <c r="B35" s="49" t="s">
        <v>73</v>
      </c>
      <c r="C35" s="21">
        <v>5</v>
      </c>
      <c r="D35" s="73" t="s">
        <v>1</v>
      </c>
      <c r="E35" s="73"/>
      <c r="F35" s="21"/>
      <c r="G35" s="21"/>
      <c r="H35" s="21"/>
      <c r="I35" s="21"/>
      <c r="J35" s="21"/>
      <c r="K35" s="21"/>
      <c r="L35" s="21"/>
      <c r="M35" s="21"/>
    </row>
    <row r="36" spans="1:13" ht="39.950000000000003" customHeight="1">
      <c r="A36" s="73" t="s">
        <v>5</v>
      </c>
      <c r="B36" s="49" t="s">
        <v>73</v>
      </c>
      <c r="C36" s="21">
        <v>5</v>
      </c>
      <c r="D36" s="73" t="s">
        <v>1</v>
      </c>
      <c r="E36" s="73"/>
      <c r="F36" s="21"/>
      <c r="G36" s="21"/>
      <c r="H36" s="21"/>
      <c r="I36" s="21"/>
      <c r="J36" s="21"/>
      <c r="K36" s="21"/>
      <c r="L36" s="21"/>
      <c r="M36" s="21"/>
    </row>
    <row r="37" spans="1:13" ht="56.25" customHeight="1">
      <c r="A37" s="73">
        <v>3</v>
      </c>
      <c r="B37" s="51" t="s">
        <v>31</v>
      </c>
      <c r="C37" s="21">
        <v>160</v>
      </c>
      <c r="D37" s="73" t="s">
        <v>1</v>
      </c>
      <c r="E37" s="73"/>
      <c r="F37" s="21"/>
      <c r="G37" s="21"/>
      <c r="H37" s="21"/>
      <c r="I37" s="21"/>
      <c r="J37" s="21"/>
      <c r="K37" s="21"/>
      <c r="L37" s="21"/>
      <c r="M37" s="21"/>
    </row>
    <row r="38" spans="1:13" ht="258" customHeight="1">
      <c r="A38" s="73">
        <v>4</v>
      </c>
      <c r="B38" s="26" t="s">
        <v>118</v>
      </c>
      <c r="C38" s="21"/>
      <c r="D38" s="73"/>
      <c r="E38" s="73"/>
      <c r="F38" s="21"/>
      <c r="G38" s="72"/>
      <c r="H38" s="21"/>
      <c r="I38" s="21"/>
      <c r="J38" s="21"/>
      <c r="K38" s="21"/>
      <c r="L38" s="21"/>
      <c r="M38" s="21"/>
    </row>
    <row r="39" spans="1:13" ht="39.950000000000003" customHeight="1">
      <c r="A39" s="73" t="s">
        <v>3</v>
      </c>
      <c r="B39" s="29" t="s">
        <v>67</v>
      </c>
      <c r="C39" s="21">
        <v>10</v>
      </c>
      <c r="D39" s="73" t="s">
        <v>28</v>
      </c>
      <c r="E39" s="73"/>
      <c r="F39" s="21"/>
      <c r="G39" s="21"/>
      <c r="H39" s="21"/>
      <c r="I39" s="21"/>
      <c r="J39" s="21"/>
      <c r="K39" s="21"/>
      <c r="L39" s="21"/>
      <c r="M39" s="21"/>
    </row>
    <row r="40" spans="1:13" ht="39.950000000000003" customHeight="1">
      <c r="A40" s="73" t="s">
        <v>4</v>
      </c>
      <c r="B40" s="29" t="s">
        <v>68</v>
      </c>
      <c r="C40" s="21">
        <v>100</v>
      </c>
      <c r="D40" s="73" t="s">
        <v>28</v>
      </c>
      <c r="E40" s="73"/>
      <c r="F40" s="21"/>
      <c r="G40" s="21"/>
      <c r="H40" s="21"/>
      <c r="I40" s="21"/>
      <c r="J40" s="21"/>
      <c r="K40" s="21"/>
      <c r="L40" s="21"/>
      <c r="M40" s="21"/>
    </row>
    <row r="41" spans="1:13" ht="51" customHeight="1">
      <c r="A41" s="73">
        <v>6</v>
      </c>
      <c r="B41" s="32" t="s">
        <v>66</v>
      </c>
      <c r="C41" s="21"/>
      <c r="D41" s="73"/>
      <c r="E41" s="73"/>
      <c r="F41" s="21"/>
      <c r="G41" s="21"/>
      <c r="H41" s="21"/>
      <c r="I41" s="21"/>
      <c r="J41" s="21"/>
      <c r="K41" s="21"/>
      <c r="L41" s="21"/>
      <c r="M41" s="21"/>
    </row>
    <row r="42" spans="1:13" ht="39.950000000000003" customHeight="1">
      <c r="A42" s="73" t="s">
        <v>3</v>
      </c>
      <c r="B42" s="28" t="s">
        <v>144</v>
      </c>
      <c r="C42" s="21">
        <v>18</v>
      </c>
      <c r="D42" s="73" t="s">
        <v>1</v>
      </c>
      <c r="E42" s="73"/>
      <c r="F42" s="73"/>
      <c r="G42" s="21"/>
      <c r="H42" s="21"/>
      <c r="I42" s="21"/>
      <c r="J42" s="21"/>
      <c r="K42" s="21"/>
      <c r="L42" s="21"/>
      <c r="M42" s="21"/>
    </row>
    <row r="43" spans="1:13" ht="39.950000000000003" customHeight="1">
      <c r="A43" s="73" t="s">
        <v>4</v>
      </c>
      <c r="B43" s="28" t="s">
        <v>145</v>
      </c>
      <c r="C43" s="21">
        <v>6</v>
      </c>
      <c r="D43" s="73" t="s">
        <v>1</v>
      </c>
      <c r="E43" s="73"/>
      <c r="F43" s="73"/>
      <c r="G43" s="21"/>
      <c r="H43" s="21"/>
      <c r="I43" s="21"/>
      <c r="J43" s="21"/>
      <c r="K43" s="21"/>
      <c r="L43" s="21"/>
      <c r="M43" s="21"/>
    </row>
    <row r="44" spans="1:13" ht="39.950000000000003" customHeight="1">
      <c r="A44" s="73" t="s">
        <v>5</v>
      </c>
      <c r="B44" s="28" t="s">
        <v>146</v>
      </c>
      <c r="C44" s="21">
        <v>4</v>
      </c>
      <c r="D44" s="73" t="s">
        <v>1</v>
      </c>
      <c r="E44" s="73"/>
      <c r="F44" s="73"/>
      <c r="G44" s="21"/>
      <c r="H44" s="21"/>
      <c r="I44" s="21"/>
      <c r="J44" s="21"/>
      <c r="K44" s="21"/>
      <c r="L44" s="21"/>
      <c r="M44" s="21"/>
    </row>
    <row r="45" spans="1:13" ht="39.950000000000003" customHeight="1">
      <c r="A45" s="73" t="s">
        <v>6</v>
      </c>
      <c r="B45" s="28" t="s">
        <v>147</v>
      </c>
      <c r="C45" s="21">
        <v>1</v>
      </c>
      <c r="D45" s="73" t="s">
        <v>1</v>
      </c>
      <c r="E45" s="73"/>
      <c r="F45" s="73"/>
      <c r="G45" s="21"/>
      <c r="H45" s="21"/>
      <c r="I45" s="21"/>
      <c r="J45" s="21"/>
      <c r="K45" s="21"/>
      <c r="L45" s="21"/>
      <c r="M45" s="21"/>
    </row>
    <row r="46" spans="1:13" ht="39.950000000000003" customHeight="1">
      <c r="A46" s="73" t="s">
        <v>11</v>
      </c>
      <c r="B46" s="28" t="s">
        <v>148</v>
      </c>
      <c r="C46" s="21">
        <v>2</v>
      </c>
      <c r="D46" s="73" t="s">
        <v>1</v>
      </c>
      <c r="E46" s="73"/>
      <c r="F46" s="73"/>
      <c r="G46" s="21"/>
      <c r="H46" s="21"/>
      <c r="I46" s="21"/>
      <c r="J46" s="21"/>
      <c r="K46" s="21"/>
      <c r="L46" s="21"/>
      <c r="M46" s="21"/>
    </row>
    <row r="47" spans="1:13" ht="70.5" customHeight="1">
      <c r="A47" s="34"/>
      <c r="B47" s="35" t="s">
        <v>32</v>
      </c>
      <c r="C47" s="21"/>
      <c r="D47" s="73"/>
      <c r="E47" s="73"/>
      <c r="F47" s="21"/>
      <c r="G47" s="21"/>
      <c r="H47" s="21"/>
      <c r="I47" s="21"/>
      <c r="J47" s="21"/>
      <c r="K47" s="21"/>
      <c r="L47" s="21"/>
      <c r="M47" s="21"/>
    </row>
    <row r="48" spans="1:13" ht="69" customHeight="1">
      <c r="A48" s="34"/>
      <c r="B48" s="28"/>
      <c r="C48" s="21"/>
      <c r="D48" s="73"/>
      <c r="E48" s="73"/>
      <c r="F48" s="21"/>
      <c r="G48" s="21"/>
      <c r="H48" s="21"/>
      <c r="I48" s="21"/>
      <c r="J48" s="21"/>
      <c r="K48" s="21"/>
      <c r="L48" s="21"/>
      <c r="M48" s="21"/>
    </row>
    <row r="49" spans="1:13" ht="39.950000000000003" customHeight="1">
      <c r="A49" s="73"/>
      <c r="B49" s="31" t="s">
        <v>22</v>
      </c>
      <c r="C49" s="21"/>
      <c r="D49" s="73"/>
      <c r="E49" s="73"/>
      <c r="F49" s="21"/>
      <c r="G49" s="72"/>
      <c r="H49" s="21"/>
      <c r="I49" s="72"/>
      <c r="J49" s="72"/>
      <c r="K49" s="72"/>
      <c r="L49" s="72"/>
      <c r="M49" s="72"/>
    </row>
    <row r="50" spans="1:13" ht="20.100000000000001" customHeight="1">
      <c r="A50" s="838"/>
      <c r="B50" s="834" t="s">
        <v>7</v>
      </c>
      <c r="C50" s="838"/>
      <c r="D50" s="848"/>
      <c r="E50" s="848"/>
      <c r="F50" s="848"/>
      <c r="G50" s="848"/>
      <c r="H50" s="848"/>
      <c r="I50" s="848"/>
      <c r="J50" s="848"/>
      <c r="K50" s="848"/>
      <c r="L50" s="848"/>
      <c r="M50" s="848"/>
    </row>
    <row r="51" spans="1:13" ht="20.100000000000001" customHeight="1">
      <c r="A51" s="839"/>
      <c r="B51" s="835"/>
      <c r="C51" s="839"/>
      <c r="D51" s="849"/>
      <c r="E51" s="849"/>
      <c r="F51" s="849"/>
      <c r="G51" s="849"/>
      <c r="H51" s="849"/>
      <c r="I51" s="849"/>
      <c r="J51" s="849"/>
      <c r="K51" s="849"/>
      <c r="L51" s="849"/>
      <c r="M51" s="849"/>
    </row>
    <row r="52" spans="1:13" ht="162" customHeight="1">
      <c r="A52" s="34"/>
      <c r="B52" s="26" t="s">
        <v>149</v>
      </c>
      <c r="C52" s="73"/>
      <c r="D52" s="73"/>
      <c r="E52" s="73"/>
      <c r="F52" s="21"/>
      <c r="G52" s="21"/>
      <c r="H52" s="21"/>
      <c r="I52" s="21"/>
      <c r="J52" s="21"/>
      <c r="K52" s="21"/>
      <c r="L52" s="21"/>
      <c r="M52" s="21"/>
    </row>
    <row r="53" spans="1:13" ht="39" customHeight="1">
      <c r="A53" s="73">
        <v>1</v>
      </c>
      <c r="B53" s="29" t="s">
        <v>44</v>
      </c>
      <c r="C53" s="21">
        <v>10</v>
      </c>
      <c r="D53" s="73" t="s">
        <v>1</v>
      </c>
      <c r="E53" s="73"/>
      <c r="F53" s="21"/>
      <c r="G53" s="21"/>
      <c r="H53" s="21"/>
      <c r="I53" s="21"/>
      <c r="J53" s="21"/>
      <c r="K53" s="21"/>
      <c r="L53" s="21"/>
      <c r="M53" s="21"/>
    </row>
    <row r="54" spans="1:13" ht="39" customHeight="1">
      <c r="A54" s="73">
        <v>2</v>
      </c>
      <c r="B54" s="29" t="s">
        <v>45</v>
      </c>
      <c r="C54" s="21">
        <v>5</v>
      </c>
      <c r="D54" s="73" t="s">
        <v>1</v>
      </c>
      <c r="E54" s="73"/>
      <c r="F54" s="21"/>
      <c r="G54" s="21"/>
      <c r="H54" s="21"/>
      <c r="I54" s="21"/>
      <c r="J54" s="21"/>
      <c r="K54" s="21"/>
      <c r="L54" s="21"/>
      <c r="M54" s="21"/>
    </row>
    <row r="55" spans="1:13" ht="39" customHeight="1">
      <c r="A55" s="73">
        <v>3</v>
      </c>
      <c r="B55" s="29" t="s">
        <v>46</v>
      </c>
      <c r="C55" s="21">
        <v>17</v>
      </c>
      <c r="D55" s="73" t="s">
        <v>1</v>
      </c>
      <c r="E55" s="73"/>
      <c r="F55" s="21"/>
      <c r="G55" s="21"/>
      <c r="H55" s="21"/>
      <c r="I55" s="21"/>
      <c r="J55" s="21"/>
      <c r="K55" s="21"/>
      <c r="L55" s="21"/>
      <c r="M55" s="21"/>
    </row>
    <row r="56" spans="1:13" ht="39" customHeight="1">
      <c r="A56" s="73">
        <v>4</v>
      </c>
      <c r="B56" s="52" t="s">
        <v>62</v>
      </c>
      <c r="C56" s="21">
        <v>4</v>
      </c>
      <c r="D56" s="73" t="s">
        <v>1</v>
      </c>
      <c r="E56" s="73"/>
      <c r="F56" s="21"/>
      <c r="G56" s="21"/>
      <c r="H56" s="21"/>
      <c r="I56" s="21"/>
      <c r="J56" s="21"/>
      <c r="K56" s="21"/>
      <c r="L56" s="21"/>
      <c r="M56" s="21"/>
    </row>
    <row r="57" spans="1:13" ht="39" customHeight="1">
      <c r="A57" s="73">
        <v>5</v>
      </c>
      <c r="B57" s="36" t="s">
        <v>98</v>
      </c>
      <c r="C57" s="21">
        <v>2</v>
      </c>
      <c r="D57" s="73" t="s">
        <v>1</v>
      </c>
      <c r="E57" s="73"/>
      <c r="F57" s="21"/>
      <c r="G57" s="21"/>
      <c r="H57" s="21"/>
      <c r="I57" s="21"/>
      <c r="J57" s="21"/>
      <c r="K57" s="21"/>
      <c r="L57" s="21"/>
      <c r="M57" s="21"/>
    </row>
    <row r="58" spans="1:13" ht="39" customHeight="1">
      <c r="A58" s="73">
        <v>6</v>
      </c>
      <c r="B58" s="36" t="s">
        <v>52</v>
      </c>
      <c r="C58" s="21">
        <v>125</v>
      </c>
      <c r="D58" s="73" t="s">
        <v>1</v>
      </c>
      <c r="E58" s="73"/>
      <c r="F58" s="21"/>
      <c r="G58" s="21"/>
      <c r="H58" s="21"/>
      <c r="I58" s="21"/>
      <c r="J58" s="21"/>
      <c r="K58" s="21"/>
      <c r="L58" s="21"/>
      <c r="M58" s="21"/>
    </row>
    <row r="59" spans="1:13" ht="39" customHeight="1">
      <c r="A59" s="73">
        <v>7</v>
      </c>
      <c r="B59" s="36" t="s">
        <v>51</v>
      </c>
      <c r="C59" s="21">
        <v>4</v>
      </c>
      <c r="D59" s="73" t="s">
        <v>1</v>
      </c>
      <c r="E59" s="73"/>
      <c r="F59" s="21"/>
      <c r="G59" s="21"/>
      <c r="H59" s="21"/>
      <c r="I59" s="21"/>
      <c r="J59" s="21"/>
      <c r="K59" s="21"/>
      <c r="L59" s="21"/>
      <c r="M59" s="21"/>
    </row>
    <row r="60" spans="1:13" ht="39" customHeight="1">
      <c r="A60" s="73">
        <v>8</v>
      </c>
      <c r="B60" s="36" t="s">
        <v>74</v>
      </c>
      <c r="C60" s="21">
        <v>8</v>
      </c>
      <c r="D60" s="73" t="s">
        <v>1</v>
      </c>
      <c r="E60" s="73"/>
      <c r="F60" s="21"/>
      <c r="G60" s="21"/>
      <c r="H60" s="21"/>
      <c r="I60" s="21"/>
      <c r="J60" s="21"/>
      <c r="K60" s="21"/>
      <c r="L60" s="21"/>
      <c r="M60" s="21"/>
    </row>
    <row r="61" spans="1:13" ht="39" customHeight="1">
      <c r="A61" s="73">
        <v>9</v>
      </c>
      <c r="B61" s="36" t="s">
        <v>132</v>
      </c>
      <c r="C61" s="21">
        <v>3</v>
      </c>
      <c r="D61" s="73" t="s">
        <v>1</v>
      </c>
      <c r="E61" s="73"/>
      <c r="F61" s="21"/>
      <c r="G61" s="21"/>
      <c r="H61" s="21"/>
      <c r="I61" s="21"/>
      <c r="J61" s="21"/>
      <c r="K61" s="21"/>
      <c r="L61" s="21"/>
      <c r="M61" s="21"/>
    </row>
    <row r="62" spans="1:13" ht="39" customHeight="1">
      <c r="A62" s="73">
        <v>10</v>
      </c>
      <c r="B62" s="50" t="s">
        <v>121</v>
      </c>
      <c r="C62" s="21">
        <v>26</v>
      </c>
      <c r="D62" s="73" t="s">
        <v>1</v>
      </c>
      <c r="E62" s="73"/>
      <c r="F62" s="21"/>
      <c r="G62" s="21"/>
      <c r="H62" s="21"/>
      <c r="I62" s="21"/>
      <c r="J62" s="21"/>
      <c r="K62" s="21"/>
      <c r="L62" s="21"/>
      <c r="M62" s="21"/>
    </row>
    <row r="63" spans="1:13" ht="39" customHeight="1">
      <c r="A63" s="73">
        <v>11</v>
      </c>
      <c r="B63" s="50" t="s">
        <v>114</v>
      </c>
      <c r="C63" s="27">
        <v>2</v>
      </c>
      <c r="D63" s="73" t="s">
        <v>1</v>
      </c>
      <c r="E63" s="73"/>
      <c r="F63" s="21"/>
      <c r="G63" s="21"/>
      <c r="H63" s="21"/>
      <c r="I63" s="21"/>
      <c r="J63" s="21"/>
      <c r="K63" s="21"/>
      <c r="L63" s="21"/>
      <c r="M63" s="21"/>
    </row>
    <row r="64" spans="1:13" ht="39" customHeight="1">
      <c r="A64" s="73">
        <v>12</v>
      </c>
      <c r="B64" s="36" t="s">
        <v>69</v>
      </c>
      <c r="C64" s="21">
        <v>3</v>
      </c>
      <c r="D64" s="73" t="s">
        <v>1</v>
      </c>
      <c r="E64" s="73"/>
      <c r="F64" s="21"/>
      <c r="G64" s="21"/>
      <c r="H64" s="21"/>
      <c r="I64" s="21"/>
      <c r="J64" s="21"/>
      <c r="K64" s="21"/>
      <c r="L64" s="21"/>
      <c r="M64" s="21"/>
    </row>
    <row r="65" spans="1:13" ht="39" customHeight="1">
      <c r="A65" s="73">
        <v>13</v>
      </c>
      <c r="B65" s="36" t="s">
        <v>97</v>
      </c>
      <c r="C65" s="21">
        <v>2</v>
      </c>
      <c r="D65" s="73" t="s">
        <v>1</v>
      </c>
      <c r="E65" s="73"/>
      <c r="F65" s="21"/>
      <c r="G65" s="21"/>
      <c r="H65" s="21"/>
      <c r="I65" s="21"/>
      <c r="J65" s="21"/>
      <c r="K65" s="21"/>
      <c r="L65" s="21"/>
      <c r="M65" s="21"/>
    </row>
    <row r="66" spans="1:13" ht="39" customHeight="1">
      <c r="A66" s="73">
        <v>14</v>
      </c>
      <c r="B66" s="36" t="s">
        <v>150</v>
      </c>
      <c r="C66" s="21">
        <v>6</v>
      </c>
      <c r="D66" s="73" t="s">
        <v>1</v>
      </c>
      <c r="E66" s="73"/>
      <c r="F66" s="21"/>
      <c r="G66" s="21"/>
      <c r="H66" s="21"/>
      <c r="I66" s="21"/>
      <c r="J66" s="21"/>
      <c r="K66" s="21"/>
      <c r="L66" s="21"/>
      <c r="M66" s="21"/>
    </row>
    <row r="67" spans="1:13" ht="39" customHeight="1">
      <c r="A67" s="73">
        <v>15</v>
      </c>
      <c r="B67" s="36" t="s">
        <v>96</v>
      </c>
      <c r="C67" s="21">
        <v>10</v>
      </c>
      <c r="D67" s="73" t="s">
        <v>1</v>
      </c>
      <c r="E67" s="73"/>
      <c r="F67" s="21"/>
      <c r="G67" s="21"/>
      <c r="H67" s="21"/>
      <c r="I67" s="21"/>
      <c r="J67" s="21"/>
      <c r="K67" s="21"/>
      <c r="L67" s="21"/>
      <c r="M67" s="21"/>
    </row>
    <row r="68" spans="1:13" ht="39" customHeight="1">
      <c r="A68" s="73">
        <v>16</v>
      </c>
      <c r="B68" s="36" t="s">
        <v>151</v>
      </c>
      <c r="C68" s="21">
        <v>4</v>
      </c>
      <c r="D68" s="73" t="s">
        <v>1</v>
      </c>
      <c r="E68" s="73"/>
      <c r="F68" s="21"/>
      <c r="G68" s="21"/>
      <c r="H68" s="21"/>
      <c r="I68" s="21"/>
      <c r="J68" s="21"/>
      <c r="K68" s="21"/>
      <c r="L68" s="21"/>
      <c r="M68" s="21"/>
    </row>
    <row r="69" spans="1:13" ht="39" customHeight="1">
      <c r="A69" s="73">
        <v>17</v>
      </c>
      <c r="B69" s="36" t="s">
        <v>152</v>
      </c>
      <c r="C69" s="21">
        <v>12</v>
      </c>
      <c r="D69" s="73" t="s">
        <v>1</v>
      </c>
      <c r="E69" s="73"/>
      <c r="F69" s="21"/>
      <c r="G69" s="21"/>
      <c r="H69" s="21"/>
      <c r="I69" s="21"/>
      <c r="J69" s="21"/>
      <c r="K69" s="21"/>
      <c r="L69" s="21"/>
      <c r="M69" s="21"/>
    </row>
    <row r="70" spans="1:13" ht="39.950000000000003" customHeight="1">
      <c r="A70" s="73"/>
      <c r="B70" s="31" t="s">
        <v>23</v>
      </c>
      <c r="C70" s="21"/>
      <c r="D70" s="73"/>
      <c r="E70" s="73"/>
      <c r="F70" s="21"/>
      <c r="G70" s="72"/>
      <c r="H70" s="21"/>
      <c r="I70" s="72"/>
      <c r="J70" s="72"/>
      <c r="K70" s="72"/>
      <c r="L70" s="72"/>
      <c r="M70" s="72"/>
    </row>
    <row r="71" spans="1:13" ht="39.950000000000003" customHeight="1">
      <c r="A71" s="73"/>
      <c r="B71" s="31"/>
      <c r="C71" s="21"/>
      <c r="D71" s="73"/>
      <c r="E71" s="73"/>
      <c r="F71" s="21"/>
      <c r="G71" s="72"/>
      <c r="H71" s="21"/>
      <c r="I71" s="72"/>
      <c r="J71" s="72"/>
      <c r="K71" s="72"/>
      <c r="L71" s="72"/>
      <c r="M71" s="72"/>
    </row>
    <row r="72" spans="1:13" ht="20.100000000000001" customHeight="1">
      <c r="A72" s="854"/>
      <c r="B72" s="855" t="s">
        <v>13</v>
      </c>
      <c r="C72" s="854"/>
      <c r="D72" s="854"/>
      <c r="E72" s="854"/>
      <c r="F72" s="854"/>
      <c r="G72" s="854"/>
      <c r="H72" s="854"/>
      <c r="I72" s="854"/>
      <c r="J72" s="854"/>
      <c r="K72" s="854"/>
      <c r="L72" s="854"/>
      <c r="M72" s="854"/>
    </row>
    <row r="73" spans="1:13" ht="20.100000000000001" customHeight="1">
      <c r="A73" s="854"/>
      <c r="B73" s="855"/>
      <c r="C73" s="854"/>
      <c r="D73" s="854"/>
      <c r="E73" s="854"/>
      <c r="F73" s="854"/>
      <c r="G73" s="854"/>
      <c r="H73" s="854"/>
      <c r="I73" s="854"/>
      <c r="J73" s="854"/>
      <c r="K73" s="854"/>
      <c r="L73" s="854"/>
      <c r="M73" s="854"/>
    </row>
    <row r="74" spans="1:13" ht="164.25" customHeight="1">
      <c r="A74" s="73"/>
      <c r="B74" s="28" t="s">
        <v>153</v>
      </c>
      <c r="C74" s="53"/>
      <c r="D74" s="73"/>
      <c r="E74" s="73"/>
      <c r="F74" s="21"/>
      <c r="G74" s="21"/>
      <c r="H74" s="21"/>
      <c r="I74" s="21"/>
      <c r="J74" s="21"/>
      <c r="K74" s="21"/>
      <c r="L74" s="21"/>
      <c r="M74" s="21"/>
    </row>
    <row r="75" spans="1:13" ht="38.1" customHeight="1">
      <c r="A75" s="73">
        <v>1</v>
      </c>
      <c r="B75" s="28" t="s">
        <v>104</v>
      </c>
      <c r="C75" s="53">
        <v>170</v>
      </c>
      <c r="D75" s="73" t="s">
        <v>1</v>
      </c>
      <c r="E75" s="73"/>
      <c r="F75" s="21"/>
      <c r="G75" s="21"/>
      <c r="H75" s="21"/>
      <c r="I75" s="21"/>
      <c r="J75" s="21"/>
      <c r="K75" s="21"/>
      <c r="L75" s="21"/>
      <c r="M75" s="21"/>
    </row>
    <row r="76" spans="1:13" ht="38.1" customHeight="1">
      <c r="A76" s="73">
        <v>2</v>
      </c>
      <c r="B76" s="28" t="s">
        <v>101</v>
      </c>
      <c r="C76" s="53">
        <v>15</v>
      </c>
      <c r="D76" s="73" t="s">
        <v>1</v>
      </c>
      <c r="E76" s="73"/>
      <c r="F76" s="21"/>
      <c r="G76" s="21"/>
      <c r="H76" s="21"/>
      <c r="I76" s="21"/>
      <c r="J76" s="21"/>
      <c r="K76" s="21"/>
      <c r="L76" s="21"/>
      <c r="M76" s="21"/>
    </row>
    <row r="77" spans="1:13" ht="38.1" customHeight="1">
      <c r="A77" s="73">
        <v>3</v>
      </c>
      <c r="B77" s="28" t="s">
        <v>112</v>
      </c>
      <c r="C77" s="53">
        <v>51</v>
      </c>
      <c r="D77" s="73" t="s">
        <v>1</v>
      </c>
      <c r="E77" s="73"/>
      <c r="F77" s="21"/>
      <c r="G77" s="21"/>
      <c r="H77" s="21"/>
      <c r="I77" s="21"/>
      <c r="J77" s="21"/>
      <c r="K77" s="21"/>
      <c r="L77" s="21"/>
      <c r="M77" s="21"/>
    </row>
    <row r="78" spans="1:13" ht="38.1" customHeight="1">
      <c r="A78" s="73">
        <v>4</v>
      </c>
      <c r="B78" s="28" t="s">
        <v>106</v>
      </c>
      <c r="C78" s="53">
        <v>65</v>
      </c>
      <c r="D78" s="73" t="s">
        <v>1</v>
      </c>
      <c r="E78" s="73"/>
      <c r="F78" s="21"/>
      <c r="G78" s="21"/>
      <c r="H78" s="21"/>
      <c r="I78" s="21"/>
      <c r="J78" s="21"/>
      <c r="K78" s="21"/>
      <c r="L78" s="21"/>
      <c r="M78" s="21"/>
    </row>
    <row r="79" spans="1:13" ht="38.1" customHeight="1">
      <c r="A79" s="73">
        <v>5</v>
      </c>
      <c r="B79" s="28" t="s">
        <v>110</v>
      </c>
      <c r="C79" s="53">
        <v>4</v>
      </c>
      <c r="D79" s="73" t="s">
        <v>1</v>
      </c>
      <c r="E79" s="73"/>
      <c r="F79" s="21"/>
      <c r="G79" s="21"/>
      <c r="H79" s="21"/>
      <c r="I79" s="21"/>
      <c r="J79" s="21"/>
      <c r="K79" s="21"/>
      <c r="L79" s="21"/>
      <c r="M79" s="21"/>
    </row>
    <row r="80" spans="1:13" ht="38.1" customHeight="1">
      <c r="A80" s="73">
        <v>6</v>
      </c>
      <c r="B80" s="28" t="s">
        <v>103</v>
      </c>
      <c r="C80" s="53">
        <v>2</v>
      </c>
      <c r="D80" s="73" t="s">
        <v>1</v>
      </c>
      <c r="E80" s="73"/>
      <c r="F80" s="21"/>
      <c r="G80" s="21"/>
      <c r="H80" s="21"/>
      <c r="I80" s="21"/>
      <c r="J80" s="21"/>
      <c r="K80" s="21"/>
      <c r="L80" s="21"/>
      <c r="M80" s="21"/>
    </row>
    <row r="81" spans="1:13" ht="38.1" customHeight="1">
      <c r="A81" s="73">
        <v>7</v>
      </c>
      <c r="B81" s="28" t="s">
        <v>105</v>
      </c>
      <c r="C81" s="53">
        <v>3</v>
      </c>
      <c r="D81" s="73" t="s">
        <v>1</v>
      </c>
      <c r="E81" s="73"/>
      <c r="F81" s="21"/>
      <c r="G81" s="21"/>
      <c r="H81" s="21"/>
      <c r="I81" s="21"/>
      <c r="J81" s="21"/>
      <c r="K81" s="21"/>
      <c r="L81" s="21"/>
      <c r="M81" s="21"/>
    </row>
    <row r="82" spans="1:13" ht="38.1" customHeight="1">
      <c r="A82" s="73">
        <v>8</v>
      </c>
      <c r="B82" s="28" t="s">
        <v>130</v>
      </c>
      <c r="C82" s="53">
        <v>14</v>
      </c>
      <c r="D82" s="73" t="s">
        <v>1</v>
      </c>
      <c r="E82" s="73"/>
      <c r="F82" s="21"/>
      <c r="G82" s="21"/>
      <c r="H82" s="21"/>
      <c r="I82" s="21"/>
      <c r="J82" s="21"/>
      <c r="K82" s="21"/>
      <c r="L82" s="21"/>
      <c r="M82" s="21"/>
    </row>
    <row r="83" spans="1:13" ht="38.1" customHeight="1">
      <c r="A83" s="73">
        <v>9</v>
      </c>
      <c r="B83" s="28" t="s">
        <v>107</v>
      </c>
      <c r="C83" s="53">
        <v>2</v>
      </c>
      <c r="D83" s="73" t="s">
        <v>1</v>
      </c>
      <c r="E83" s="73"/>
      <c r="F83" s="21"/>
      <c r="G83" s="21"/>
      <c r="H83" s="21"/>
      <c r="I83" s="21"/>
      <c r="J83" s="21"/>
      <c r="K83" s="21"/>
      <c r="L83" s="21"/>
      <c r="M83" s="21"/>
    </row>
    <row r="84" spans="1:13" ht="38.1" customHeight="1">
      <c r="A84" s="73">
        <v>10</v>
      </c>
      <c r="B84" s="28" t="s">
        <v>102</v>
      </c>
      <c r="C84" s="53">
        <v>6</v>
      </c>
      <c r="D84" s="73" t="s">
        <v>1</v>
      </c>
      <c r="E84" s="73"/>
      <c r="F84" s="21"/>
      <c r="G84" s="21"/>
      <c r="H84" s="21"/>
      <c r="I84" s="21"/>
      <c r="J84" s="21"/>
      <c r="K84" s="21"/>
      <c r="L84" s="21"/>
      <c r="M84" s="21"/>
    </row>
    <row r="85" spans="1:13" ht="38.1" customHeight="1">
      <c r="A85" s="73">
        <v>11</v>
      </c>
      <c r="B85" s="28" t="s">
        <v>131</v>
      </c>
      <c r="C85" s="53">
        <v>2</v>
      </c>
      <c r="D85" s="73" t="s">
        <v>1</v>
      </c>
      <c r="E85" s="73"/>
      <c r="F85" s="21"/>
      <c r="G85" s="21"/>
      <c r="H85" s="21"/>
      <c r="I85" s="21"/>
      <c r="J85" s="21"/>
      <c r="K85" s="21"/>
      <c r="L85" s="21"/>
      <c r="M85" s="21"/>
    </row>
    <row r="86" spans="1:13" ht="38.1" customHeight="1">
      <c r="A86" s="73">
        <v>12</v>
      </c>
      <c r="B86" s="29" t="s">
        <v>109</v>
      </c>
      <c r="C86" s="53">
        <v>185</v>
      </c>
      <c r="D86" s="73" t="s">
        <v>28</v>
      </c>
      <c r="E86" s="73"/>
      <c r="F86" s="21"/>
      <c r="G86" s="21"/>
      <c r="H86" s="21"/>
      <c r="I86" s="21"/>
      <c r="J86" s="21"/>
      <c r="K86" s="21"/>
      <c r="L86" s="21"/>
      <c r="M86" s="21"/>
    </row>
    <row r="87" spans="1:13" ht="38.1" customHeight="1">
      <c r="A87" s="73">
        <v>13</v>
      </c>
      <c r="B87" s="28" t="s">
        <v>108</v>
      </c>
      <c r="C87" s="53">
        <v>2</v>
      </c>
      <c r="D87" s="73" t="s">
        <v>1</v>
      </c>
      <c r="E87" s="73"/>
      <c r="F87" s="21"/>
      <c r="G87" s="21"/>
      <c r="H87" s="21"/>
      <c r="I87" s="21"/>
      <c r="J87" s="21"/>
      <c r="K87" s="21"/>
      <c r="L87" s="21"/>
      <c r="M87" s="21"/>
    </row>
    <row r="88" spans="1:13" ht="38.1" customHeight="1">
      <c r="A88" s="73">
        <v>14</v>
      </c>
      <c r="B88" s="28" t="s">
        <v>63</v>
      </c>
      <c r="C88" s="53">
        <v>38</v>
      </c>
      <c r="D88" s="73" t="s">
        <v>1</v>
      </c>
      <c r="E88" s="73"/>
      <c r="F88" s="21"/>
      <c r="G88" s="21"/>
      <c r="H88" s="21"/>
      <c r="I88" s="21"/>
      <c r="J88" s="21"/>
      <c r="K88" s="21"/>
      <c r="L88" s="21"/>
      <c r="M88" s="21"/>
    </row>
    <row r="89" spans="1:13" ht="38.1" customHeight="1">
      <c r="A89" s="73">
        <v>15</v>
      </c>
      <c r="B89" s="28" t="s">
        <v>64</v>
      </c>
      <c r="C89" s="53">
        <v>8</v>
      </c>
      <c r="D89" s="73" t="s">
        <v>1</v>
      </c>
      <c r="E89" s="73"/>
      <c r="F89" s="21"/>
      <c r="G89" s="21"/>
      <c r="H89" s="21"/>
      <c r="I89" s="21"/>
      <c r="J89" s="21"/>
      <c r="K89" s="21"/>
      <c r="L89" s="21"/>
      <c r="M89" s="21"/>
    </row>
    <row r="90" spans="1:13" ht="38.1" customHeight="1">
      <c r="A90" s="73">
        <v>16</v>
      </c>
      <c r="B90" s="28" t="s">
        <v>133</v>
      </c>
      <c r="C90" s="53">
        <v>5</v>
      </c>
      <c r="D90" s="73" t="s">
        <v>1</v>
      </c>
      <c r="E90" s="73"/>
      <c r="F90" s="21"/>
      <c r="G90" s="21"/>
      <c r="H90" s="21"/>
      <c r="I90" s="21"/>
      <c r="J90" s="21"/>
      <c r="K90" s="21"/>
      <c r="L90" s="21"/>
      <c r="M90" s="21"/>
    </row>
    <row r="91" spans="1:13" ht="38.1" customHeight="1">
      <c r="A91" s="73">
        <v>17</v>
      </c>
      <c r="B91" s="28" t="s">
        <v>111</v>
      </c>
      <c r="C91" s="53">
        <v>4</v>
      </c>
      <c r="D91" s="73" t="s">
        <v>1</v>
      </c>
      <c r="E91" s="73"/>
      <c r="F91" s="21"/>
      <c r="G91" s="21"/>
      <c r="H91" s="21"/>
      <c r="I91" s="21"/>
      <c r="J91" s="21"/>
      <c r="K91" s="21"/>
      <c r="L91" s="21"/>
      <c r="M91" s="21"/>
    </row>
    <row r="92" spans="1:13" s="37" customFormat="1" ht="145.5" customHeight="1">
      <c r="A92" s="73">
        <v>18</v>
      </c>
      <c r="B92" s="26" t="s">
        <v>49</v>
      </c>
      <c r="C92" s="21">
        <v>4</v>
      </c>
      <c r="D92" s="73" t="s">
        <v>1</v>
      </c>
      <c r="E92" s="73"/>
      <c r="F92" s="21"/>
      <c r="G92" s="21"/>
      <c r="H92" s="21"/>
      <c r="I92" s="21"/>
      <c r="J92" s="21"/>
      <c r="K92" s="21"/>
      <c r="L92" s="21"/>
      <c r="M92" s="21"/>
    </row>
    <row r="93" spans="1:13" ht="39.950000000000003" customHeight="1">
      <c r="A93" s="34"/>
      <c r="B93" s="31" t="s">
        <v>24</v>
      </c>
      <c r="C93" s="21"/>
      <c r="D93" s="73"/>
      <c r="E93" s="73"/>
      <c r="F93" s="21"/>
      <c r="G93" s="72"/>
      <c r="H93" s="21"/>
      <c r="I93" s="72"/>
      <c r="J93" s="72"/>
      <c r="K93" s="72"/>
      <c r="L93" s="72"/>
      <c r="M93" s="72"/>
    </row>
    <row r="94" spans="1:13" ht="39.950000000000003" customHeight="1">
      <c r="A94" s="34"/>
      <c r="B94" s="31"/>
      <c r="C94" s="21"/>
      <c r="D94" s="73"/>
      <c r="E94" s="73"/>
      <c r="F94" s="21"/>
      <c r="G94" s="72"/>
      <c r="H94" s="21"/>
      <c r="I94" s="72"/>
      <c r="J94" s="72"/>
      <c r="K94" s="72"/>
      <c r="L94" s="72"/>
      <c r="M94" s="72"/>
    </row>
    <row r="95" spans="1:13" ht="20.100000000000001" customHeight="1">
      <c r="A95" s="854"/>
      <c r="B95" s="855" t="s">
        <v>79</v>
      </c>
      <c r="C95" s="854"/>
      <c r="D95" s="854"/>
      <c r="E95" s="854"/>
      <c r="F95" s="854"/>
      <c r="G95" s="854"/>
      <c r="H95" s="854"/>
      <c r="I95" s="854"/>
      <c r="J95" s="854"/>
      <c r="K95" s="854"/>
      <c r="L95" s="854"/>
      <c r="M95" s="854"/>
    </row>
    <row r="96" spans="1:13" ht="20.100000000000001" customHeight="1">
      <c r="A96" s="854"/>
      <c r="B96" s="855"/>
      <c r="C96" s="854"/>
      <c r="D96" s="854"/>
      <c r="E96" s="854"/>
      <c r="F96" s="854"/>
      <c r="G96" s="854"/>
      <c r="H96" s="854"/>
      <c r="I96" s="854"/>
      <c r="J96" s="854"/>
      <c r="K96" s="854"/>
      <c r="L96" s="854"/>
      <c r="M96" s="854"/>
    </row>
    <row r="97" spans="1:13" ht="127.5" customHeight="1">
      <c r="A97" s="73"/>
      <c r="B97" s="26" t="s">
        <v>53</v>
      </c>
      <c r="C97" s="73"/>
      <c r="D97" s="73"/>
      <c r="E97" s="73"/>
      <c r="F97" s="21"/>
      <c r="G97" s="21"/>
      <c r="H97" s="21"/>
      <c r="I97" s="21"/>
      <c r="J97" s="21"/>
      <c r="K97" s="21"/>
      <c r="L97" s="21"/>
      <c r="M97" s="21"/>
    </row>
    <row r="98" spans="1:13" ht="39.950000000000003" customHeight="1">
      <c r="A98" s="73">
        <v>1</v>
      </c>
      <c r="B98" s="29" t="s">
        <v>157</v>
      </c>
      <c r="C98" s="14">
        <v>20</v>
      </c>
      <c r="D98" s="73" t="s">
        <v>28</v>
      </c>
      <c r="E98" s="73"/>
      <c r="F98" s="21"/>
      <c r="G98" s="21"/>
      <c r="H98" s="21"/>
      <c r="I98" s="21"/>
      <c r="J98" s="21"/>
      <c r="K98" s="21"/>
      <c r="L98" s="21"/>
      <c r="M98" s="21"/>
    </row>
    <row r="99" spans="1:13" ht="39.950000000000003" customHeight="1">
      <c r="A99" s="73">
        <v>2</v>
      </c>
      <c r="B99" s="29" t="s">
        <v>158</v>
      </c>
      <c r="C99" s="14">
        <v>25</v>
      </c>
      <c r="D99" s="73" t="s">
        <v>28</v>
      </c>
      <c r="E99" s="73"/>
      <c r="F99" s="21"/>
      <c r="G99" s="21"/>
      <c r="H99" s="21"/>
      <c r="I99" s="21"/>
      <c r="J99" s="21"/>
      <c r="K99" s="21"/>
      <c r="L99" s="21"/>
      <c r="M99" s="21"/>
    </row>
    <row r="100" spans="1:13" ht="39.950000000000003" customHeight="1">
      <c r="A100" s="73">
        <v>3</v>
      </c>
      <c r="B100" s="29" t="s">
        <v>156</v>
      </c>
      <c r="C100" s="14">
        <v>25</v>
      </c>
      <c r="D100" s="73" t="s">
        <v>28</v>
      </c>
      <c r="E100" s="73"/>
      <c r="F100" s="21"/>
      <c r="G100" s="21"/>
      <c r="H100" s="21"/>
      <c r="I100" s="21"/>
      <c r="J100" s="21"/>
      <c r="K100" s="21"/>
      <c r="L100" s="21"/>
      <c r="M100" s="21"/>
    </row>
    <row r="101" spans="1:13" ht="39.950000000000003" customHeight="1">
      <c r="A101" s="73">
        <v>4</v>
      </c>
      <c r="B101" s="29" t="s">
        <v>155</v>
      </c>
      <c r="C101" s="14">
        <v>40</v>
      </c>
      <c r="D101" s="73" t="s">
        <v>28</v>
      </c>
      <c r="E101" s="73"/>
      <c r="F101" s="21"/>
      <c r="G101" s="21"/>
      <c r="H101" s="21"/>
      <c r="I101" s="21"/>
      <c r="J101" s="21"/>
      <c r="K101" s="21"/>
      <c r="L101" s="21"/>
      <c r="M101" s="21"/>
    </row>
    <row r="102" spans="1:13" ht="39.950000000000003" customHeight="1">
      <c r="A102" s="73">
        <v>5</v>
      </c>
      <c r="B102" s="76" t="s">
        <v>159</v>
      </c>
      <c r="C102" s="14">
        <v>30</v>
      </c>
      <c r="D102" s="14" t="s">
        <v>28</v>
      </c>
      <c r="E102" s="73"/>
      <c r="F102" s="21"/>
      <c r="G102" s="21"/>
      <c r="H102" s="21"/>
      <c r="I102" s="21"/>
      <c r="J102" s="21"/>
      <c r="K102" s="21"/>
      <c r="L102" s="21"/>
      <c r="M102" s="21"/>
    </row>
    <row r="103" spans="1:13" ht="39.950000000000003" customHeight="1">
      <c r="A103" s="73">
        <v>6</v>
      </c>
      <c r="B103" s="76" t="s">
        <v>160</v>
      </c>
      <c r="C103" s="14">
        <v>30</v>
      </c>
      <c r="D103" s="14" t="s">
        <v>28</v>
      </c>
      <c r="E103" s="73"/>
      <c r="F103" s="21"/>
      <c r="G103" s="21"/>
      <c r="H103" s="21"/>
      <c r="I103" s="21"/>
      <c r="J103" s="21"/>
      <c r="K103" s="21"/>
      <c r="L103" s="21"/>
      <c r="M103" s="21"/>
    </row>
    <row r="104" spans="1:13" ht="39.950000000000003" customHeight="1">
      <c r="A104" s="73">
        <v>7</v>
      </c>
      <c r="B104" s="77" t="s">
        <v>162</v>
      </c>
      <c r="C104" s="14">
        <v>10</v>
      </c>
      <c r="D104" s="73" t="s">
        <v>28</v>
      </c>
      <c r="E104" s="73"/>
      <c r="F104" s="21"/>
      <c r="G104" s="21"/>
      <c r="H104" s="21"/>
      <c r="I104" s="21"/>
      <c r="J104" s="21"/>
      <c r="K104" s="21"/>
      <c r="L104" s="21"/>
      <c r="M104" s="21"/>
    </row>
    <row r="105" spans="1:13" ht="39.950000000000003" customHeight="1">
      <c r="A105" s="73">
        <v>8</v>
      </c>
      <c r="B105" s="77" t="s">
        <v>161</v>
      </c>
      <c r="C105" s="14">
        <v>10</v>
      </c>
      <c r="D105" s="73" t="s">
        <v>28</v>
      </c>
      <c r="E105" s="73"/>
      <c r="F105" s="21"/>
      <c r="G105" s="21"/>
      <c r="H105" s="21"/>
      <c r="I105" s="21"/>
      <c r="J105" s="21"/>
      <c r="K105" s="21"/>
      <c r="L105" s="21"/>
      <c r="M105" s="21"/>
    </row>
    <row r="106" spans="1:13" ht="39.950000000000003" customHeight="1">
      <c r="A106" s="73">
        <v>9</v>
      </c>
      <c r="B106" s="78" t="s">
        <v>154</v>
      </c>
      <c r="C106" s="79">
        <v>20</v>
      </c>
      <c r="D106" s="79" t="s">
        <v>28</v>
      </c>
      <c r="E106" s="73"/>
      <c r="F106" s="21"/>
      <c r="G106" s="21"/>
      <c r="H106" s="21"/>
      <c r="I106" s="21"/>
      <c r="J106" s="21"/>
      <c r="K106" s="21"/>
      <c r="L106" s="21"/>
      <c r="M106" s="21"/>
    </row>
    <row r="107" spans="1:13" ht="82.5" customHeight="1">
      <c r="A107" s="73"/>
      <c r="B107" s="38" t="s">
        <v>42</v>
      </c>
      <c r="C107" s="14"/>
      <c r="D107" s="73"/>
      <c r="E107" s="73"/>
      <c r="F107" s="21"/>
      <c r="G107" s="21"/>
      <c r="H107" s="21"/>
      <c r="I107" s="21"/>
      <c r="J107" s="21"/>
      <c r="K107" s="21"/>
      <c r="L107" s="21"/>
      <c r="M107" s="21"/>
    </row>
    <row r="108" spans="1:13" ht="39.950000000000003" customHeight="1">
      <c r="A108" s="34"/>
      <c r="B108" s="31" t="s">
        <v>48</v>
      </c>
      <c r="C108" s="21"/>
      <c r="D108" s="73"/>
      <c r="E108" s="73"/>
      <c r="F108" s="21"/>
      <c r="G108" s="72"/>
      <c r="H108" s="21"/>
      <c r="I108" s="72"/>
      <c r="J108" s="72"/>
      <c r="K108" s="72"/>
      <c r="L108" s="72"/>
      <c r="M108" s="72"/>
    </row>
    <row r="109" spans="1:13" ht="39.950000000000003" customHeight="1">
      <c r="A109" s="34"/>
      <c r="B109" s="31"/>
      <c r="C109" s="21"/>
      <c r="D109" s="73"/>
      <c r="E109" s="73"/>
      <c r="F109" s="21"/>
      <c r="G109" s="72"/>
      <c r="H109" s="21"/>
      <c r="I109" s="72"/>
      <c r="J109" s="72"/>
      <c r="K109" s="72"/>
      <c r="L109" s="72"/>
      <c r="M109" s="72"/>
    </row>
    <row r="110" spans="1:13" s="5" customFormat="1" ht="20.100000000000001" customHeight="1">
      <c r="A110" s="859"/>
      <c r="B110" s="855" t="s">
        <v>70</v>
      </c>
      <c r="C110" s="860"/>
      <c r="D110" s="860"/>
      <c r="E110" s="860"/>
      <c r="F110" s="856"/>
      <c r="G110" s="856"/>
      <c r="H110" s="856"/>
      <c r="I110" s="856"/>
      <c r="J110" s="856"/>
      <c r="K110" s="856"/>
      <c r="L110" s="856"/>
      <c r="M110" s="856"/>
    </row>
    <row r="111" spans="1:13" s="5" customFormat="1" ht="20.100000000000001" customHeight="1">
      <c r="A111" s="859"/>
      <c r="B111" s="855"/>
      <c r="C111" s="860"/>
      <c r="D111" s="860"/>
      <c r="E111" s="860"/>
      <c r="F111" s="856"/>
      <c r="G111" s="856"/>
      <c r="H111" s="856"/>
      <c r="I111" s="856"/>
      <c r="J111" s="856"/>
      <c r="K111" s="856"/>
      <c r="L111" s="856"/>
      <c r="M111" s="856"/>
    </row>
    <row r="112" spans="1:13" s="39" customFormat="1" ht="409.5" customHeight="1">
      <c r="A112" s="34"/>
      <c r="B112" s="35" t="s">
        <v>54</v>
      </c>
      <c r="C112" s="9"/>
      <c r="D112" s="9"/>
      <c r="E112" s="9"/>
      <c r="F112" s="54"/>
      <c r="G112" s="9"/>
      <c r="H112" s="54"/>
      <c r="I112" s="9"/>
      <c r="J112" s="9"/>
      <c r="K112" s="9"/>
      <c r="L112" s="9"/>
      <c r="M112" s="9"/>
    </row>
    <row r="113" spans="1:13" ht="39.950000000000003" customHeight="1">
      <c r="A113" s="34">
        <v>1</v>
      </c>
      <c r="B113" s="28" t="s">
        <v>99</v>
      </c>
      <c r="C113" s="21">
        <v>1</v>
      </c>
      <c r="D113" s="73" t="s">
        <v>1</v>
      </c>
      <c r="E113" s="73"/>
      <c r="F113" s="21"/>
      <c r="G113" s="21"/>
      <c r="H113" s="21"/>
      <c r="I113" s="21"/>
      <c r="J113" s="21"/>
      <c r="K113" s="21"/>
      <c r="L113" s="21"/>
      <c r="M113" s="21"/>
    </row>
    <row r="114" spans="1:13" ht="39.950000000000003" customHeight="1">
      <c r="A114" s="34">
        <v>2</v>
      </c>
      <c r="B114" s="28" t="s">
        <v>100</v>
      </c>
      <c r="C114" s="21">
        <v>1</v>
      </c>
      <c r="D114" s="73" t="s">
        <v>1</v>
      </c>
      <c r="E114" s="73"/>
      <c r="F114" s="21"/>
      <c r="G114" s="21"/>
      <c r="H114" s="21"/>
      <c r="I114" s="21"/>
      <c r="J114" s="21"/>
      <c r="K114" s="21"/>
      <c r="L114" s="21"/>
      <c r="M114" s="21"/>
    </row>
    <row r="115" spans="1:13" ht="39.950000000000003" customHeight="1">
      <c r="A115" s="34">
        <v>3</v>
      </c>
      <c r="B115" s="28" t="s">
        <v>163</v>
      </c>
      <c r="C115" s="21">
        <v>1</v>
      </c>
      <c r="D115" s="73" t="s">
        <v>1</v>
      </c>
      <c r="E115" s="73"/>
      <c r="F115" s="21"/>
      <c r="G115" s="21"/>
      <c r="H115" s="21"/>
      <c r="I115" s="21"/>
      <c r="J115" s="21"/>
      <c r="K115" s="21"/>
      <c r="L115" s="21"/>
      <c r="M115" s="21"/>
    </row>
    <row r="116" spans="1:13" ht="39.950000000000003" customHeight="1">
      <c r="A116" s="34">
        <v>4</v>
      </c>
      <c r="B116" s="28" t="s">
        <v>164</v>
      </c>
      <c r="C116" s="21">
        <v>1</v>
      </c>
      <c r="D116" s="73" t="s">
        <v>1</v>
      </c>
      <c r="E116" s="73"/>
      <c r="F116" s="21"/>
      <c r="G116" s="21"/>
      <c r="H116" s="21"/>
      <c r="I116" s="21"/>
      <c r="J116" s="21"/>
      <c r="K116" s="21"/>
      <c r="L116" s="21"/>
      <c r="M116" s="21"/>
    </row>
    <row r="117" spans="1:13" ht="39.950000000000003" customHeight="1">
      <c r="A117" s="34">
        <v>5</v>
      </c>
      <c r="B117" s="28" t="s">
        <v>113</v>
      </c>
      <c r="C117" s="21">
        <v>1</v>
      </c>
      <c r="D117" s="73" t="s">
        <v>1</v>
      </c>
      <c r="E117" s="73"/>
      <c r="F117" s="21"/>
      <c r="G117" s="21"/>
      <c r="H117" s="21"/>
      <c r="I117" s="21"/>
      <c r="J117" s="21"/>
      <c r="K117" s="21"/>
      <c r="L117" s="21"/>
      <c r="M117" s="21"/>
    </row>
    <row r="118" spans="1:13" ht="39.950000000000003" customHeight="1">
      <c r="A118" s="34"/>
      <c r="B118" s="31" t="s">
        <v>25</v>
      </c>
      <c r="C118" s="21"/>
      <c r="D118" s="73"/>
      <c r="E118" s="73"/>
      <c r="F118" s="21"/>
      <c r="G118" s="72"/>
      <c r="H118" s="21"/>
      <c r="I118" s="72"/>
      <c r="J118" s="72"/>
      <c r="K118" s="72"/>
      <c r="L118" s="72"/>
      <c r="M118" s="72"/>
    </row>
    <row r="119" spans="1:13" ht="39.950000000000003" customHeight="1">
      <c r="A119" s="10"/>
      <c r="B119" s="69"/>
      <c r="C119" s="22"/>
      <c r="D119" s="23"/>
      <c r="E119" s="23"/>
      <c r="F119" s="22"/>
      <c r="G119" s="70"/>
      <c r="H119" s="22"/>
      <c r="I119" s="70"/>
      <c r="J119" s="70"/>
      <c r="K119" s="70"/>
      <c r="L119" s="70"/>
      <c r="M119" s="70"/>
    </row>
    <row r="120" spans="1:13" s="4" customFormat="1" ht="20.100000000000001" customHeight="1">
      <c r="A120" s="848"/>
      <c r="B120" s="834" t="s">
        <v>75</v>
      </c>
      <c r="C120" s="848"/>
      <c r="D120" s="848"/>
      <c r="E120" s="848"/>
      <c r="F120" s="857"/>
      <c r="G120" s="857"/>
      <c r="H120" s="857"/>
      <c r="I120" s="857"/>
      <c r="J120" s="857"/>
      <c r="K120" s="857"/>
      <c r="L120" s="857"/>
      <c r="M120" s="857"/>
    </row>
    <row r="121" spans="1:13" s="4" customFormat="1" ht="20.100000000000001" customHeight="1">
      <c r="A121" s="849"/>
      <c r="B121" s="835"/>
      <c r="C121" s="849"/>
      <c r="D121" s="849"/>
      <c r="E121" s="849"/>
      <c r="F121" s="858"/>
      <c r="G121" s="858"/>
      <c r="H121" s="858"/>
      <c r="I121" s="858"/>
      <c r="J121" s="858"/>
      <c r="K121" s="858"/>
      <c r="L121" s="858"/>
      <c r="M121" s="858"/>
    </row>
    <row r="122" spans="1:13" s="4" customFormat="1" ht="56.25" customHeight="1">
      <c r="A122" s="33"/>
      <c r="B122" s="28" t="s">
        <v>33</v>
      </c>
      <c r="C122" s="14"/>
      <c r="D122" s="40"/>
      <c r="E122" s="40"/>
      <c r="F122" s="66"/>
      <c r="G122" s="66"/>
      <c r="H122" s="66"/>
      <c r="I122" s="66"/>
      <c r="J122" s="66"/>
      <c r="K122" s="66"/>
      <c r="L122" s="66"/>
      <c r="M122" s="66"/>
    </row>
    <row r="123" spans="1:13" s="4" customFormat="1" ht="57" customHeight="1">
      <c r="A123" s="33">
        <v>1</v>
      </c>
      <c r="B123" s="28" t="s">
        <v>34</v>
      </c>
      <c r="C123" s="21">
        <v>1</v>
      </c>
      <c r="D123" s="40" t="s">
        <v>1</v>
      </c>
      <c r="E123" s="40"/>
      <c r="F123" s="21"/>
      <c r="G123" s="21"/>
      <c r="H123" s="21"/>
      <c r="I123" s="21"/>
      <c r="J123" s="21"/>
      <c r="K123" s="21"/>
      <c r="L123" s="21"/>
      <c r="M123" s="21"/>
    </row>
    <row r="124" spans="1:13" s="4" customFormat="1" ht="39.950000000000003" customHeight="1">
      <c r="A124" s="33">
        <v>2</v>
      </c>
      <c r="B124" s="28" t="s">
        <v>35</v>
      </c>
      <c r="C124" s="21"/>
      <c r="D124" s="40"/>
      <c r="E124" s="40"/>
      <c r="F124" s="21"/>
      <c r="G124" s="21"/>
      <c r="H124" s="21"/>
      <c r="I124" s="21"/>
      <c r="J124" s="21"/>
      <c r="K124" s="21"/>
      <c r="L124" s="21"/>
      <c r="M124" s="21"/>
    </row>
    <row r="125" spans="1:13" s="4" customFormat="1" ht="39.950000000000003" customHeight="1">
      <c r="A125" s="33" t="s">
        <v>3</v>
      </c>
      <c r="B125" s="74" t="s">
        <v>55</v>
      </c>
      <c r="C125" s="21">
        <v>2</v>
      </c>
      <c r="D125" s="40" t="s">
        <v>1</v>
      </c>
      <c r="E125" s="40"/>
      <c r="F125" s="21"/>
      <c r="G125" s="21"/>
      <c r="H125" s="21"/>
      <c r="I125" s="21"/>
      <c r="J125" s="21"/>
      <c r="K125" s="21"/>
      <c r="L125" s="21"/>
      <c r="M125" s="21"/>
    </row>
    <row r="126" spans="1:13" s="4" customFormat="1" ht="57" customHeight="1">
      <c r="A126" s="33">
        <v>3</v>
      </c>
      <c r="B126" s="26" t="s">
        <v>59</v>
      </c>
      <c r="C126" s="21">
        <v>100</v>
      </c>
      <c r="D126" s="40" t="s">
        <v>28</v>
      </c>
      <c r="E126" s="40"/>
      <c r="F126" s="21"/>
      <c r="G126" s="21"/>
      <c r="H126" s="21"/>
      <c r="I126" s="21"/>
      <c r="J126" s="21"/>
      <c r="K126" s="21"/>
      <c r="L126" s="21"/>
      <c r="M126" s="21"/>
    </row>
    <row r="127" spans="1:13" s="4" customFormat="1" ht="103.5" customHeight="1">
      <c r="A127" s="33">
        <v>4</v>
      </c>
      <c r="B127" s="26" t="s">
        <v>43</v>
      </c>
      <c r="C127" s="14">
        <v>1</v>
      </c>
      <c r="D127" s="14" t="s">
        <v>14</v>
      </c>
      <c r="E127" s="14"/>
      <c r="F127" s="21"/>
      <c r="G127" s="21"/>
      <c r="H127" s="21"/>
      <c r="I127" s="21"/>
      <c r="J127" s="21"/>
      <c r="K127" s="21"/>
      <c r="L127" s="21"/>
      <c r="M127" s="21"/>
    </row>
    <row r="128" spans="1:13" ht="87" customHeight="1">
      <c r="A128" s="33"/>
      <c r="B128" s="35" t="s">
        <v>61</v>
      </c>
      <c r="C128" s="27"/>
      <c r="D128" s="41"/>
      <c r="E128" s="41"/>
      <c r="F128" s="42"/>
      <c r="G128" s="42"/>
      <c r="H128" s="42"/>
      <c r="I128" s="42"/>
      <c r="J128" s="42"/>
      <c r="K128" s="42"/>
      <c r="L128" s="42"/>
      <c r="M128" s="42"/>
    </row>
    <row r="129" spans="1:13" ht="39.950000000000003" customHeight="1">
      <c r="A129" s="34"/>
      <c r="B129" s="31" t="s">
        <v>26</v>
      </c>
      <c r="C129" s="21"/>
      <c r="D129" s="73"/>
      <c r="E129" s="73"/>
      <c r="F129" s="43"/>
      <c r="G129" s="72"/>
      <c r="H129" s="43"/>
      <c r="I129" s="72"/>
      <c r="J129" s="72"/>
      <c r="K129" s="72"/>
      <c r="L129" s="72"/>
      <c r="M129" s="72"/>
    </row>
    <row r="130" spans="1:13" ht="39.950000000000003" customHeight="1">
      <c r="A130" s="10"/>
      <c r="B130" s="69"/>
      <c r="C130" s="22"/>
      <c r="D130" s="23"/>
      <c r="E130" s="23"/>
      <c r="F130" s="18"/>
      <c r="G130" s="70"/>
      <c r="H130" s="18"/>
      <c r="I130" s="70"/>
      <c r="J130" s="70"/>
      <c r="K130" s="70"/>
      <c r="L130" s="70"/>
      <c r="M130" s="70"/>
    </row>
    <row r="131" spans="1:13" s="4" customFormat="1" ht="20.100000000000001" customHeight="1">
      <c r="A131" s="848"/>
      <c r="B131" s="834" t="s">
        <v>76</v>
      </c>
      <c r="C131" s="848"/>
      <c r="D131" s="848"/>
      <c r="E131" s="848"/>
      <c r="F131" s="857"/>
      <c r="G131" s="857"/>
      <c r="H131" s="857"/>
      <c r="I131" s="857"/>
      <c r="J131" s="857"/>
      <c r="K131" s="857"/>
      <c r="L131" s="857"/>
      <c r="M131" s="857"/>
    </row>
    <row r="132" spans="1:13" s="4" customFormat="1" ht="20.100000000000001" customHeight="1">
      <c r="A132" s="849"/>
      <c r="B132" s="835"/>
      <c r="C132" s="849"/>
      <c r="D132" s="849"/>
      <c r="E132" s="849"/>
      <c r="F132" s="858"/>
      <c r="G132" s="858"/>
      <c r="H132" s="858"/>
      <c r="I132" s="858"/>
      <c r="J132" s="858"/>
      <c r="K132" s="858"/>
      <c r="L132" s="858"/>
      <c r="M132" s="858"/>
    </row>
    <row r="133" spans="1:13" s="4" customFormat="1" ht="54" customHeight="1">
      <c r="A133" s="14"/>
      <c r="B133" s="35" t="s">
        <v>117</v>
      </c>
      <c r="C133" s="27"/>
      <c r="D133" s="27"/>
      <c r="E133" s="27"/>
      <c r="F133" s="66"/>
      <c r="G133" s="66"/>
      <c r="H133" s="66"/>
      <c r="I133" s="66"/>
      <c r="J133" s="66"/>
      <c r="K133" s="66"/>
      <c r="L133" s="66"/>
      <c r="M133" s="66"/>
    </row>
    <row r="134" spans="1:13" s="4" customFormat="1" ht="39.950000000000003" customHeight="1">
      <c r="A134" s="14"/>
      <c r="B134" s="55" t="s">
        <v>71</v>
      </c>
      <c r="C134" s="27"/>
      <c r="D134" s="27"/>
      <c r="E134" s="27"/>
      <c r="F134" s="66"/>
      <c r="G134" s="66"/>
      <c r="H134" s="66"/>
      <c r="I134" s="66"/>
      <c r="J134" s="66"/>
      <c r="K134" s="66"/>
      <c r="L134" s="66"/>
      <c r="M134" s="66"/>
    </row>
    <row r="135" spans="1:13" s="4" customFormat="1" ht="70.5" customHeight="1">
      <c r="A135" s="14">
        <v>1</v>
      </c>
      <c r="B135" s="35" t="s">
        <v>165</v>
      </c>
      <c r="C135" s="27">
        <v>250</v>
      </c>
      <c r="D135" s="14" t="s">
        <v>28</v>
      </c>
      <c r="E135" s="14"/>
      <c r="F135" s="21"/>
      <c r="G135" s="21"/>
      <c r="H135" s="21"/>
      <c r="I135" s="21"/>
      <c r="J135" s="21"/>
      <c r="K135" s="21"/>
      <c r="L135" s="21"/>
      <c r="M135" s="21"/>
    </row>
    <row r="136" spans="1:13" s="4" customFormat="1" ht="39.950000000000003" customHeight="1">
      <c r="A136" s="14"/>
      <c r="B136" s="55" t="s">
        <v>72</v>
      </c>
      <c r="C136" s="27"/>
      <c r="D136" s="27"/>
      <c r="E136" s="27"/>
      <c r="F136" s="66"/>
      <c r="G136" s="66"/>
      <c r="H136" s="66"/>
      <c r="I136" s="66"/>
      <c r="J136" s="66"/>
      <c r="K136" s="66"/>
      <c r="L136" s="66"/>
      <c r="M136" s="66"/>
    </row>
    <row r="137" spans="1:13" s="4" customFormat="1" ht="68.25" customHeight="1">
      <c r="A137" s="14">
        <v>1</v>
      </c>
      <c r="B137" s="35" t="s">
        <v>166</v>
      </c>
      <c r="C137" s="27">
        <v>225</v>
      </c>
      <c r="D137" s="14" t="s">
        <v>28</v>
      </c>
      <c r="E137" s="14"/>
      <c r="F137" s="21"/>
      <c r="G137" s="21"/>
      <c r="H137" s="21"/>
      <c r="I137" s="21"/>
      <c r="J137" s="21"/>
      <c r="K137" s="21"/>
      <c r="L137" s="21"/>
      <c r="M137" s="21"/>
    </row>
    <row r="138" spans="1:13" s="4" customFormat="1" ht="70.5" customHeight="1">
      <c r="A138" s="14">
        <v>2</v>
      </c>
      <c r="B138" s="35" t="s">
        <v>167</v>
      </c>
      <c r="C138" s="27">
        <v>15</v>
      </c>
      <c r="D138" s="14" t="s">
        <v>28</v>
      </c>
      <c r="E138" s="14"/>
      <c r="F138" s="21"/>
      <c r="G138" s="21"/>
      <c r="H138" s="21"/>
      <c r="I138" s="21"/>
      <c r="J138" s="21"/>
      <c r="K138" s="21"/>
      <c r="L138" s="21"/>
      <c r="M138" s="21"/>
    </row>
    <row r="139" spans="1:13" s="4" customFormat="1" ht="70.5" customHeight="1">
      <c r="A139" s="14"/>
      <c r="B139" s="55" t="s">
        <v>168</v>
      </c>
      <c r="C139" s="27"/>
      <c r="D139" s="27"/>
      <c r="E139" s="14"/>
      <c r="F139" s="21"/>
      <c r="G139" s="21"/>
      <c r="H139" s="21"/>
      <c r="I139" s="21"/>
      <c r="J139" s="21"/>
      <c r="K139" s="21"/>
      <c r="L139" s="21"/>
      <c r="M139" s="21"/>
    </row>
    <row r="140" spans="1:13" s="4" customFormat="1" ht="70.5" customHeight="1">
      <c r="A140" s="14">
        <v>4</v>
      </c>
      <c r="B140" s="35" t="s">
        <v>169</v>
      </c>
      <c r="C140" s="27">
        <v>300</v>
      </c>
      <c r="D140" s="14" t="s">
        <v>28</v>
      </c>
      <c r="E140" s="14"/>
      <c r="F140" s="21"/>
      <c r="G140" s="21"/>
      <c r="H140" s="21"/>
      <c r="I140" s="21"/>
      <c r="J140" s="21"/>
      <c r="K140" s="21"/>
      <c r="L140" s="21"/>
      <c r="M140" s="21"/>
    </row>
    <row r="141" spans="1:13" s="4" customFormat="1" ht="81" customHeight="1">
      <c r="A141" s="14"/>
      <c r="B141" s="35" t="s">
        <v>56</v>
      </c>
      <c r="C141" s="27"/>
      <c r="D141" s="14"/>
      <c r="E141" s="14"/>
      <c r="F141" s="66"/>
      <c r="G141" s="66"/>
      <c r="H141" s="66"/>
      <c r="I141" s="66"/>
      <c r="J141" s="66"/>
      <c r="K141" s="66"/>
      <c r="L141" s="66"/>
      <c r="M141" s="66"/>
    </row>
    <row r="142" spans="1:13" ht="39.950000000000003" customHeight="1">
      <c r="A142" s="34"/>
      <c r="B142" s="31" t="s">
        <v>57</v>
      </c>
      <c r="C142" s="21"/>
      <c r="D142" s="73"/>
      <c r="E142" s="73"/>
      <c r="F142" s="43"/>
      <c r="G142" s="72"/>
      <c r="H142" s="43"/>
      <c r="I142" s="72"/>
      <c r="J142" s="72"/>
      <c r="K142" s="72"/>
      <c r="L142" s="72"/>
      <c r="M142" s="72"/>
    </row>
    <row r="143" spans="1:13" ht="39.950000000000003" customHeight="1">
      <c r="A143" s="73"/>
      <c r="B143" s="74" t="s">
        <v>122</v>
      </c>
      <c r="C143" s="73"/>
      <c r="D143" s="73"/>
      <c r="E143" s="73"/>
      <c r="F143" s="66"/>
      <c r="G143" s="66"/>
      <c r="H143" s="66"/>
      <c r="I143" s="66"/>
      <c r="J143" s="66"/>
      <c r="K143" s="66"/>
      <c r="L143" s="66"/>
      <c r="M143" s="66"/>
    </row>
    <row r="144" spans="1:13" ht="39.950000000000003" customHeight="1">
      <c r="A144" s="31"/>
      <c r="B144" s="56" t="s">
        <v>84</v>
      </c>
      <c r="C144" s="31"/>
      <c r="D144" s="31"/>
      <c r="E144" s="31"/>
      <c r="F144" s="21"/>
      <c r="G144" s="21"/>
      <c r="H144" s="21"/>
      <c r="I144" s="21"/>
      <c r="J144" s="21"/>
      <c r="K144" s="21"/>
      <c r="L144" s="21"/>
      <c r="M144" s="21"/>
    </row>
    <row r="145" spans="1:13" ht="385.5" customHeight="1">
      <c r="A145" s="57">
        <v>1</v>
      </c>
      <c r="B145" s="58" t="s">
        <v>170</v>
      </c>
      <c r="C145" s="59">
        <v>1</v>
      </c>
      <c r="D145" s="60" t="s">
        <v>85</v>
      </c>
      <c r="E145" s="60"/>
      <c r="F145" s="61"/>
      <c r="G145" s="61"/>
      <c r="H145" s="61"/>
      <c r="I145" s="61"/>
      <c r="J145" s="61"/>
      <c r="K145" s="61"/>
      <c r="L145" s="61"/>
      <c r="M145" s="61"/>
    </row>
    <row r="146" spans="1:13" ht="55.5" customHeight="1">
      <c r="A146" s="34"/>
      <c r="B146" s="62" t="s">
        <v>86</v>
      </c>
      <c r="C146" s="44"/>
      <c r="D146" s="34"/>
      <c r="E146" s="34"/>
      <c r="F146" s="21"/>
      <c r="G146" s="21"/>
      <c r="H146" s="21"/>
      <c r="I146" s="21"/>
      <c r="J146" s="21"/>
      <c r="K146" s="21"/>
      <c r="L146" s="21"/>
      <c r="M146" s="21"/>
    </row>
    <row r="147" spans="1:13" ht="44.25" customHeight="1">
      <c r="A147" s="34"/>
      <c r="B147" s="62"/>
      <c r="C147" s="44"/>
      <c r="D147" s="34"/>
      <c r="E147" s="34"/>
      <c r="F147" s="21"/>
      <c r="G147" s="21"/>
      <c r="H147" s="21"/>
      <c r="I147" s="21"/>
      <c r="J147" s="21"/>
      <c r="K147" s="21"/>
      <c r="L147" s="21"/>
      <c r="M147" s="21"/>
    </row>
    <row r="148" spans="1:13" ht="39.950000000000003" customHeight="1">
      <c r="A148" s="14"/>
      <c r="B148" s="16" t="s">
        <v>77</v>
      </c>
      <c r="C148" s="27"/>
      <c r="D148" s="14"/>
      <c r="E148" s="14"/>
      <c r="F148" s="21"/>
      <c r="G148" s="72"/>
      <c r="H148" s="72"/>
      <c r="I148" s="72"/>
      <c r="J148" s="72"/>
      <c r="K148" s="72"/>
      <c r="L148" s="72"/>
      <c r="M148" s="72"/>
    </row>
    <row r="149" spans="1:13" ht="39.950000000000003" customHeight="1">
      <c r="A149" s="73"/>
      <c r="B149" s="74" t="s">
        <v>123</v>
      </c>
      <c r="C149" s="73"/>
      <c r="D149" s="73"/>
      <c r="E149" s="73"/>
      <c r="F149" s="66"/>
      <c r="G149" s="66"/>
      <c r="H149" s="66"/>
      <c r="I149" s="66"/>
      <c r="J149" s="66"/>
      <c r="K149" s="66"/>
      <c r="L149" s="66"/>
      <c r="M149" s="66"/>
    </row>
    <row r="150" spans="1:13" ht="94.5" customHeight="1">
      <c r="A150" s="34"/>
      <c r="B150" s="63" t="s">
        <v>89</v>
      </c>
      <c r="C150" s="27">
        <v>1</v>
      </c>
      <c r="D150" s="14" t="s">
        <v>14</v>
      </c>
      <c r="E150" s="14"/>
      <c r="F150" s="21"/>
      <c r="G150" s="21"/>
      <c r="H150" s="21"/>
      <c r="I150" s="21"/>
      <c r="J150" s="21"/>
      <c r="K150" s="21"/>
      <c r="L150" s="21"/>
      <c r="M150" s="21"/>
    </row>
    <row r="151" spans="1:13" s="25" customFormat="1" ht="44.25" customHeight="1">
      <c r="A151" s="73"/>
      <c r="B151" s="31"/>
      <c r="C151" s="53"/>
      <c r="D151" s="73"/>
      <c r="E151" s="73"/>
      <c r="F151" s="64"/>
      <c r="G151" s="72"/>
      <c r="H151" s="64"/>
      <c r="I151" s="72"/>
      <c r="J151" s="72"/>
      <c r="K151" s="72"/>
      <c r="L151" s="72"/>
      <c r="M151" s="72"/>
    </row>
    <row r="152" spans="1:13" ht="39.950000000000003" customHeight="1">
      <c r="A152" s="14"/>
      <c r="B152" s="16" t="s">
        <v>83</v>
      </c>
      <c r="C152" s="27"/>
      <c r="D152" s="14"/>
      <c r="E152" s="14"/>
      <c r="F152" s="21"/>
      <c r="G152" s="72"/>
      <c r="H152" s="72"/>
      <c r="I152" s="72"/>
      <c r="J152" s="72"/>
      <c r="K152" s="72"/>
      <c r="L152" s="72"/>
      <c r="M152" s="72"/>
    </row>
    <row r="153" spans="1:13" ht="39.950000000000003" customHeight="1">
      <c r="A153" s="73"/>
      <c r="B153" s="74" t="s">
        <v>124</v>
      </c>
      <c r="C153" s="73"/>
      <c r="D153" s="73"/>
      <c r="E153" s="73"/>
      <c r="F153" s="66"/>
      <c r="G153" s="66"/>
      <c r="H153" s="66"/>
      <c r="I153" s="66"/>
      <c r="J153" s="66"/>
      <c r="K153" s="66"/>
      <c r="L153" s="66"/>
      <c r="M153" s="66"/>
    </row>
    <row r="154" spans="1:13" ht="63" customHeight="1">
      <c r="A154" s="34"/>
      <c r="B154" s="32" t="s">
        <v>91</v>
      </c>
      <c r="C154" s="27">
        <v>1</v>
      </c>
      <c r="D154" s="14" t="s">
        <v>14</v>
      </c>
      <c r="E154" s="14"/>
      <c r="F154" s="21"/>
      <c r="G154" s="21"/>
      <c r="H154" s="21"/>
      <c r="I154" s="21"/>
      <c r="J154" s="21"/>
      <c r="K154" s="21"/>
      <c r="L154" s="21"/>
      <c r="M154" s="21"/>
    </row>
    <row r="155" spans="1:13" ht="39.950000000000003" customHeight="1">
      <c r="A155" s="14"/>
      <c r="B155" s="16" t="s">
        <v>87</v>
      </c>
      <c r="C155" s="27"/>
      <c r="D155" s="14"/>
      <c r="E155" s="14"/>
      <c r="F155" s="21"/>
      <c r="G155" s="72"/>
      <c r="H155" s="72"/>
      <c r="I155" s="72"/>
      <c r="J155" s="72"/>
      <c r="K155" s="72"/>
      <c r="L155" s="72"/>
      <c r="M155" s="72"/>
    </row>
    <row r="156" spans="1:13" ht="39.950000000000003" customHeight="1">
      <c r="A156" s="73"/>
      <c r="B156" s="74" t="s">
        <v>125</v>
      </c>
      <c r="C156" s="73"/>
      <c r="D156" s="73"/>
      <c r="E156" s="73"/>
      <c r="F156" s="66"/>
      <c r="G156" s="66"/>
      <c r="H156" s="66"/>
      <c r="I156" s="66"/>
      <c r="J156" s="66"/>
      <c r="K156" s="66"/>
      <c r="L156" s="66"/>
      <c r="M156" s="66"/>
    </row>
    <row r="157" spans="1:13" ht="136.5" customHeight="1">
      <c r="A157" s="34">
        <v>1</v>
      </c>
      <c r="B157" s="63" t="s">
        <v>90</v>
      </c>
      <c r="C157" s="27">
        <v>1</v>
      </c>
      <c r="D157" s="14" t="s">
        <v>14</v>
      </c>
      <c r="E157" s="14"/>
      <c r="F157" s="21"/>
      <c r="G157" s="21"/>
      <c r="H157" s="21"/>
      <c r="I157" s="21"/>
      <c r="J157" s="21"/>
      <c r="K157" s="21"/>
      <c r="L157" s="21"/>
      <c r="M157" s="21"/>
    </row>
    <row r="158" spans="1:13" ht="39.950000000000003" customHeight="1">
      <c r="A158" s="14"/>
      <c r="B158" s="16" t="s">
        <v>88</v>
      </c>
      <c r="C158" s="27"/>
      <c r="D158" s="14"/>
      <c r="E158" s="14"/>
      <c r="F158" s="21"/>
      <c r="G158" s="72"/>
      <c r="H158" s="72"/>
      <c r="I158" s="72"/>
      <c r="J158" s="72"/>
      <c r="K158" s="72"/>
      <c r="L158" s="72"/>
      <c r="M158" s="72"/>
    </row>
  </sheetData>
  <mergeCells count="115">
    <mergeCell ref="A110:A111"/>
    <mergeCell ref="B110:B111"/>
    <mergeCell ref="C110:C111"/>
    <mergeCell ref="D110:D111"/>
    <mergeCell ref="F110:F111"/>
    <mergeCell ref="J120:J121"/>
    <mergeCell ref="K120:K121"/>
    <mergeCell ref="L120:L121"/>
    <mergeCell ref="J131:J132"/>
    <mergeCell ref="K131:K132"/>
    <mergeCell ref="L131:L132"/>
    <mergeCell ref="E131:E132"/>
    <mergeCell ref="E110:E111"/>
    <mergeCell ref="M131:M132"/>
    <mergeCell ref="I120:I121"/>
    <mergeCell ref="M120:M121"/>
    <mergeCell ref="A131:A132"/>
    <mergeCell ref="B131:B132"/>
    <mergeCell ref="C131:C132"/>
    <mergeCell ref="D131:D132"/>
    <mergeCell ref="F131:F132"/>
    <mergeCell ref="G131:G132"/>
    <mergeCell ref="H131:H132"/>
    <mergeCell ref="I131:I132"/>
    <mergeCell ref="G120:G121"/>
    <mergeCell ref="H120:H121"/>
    <mergeCell ref="A120:A121"/>
    <mergeCell ref="B120:B121"/>
    <mergeCell ref="C120:C121"/>
    <mergeCell ref="D120:D121"/>
    <mergeCell ref="F120:F121"/>
    <mergeCell ref="G95:G96"/>
    <mergeCell ref="H95:H96"/>
    <mergeCell ref="I95:I96"/>
    <mergeCell ref="E95:E96"/>
    <mergeCell ref="E120:E121"/>
    <mergeCell ref="M95:M96"/>
    <mergeCell ref="H110:H111"/>
    <mergeCell ref="I110:I111"/>
    <mergeCell ref="M110:M111"/>
    <mergeCell ref="G110:G111"/>
    <mergeCell ref="J95:J96"/>
    <mergeCell ref="K95:K96"/>
    <mergeCell ref="L95:L96"/>
    <mergeCell ref="J110:J111"/>
    <mergeCell ref="K110:K111"/>
    <mergeCell ref="L110:L111"/>
    <mergeCell ref="A95:A96"/>
    <mergeCell ref="B95:B96"/>
    <mergeCell ref="C95:C96"/>
    <mergeCell ref="D95:D96"/>
    <mergeCell ref="F95:F96"/>
    <mergeCell ref="I50:I51"/>
    <mergeCell ref="M50:M51"/>
    <mergeCell ref="A72:A73"/>
    <mergeCell ref="B72:B73"/>
    <mergeCell ref="C72:C73"/>
    <mergeCell ref="D72:D73"/>
    <mergeCell ref="F72:F73"/>
    <mergeCell ref="G72:G73"/>
    <mergeCell ref="H72:H73"/>
    <mergeCell ref="I72:I73"/>
    <mergeCell ref="M72:M73"/>
    <mergeCell ref="E50:E51"/>
    <mergeCell ref="E72:E73"/>
    <mergeCell ref="J50:J51"/>
    <mergeCell ref="K50:K51"/>
    <mergeCell ref="L50:L51"/>
    <mergeCell ref="J72:J73"/>
    <mergeCell ref="K72:K73"/>
    <mergeCell ref="L72:L73"/>
    <mergeCell ref="H26:H27"/>
    <mergeCell ref="I26:I27"/>
    <mergeCell ref="M26:M27"/>
    <mergeCell ref="A50:A51"/>
    <mergeCell ref="B50:B51"/>
    <mergeCell ref="C50:C51"/>
    <mergeCell ref="D50:D51"/>
    <mergeCell ref="F50:F51"/>
    <mergeCell ref="G50:G51"/>
    <mergeCell ref="H50:H51"/>
    <mergeCell ref="A26:A27"/>
    <mergeCell ref="B26:B27"/>
    <mergeCell ref="C26:C27"/>
    <mergeCell ref="D26:D27"/>
    <mergeCell ref="F26:F27"/>
    <mergeCell ref="G26:G27"/>
    <mergeCell ref="E26:E27"/>
    <mergeCell ref="J26:J27"/>
    <mergeCell ref="K26:K27"/>
    <mergeCell ref="L26:L27"/>
    <mergeCell ref="M1:M2"/>
    <mergeCell ref="A3:A4"/>
    <mergeCell ref="B3:B4"/>
    <mergeCell ref="C3:C4"/>
    <mergeCell ref="D3:D4"/>
    <mergeCell ref="F3:F4"/>
    <mergeCell ref="G3:G4"/>
    <mergeCell ref="H3:H4"/>
    <mergeCell ref="I3:I4"/>
    <mergeCell ref="M3:M4"/>
    <mergeCell ref="A1:A2"/>
    <mergeCell ref="B1:B2"/>
    <mergeCell ref="C1:C2"/>
    <mergeCell ref="D1:D2"/>
    <mergeCell ref="F1:G1"/>
    <mergeCell ref="H1:I1"/>
    <mergeCell ref="J1:J2"/>
    <mergeCell ref="K1:K2"/>
    <mergeCell ref="L1:L2"/>
    <mergeCell ref="J3:J4"/>
    <mergeCell ref="K3:K4"/>
    <mergeCell ref="L3:L4"/>
    <mergeCell ref="E1:E2"/>
    <mergeCell ref="E3:E4"/>
  </mergeCells>
  <pageMargins left="0.35433070866141736" right="0.19685039370078741" top="0.74803149606299213" bottom="0.35433070866141736" header="0.43307086614173229" footer="0.15748031496062992"/>
  <pageSetup scale="43" fitToHeight="50" orientation="portrait" r:id="rId1"/>
  <headerFooter>
    <oddHeader>&amp;L&amp;"Century Gothic,Bold"BILL OF QUANTITIES
ELECTRICAL &amp;&amp; ALLIED WORKS&amp;C&amp;"Century Gothic,Bold"&amp;UEY OFFICES
RANDHAWA TOWER, ISLAMABAD&amp;R&amp;"Century Gothic,Bold"12H FLOOR</oddHeader>
    <oddFooter>&amp;L&amp;"Century Gothic,Bold"ElekEn &amp;"Century Gothic,Regular"Associates&amp;C&amp;"Century Gothic,Regular"Page: &amp;P of &amp;N&amp;R&amp;"Century Gothic,Regular"April 04, 2025</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E871A-0585-458D-9912-4201A02D5C00}">
  <dimension ref="A1:Q69"/>
  <sheetViews>
    <sheetView showGridLines="0" zoomScaleNormal="100" zoomScaleSheetLayoutView="85" workbookViewId="0">
      <pane ySplit="7" topLeftCell="A8" activePane="bottomLeft" state="frozen"/>
      <selection activeCell="H12" sqref="H12"/>
      <selection pane="bottomLeft" activeCell="H26" sqref="H26"/>
    </sheetView>
  </sheetViews>
  <sheetFormatPr defaultColWidth="10" defaultRowHeight="14.25"/>
  <cols>
    <col min="1" max="1" width="5.140625" style="268" customWidth="1"/>
    <col min="2" max="2" width="6.28515625" style="269" customWidth="1"/>
    <col min="3" max="3" width="51.28515625" style="270" customWidth="1"/>
    <col min="4" max="4" width="7.140625" style="268" customWidth="1"/>
    <col min="5" max="5" width="9.42578125" style="271" bestFit="1" customWidth="1"/>
    <col min="6" max="6" width="13.85546875" style="283" bestFit="1" customWidth="1"/>
    <col min="7" max="7" width="15.140625" style="272" customWidth="1"/>
    <col min="8" max="8" width="17.28515625" style="272" customWidth="1"/>
    <col min="9" max="9" width="12.85546875" style="272" customWidth="1"/>
    <col min="10" max="10" width="15.140625" style="272" customWidth="1"/>
    <col min="11" max="11" width="19.5703125" style="272" customWidth="1"/>
    <col min="12" max="14" width="19.5703125" style="288" customWidth="1"/>
    <col min="15" max="16384" width="10" style="270"/>
  </cols>
  <sheetData>
    <row r="1" spans="1:15" s="86" customFormat="1" ht="18" customHeight="1">
      <c r="A1" s="80" t="s">
        <v>172</v>
      </c>
      <c r="B1" s="80"/>
      <c r="C1" s="81"/>
      <c r="D1" s="82"/>
      <c r="E1" s="83"/>
      <c r="F1" s="281"/>
      <c r="G1" s="84"/>
      <c r="H1" s="84"/>
      <c r="I1" s="84"/>
      <c r="J1" s="84"/>
      <c r="K1" s="84"/>
      <c r="L1" s="284"/>
      <c r="M1" s="284"/>
      <c r="N1" s="284"/>
    </row>
    <row r="2" spans="1:15" s="86" customFormat="1" ht="18" customHeight="1">
      <c r="A2" s="87" t="s">
        <v>173</v>
      </c>
      <c r="B2" s="87"/>
      <c r="C2" s="81"/>
      <c r="D2" s="82"/>
      <c r="E2" s="83"/>
      <c r="F2" s="281"/>
      <c r="G2" s="84"/>
      <c r="H2" s="88"/>
      <c r="I2" s="89"/>
      <c r="J2" s="84"/>
      <c r="K2" s="90"/>
      <c r="L2" s="285"/>
      <c r="M2" s="285"/>
      <c r="N2" s="285"/>
    </row>
    <row r="3" spans="1:15" s="89" customFormat="1" ht="18" customHeight="1">
      <c r="A3" s="80"/>
      <c r="B3" s="87"/>
      <c r="D3" s="82"/>
      <c r="E3" s="83"/>
      <c r="F3" s="281"/>
      <c r="G3" s="84"/>
      <c r="H3" s="84"/>
      <c r="I3" s="84"/>
      <c r="J3" s="84"/>
      <c r="K3" s="91"/>
      <c r="L3" s="286"/>
      <c r="M3" s="286"/>
      <c r="N3" s="286"/>
    </row>
    <row r="4" spans="1:15" s="89" customFormat="1" ht="17.25" customHeight="1">
      <c r="A4" s="92" t="s">
        <v>174</v>
      </c>
      <c r="B4" s="87"/>
      <c r="D4" s="82"/>
      <c r="E4" s="83"/>
      <c r="F4" s="281"/>
      <c r="G4" s="84"/>
      <c r="H4" s="84"/>
      <c r="I4" s="84"/>
      <c r="J4" s="84"/>
      <c r="K4" s="91"/>
      <c r="L4" s="286"/>
      <c r="M4" s="286"/>
      <c r="N4" s="286"/>
    </row>
    <row r="5" spans="1:15" s="89" customFormat="1" ht="6" customHeight="1" thickBot="1">
      <c r="A5" s="87"/>
      <c r="B5" s="87"/>
      <c r="D5" s="82"/>
      <c r="E5" s="83"/>
      <c r="F5" s="281"/>
      <c r="G5" s="84"/>
      <c r="H5" s="84"/>
      <c r="I5" s="84"/>
      <c r="J5" s="84"/>
      <c r="K5" s="93"/>
      <c r="L5" s="287"/>
      <c r="M5" s="287"/>
      <c r="N5" s="287"/>
    </row>
    <row r="6" spans="1:15" s="86" customFormat="1" ht="18" customHeight="1" thickBot="1">
      <c r="A6" s="94"/>
      <c r="B6" s="94"/>
      <c r="C6" s="95"/>
      <c r="D6" s="96"/>
      <c r="E6" s="97"/>
      <c r="F6" s="282"/>
      <c r="G6" s="875" t="s">
        <v>175</v>
      </c>
      <c r="H6" s="876"/>
      <c r="I6" s="877" t="s">
        <v>176</v>
      </c>
      <c r="J6" s="876"/>
      <c r="K6" s="98" t="s">
        <v>177</v>
      </c>
      <c r="L6" s="98" t="s">
        <v>259</v>
      </c>
      <c r="M6" s="98" t="s">
        <v>260</v>
      </c>
      <c r="N6" s="98" t="s">
        <v>261</v>
      </c>
    </row>
    <row r="7" spans="1:15" s="105" customFormat="1" ht="18" customHeight="1" thickBot="1">
      <c r="A7" s="878" t="s">
        <v>178</v>
      </c>
      <c r="B7" s="879"/>
      <c r="C7" s="99" t="s">
        <v>2</v>
      </c>
      <c r="D7" s="99" t="s">
        <v>0</v>
      </c>
      <c r="E7" s="100" t="s">
        <v>266</v>
      </c>
      <c r="F7" s="100" t="s">
        <v>258</v>
      </c>
      <c r="G7" s="101" t="s">
        <v>179</v>
      </c>
      <c r="H7" s="102" t="s">
        <v>180</v>
      </c>
      <c r="I7" s="103" t="s">
        <v>179</v>
      </c>
      <c r="J7" s="102" t="s">
        <v>180</v>
      </c>
      <c r="K7" s="104" t="s">
        <v>180</v>
      </c>
      <c r="L7" s="104"/>
      <c r="M7" s="104"/>
      <c r="N7" s="104"/>
    </row>
    <row r="8" spans="1:15" s="115" customFormat="1" ht="8.25" customHeight="1" thickTop="1">
      <c r="A8" s="106"/>
      <c r="B8" s="107"/>
      <c r="C8" s="108"/>
      <c r="D8" s="108"/>
      <c r="E8" s="109"/>
      <c r="F8" s="109"/>
      <c r="G8" s="110"/>
      <c r="H8" s="111"/>
      <c r="I8" s="112"/>
      <c r="J8" s="113"/>
      <c r="K8" s="114"/>
      <c r="L8" s="114"/>
      <c r="M8" s="114"/>
      <c r="N8" s="114"/>
    </row>
    <row r="9" spans="1:15" s="126" customFormat="1" ht="38.25">
      <c r="A9" s="116"/>
      <c r="B9" s="117"/>
      <c r="C9" s="118" t="s">
        <v>181</v>
      </c>
      <c r="D9" s="119"/>
      <c r="E9" s="120"/>
      <c r="F9" s="120"/>
      <c r="G9" s="121"/>
      <c r="H9" s="122"/>
      <c r="I9" s="123"/>
      <c r="J9" s="122"/>
      <c r="K9" s="124"/>
      <c r="L9" s="124"/>
      <c r="M9" s="124"/>
      <c r="N9" s="124"/>
    </row>
    <row r="10" spans="1:15" s="126" customFormat="1" ht="127.5">
      <c r="A10" s="130">
        <f>1</f>
        <v>1</v>
      </c>
      <c r="B10" s="131"/>
      <c r="C10" s="132" t="s">
        <v>395</v>
      </c>
      <c r="D10" s="119"/>
      <c r="E10" s="120"/>
      <c r="F10" s="120"/>
      <c r="G10" s="133"/>
      <c r="H10" s="134"/>
      <c r="I10" s="135"/>
      <c r="J10" s="134"/>
      <c r="K10" s="124"/>
      <c r="L10" s="124"/>
      <c r="M10" s="124"/>
      <c r="N10" s="124"/>
    </row>
    <row r="11" spans="1:15" s="280" customFormat="1" ht="20.100000000000001" customHeight="1">
      <c r="A11" s="273"/>
      <c r="B11" s="274">
        <f>A10+0.1</f>
        <v>1.1000000000000001</v>
      </c>
      <c r="C11" s="275" t="s">
        <v>253</v>
      </c>
      <c r="D11" s="276" t="s">
        <v>183</v>
      </c>
      <c r="E11" s="277">
        <v>3</v>
      </c>
      <c r="F11" s="277">
        <v>3</v>
      </c>
      <c r="G11" s="783">
        <v>25000</v>
      </c>
      <c r="H11" s="739">
        <f>G11*F11</f>
        <v>75000</v>
      </c>
      <c r="I11" s="739">
        <v>12000</v>
      </c>
      <c r="J11" s="739">
        <f>I11*F11</f>
        <v>36000</v>
      </c>
      <c r="K11" s="740">
        <f>J11+H11</f>
        <v>111000</v>
      </c>
      <c r="L11" s="279"/>
      <c r="M11" s="279"/>
      <c r="N11" s="278"/>
      <c r="O11" s="279"/>
    </row>
    <row r="12" spans="1:15" s="280" customFormat="1" ht="20.100000000000001" customHeight="1">
      <c r="A12" s="273"/>
      <c r="B12" s="274">
        <f>B11+0.1</f>
        <v>1.2000000000000002</v>
      </c>
      <c r="C12" s="275" t="s">
        <v>254</v>
      </c>
      <c r="D12" s="276" t="s">
        <v>183</v>
      </c>
      <c r="E12" s="277">
        <v>5</v>
      </c>
      <c r="F12" s="277">
        <v>5</v>
      </c>
      <c r="G12" s="783">
        <v>25000</v>
      </c>
      <c r="H12" s="739">
        <f t="shared" ref="H12:H15" si="0">G12*F12</f>
        <v>125000</v>
      </c>
      <c r="I12" s="739">
        <v>12000</v>
      </c>
      <c r="J12" s="739">
        <f t="shared" ref="J12:J15" si="1">I12*F12</f>
        <v>60000</v>
      </c>
      <c r="K12" s="740">
        <f>J12+H12</f>
        <v>185000</v>
      </c>
      <c r="L12" s="279"/>
      <c r="M12" s="279"/>
      <c r="N12" s="278"/>
      <c r="O12" s="279"/>
    </row>
    <row r="13" spans="1:15" s="280" customFormat="1" ht="20.100000000000001" customHeight="1">
      <c r="A13" s="273"/>
      <c r="B13" s="274">
        <f>B12+0.1</f>
        <v>1.3000000000000003</v>
      </c>
      <c r="C13" s="275" t="s">
        <v>255</v>
      </c>
      <c r="D13" s="276" t="s">
        <v>183</v>
      </c>
      <c r="E13" s="277">
        <v>8</v>
      </c>
      <c r="F13" s="277">
        <v>8</v>
      </c>
      <c r="G13" s="783">
        <v>25000</v>
      </c>
      <c r="H13" s="739">
        <f t="shared" si="0"/>
        <v>200000</v>
      </c>
      <c r="I13" s="739">
        <v>12000</v>
      </c>
      <c r="J13" s="739">
        <f t="shared" si="1"/>
        <v>96000</v>
      </c>
      <c r="K13" s="740">
        <f>J13+H13</f>
        <v>296000</v>
      </c>
      <c r="L13" s="279"/>
      <c r="M13" s="279"/>
      <c r="N13" s="278"/>
      <c r="O13" s="279"/>
    </row>
    <row r="14" spans="1:15" s="280" customFormat="1" ht="20.100000000000001" customHeight="1">
      <c r="A14" s="273"/>
      <c r="B14" s="274">
        <f>B13+0.1</f>
        <v>1.4000000000000004</v>
      </c>
      <c r="C14" s="275" t="s">
        <v>256</v>
      </c>
      <c r="D14" s="276" t="s">
        <v>183</v>
      </c>
      <c r="E14" s="277">
        <v>4</v>
      </c>
      <c r="F14" s="277">
        <v>4</v>
      </c>
      <c r="G14" s="783">
        <v>25000</v>
      </c>
      <c r="H14" s="739">
        <f t="shared" si="0"/>
        <v>100000</v>
      </c>
      <c r="I14" s="739">
        <v>12000</v>
      </c>
      <c r="J14" s="739">
        <f t="shared" si="1"/>
        <v>48000</v>
      </c>
      <c r="K14" s="740">
        <f>J14+H14</f>
        <v>148000</v>
      </c>
      <c r="L14" s="279"/>
      <c r="M14" s="279"/>
      <c r="N14" s="278"/>
      <c r="O14" s="279"/>
    </row>
    <row r="15" spans="1:15" s="280" customFormat="1" ht="20.100000000000001" customHeight="1">
      <c r="A15" s="273"/>
      <c r="B15" s="274">
        <f>B14+0.1</f>
        <v>1.5000000000000004</v>
      </c>
      <c r="C15" s="275" t="s">
        <v>257</v>
      </c>
      <c r="D15" s="276" t="s">
        <v>183</v>
      </c>
      <c r="E15" s="277">
        <v>2</v>
      </c>
      <c r="F15" s="277">
        <v>2</v>
      </c>
      <c r="G15" s="784">
        <v>35000</v>
      </c>
      <c r="H15" s="739">
        <f t="shared" si="0"/>
        <v>70000</v>
      </c>
      <c r="I15" s="742">
        <v>20000</v>
      </c>
      <c r="J15" s="739">
        <f t="shared" si="1"/>
        <v>40000</v>
      </c>
      <c r="K15" s="740">
        <f>J15+H15</f>
        <v>110000</v>
      </c>
      <c r="L15" s="279"/>
      <c r="M15" s="279"/>
      <c r="N15" s="278"/>
      <c r="O15" s="279"/>
    </row>
    <row r="16" spans="1:15" s="126" customFormat="1" ht="186.75">
      <c r="A16" s="130">
        <f>A10+1</f>
        <v>2</v>
      </c>
      <c r="B16" s="153"/>
      <c r="C16" s="154" t="s">
        <v>435</v>
      </c>
      <c r="D16" s="155"/>
      <c r="E16" s="156"/>
      <c r="F16" s="156"/>
      <c r="G16" s="157"/>
      <c r="H16" s="739">
        <f t="shared" ref="H16:H61" si="2">G16*F16</f>
        <v>0</v>
      </c>
      <c r="I16" s="158"/>
      <c r="J16" s="739">
        <f t="shared" ref="J16:J61" si="3">I16*F16</f>
        <v>0</v>
      </c>
      <c r="K16" s="159"/>
      <c r="L16" s="159"/>
      <c r="M16" s="159"/>
      <c r="N16" s="159"/>
    </row>
    <row r="17" spans="1:17" s="86" customFormat="1" ht="21.95" customHeight="1">
      <c r="A17" s="160"/>
      <c r="B17" s="161"/>
      <c r="C17" s="162" t="s">
        <v>189</v>
      </c>
      <c r="D17" s="163"/>
      <c r="E17" s="164"/>
      <c r="F17" s="164"/>
      <c r="G17" s="165"/>
      <c r="H17" s="739">
        <f t="shared" si="2"/>
        <v>0</v>
      </c>
      <c r="I17" s="166"/>
      <c r="J17" s="739">
        <f t="shared" si="3"/>
        <v>0</v>
      </c>
      <c r="K17" s="167"/>
      <c r="L17" s="167"/>
      <c r="M17" s="167"/>
      <c r="N17" s="167"/>
    </row>
    <row r="18" spans="1:17" s="86" customFormat="1" ht="21.95" customHeight="1">
      <c r="A18" s="168"/>
      <c r="B18" s="169">
        <f>A16+0.1</f>
        <v>2.1</v>
      </c>
      <c r="C18" s="170" t="s">
        <v>190</v>
      </c>
      <c r="D18" s="139" t="s">
        <v>191</v>
      </c>
      <c r="E18" s="140">
        <v>70</v>
      </c>
      <c r="F18" s="781">
        <v>70</v>
      </c>
      <c r="G18" s="738">
        <v>650</v>
      </c>
      <c r="H18" s="739">
        <f t="shared" si="2"/>
        <v>45500</v>
      </c>
      <c r="I18" s="744">
        <v>300</v>
      </c>
      <c r="J18" s="739">
        <f t="shared" si="3"/>
        <v>21000</v>
      </c>
      <c r="K18" s="745">
        <f t="shared" ref="K18:K24" si="4">J18+H18</f>
        <v>66500</v>
      </c>
      <c r="L18" s="864" t="s">
        <v>677</v>
      </c>
      <c r="M18" s="867" t="s">
        <v>649</v>
      </c>
      <c r="N18" s="141"/>
      <c r="P18" s="171"/>
    </row>
    <row r="19" spans="1:17" s="86" customFormat="1" ht="21.95" customHeight="1">
      <c r="A19" s="168"/>
      <c r="B19" s="169">
        <f t="shared" ref="B19:B26" si="5">B18+0.1</f>
        <v>2.2000000000000002</v>
      </c>
      <c r="C19" s="172" t="s">
        <v>192</v>
      </c>
      <c r="D19" s="173" t="s">
        <v>191</v>
      </c>
      <c r="E19" s="142">
        <v>72</v>
      </c>
      <c r="F19" s="781">
        <v>72</v>
      </c>
      <c r="G19" s="738">
        <v>1050</v>
      </c>
      <c r="H19" s="739">
        <f t="shared" si="2"/>
        <v>75600</v>
      </c>
      <c r="I19" s="744">
        <v>300</v>
      </c>
      <c r="J19" s="739">
        <f t="shared" si="3"/>
        <v>21600</v>
      </c>
      <c r="K19" s="745">
        <f t="shared" si="4"/>
        <v>97200</v>
      </c>
      <c r="L19" s="865"/>
      <c r="M19" s="868"/>
      <c r="N19" s="143"/>
      <c r="P19" s="171"/>
    </row>
    <row r="20" spans="1:17" s="86" customFormat="1" ht="21.95" customHeight="1">
      <c r="A20" s="168"/>
      <c r="B20" s="169">
        <f t="shared" si="5"/>
        <v>2.3000000000000003</v>
      </c>
      <c r="C20" s="170" t="s">
        <v>193</v>
      </c>
      <c r="D20" s="139" t="s">
        <v>191</v>
      </c>
      <c r="E20" s="142">
        <v>72</v>
      </c>
      <c r="F20" s="781">
        <v>72</v>
      </c>
      <c r="G20" s="738">
        <v>1470</v>
      </c>
      <c r="H20" s="739">
        <f t="shared" si="2"/>
        <v>105840</v>
      </c>
      <c r="I20" s="744">
        <v>300</v>
      </c>
      <c r="J20" s="739">
        <f t="shared" si="3"/>
        <v>21600</v>
      </c>
      <c r="K20" s="745">
        <f t="shared" si="4"/>
        <v>127440</v>
      </c>
      <c r="L20" s="865"/>
      <c r="M20" s="868"/>
      <c r="N20" s="141"/>
      <c r="P20" s="171"/>
      <c r="Q20" s="174"/>
    </row>
    <row r="21" spans="1:17" s="86" customFormat="1" ht="21.95" customHeight="1">
      <c r="A21" s="168"/>
      <c r="B21" s="169">
        <f t="shared" si="5"/>
        <v>2.4000000000000004</v>
      </c>
      <c r="C21" s="172" t="s">
        <v>194</v>
      </c>
      <c r="D21" s="173" t="s">
        <v>191</v>
      </c>
      <c r="E21" s="142">
        <v>45</v>
      </c>
      <c r="F21" s="782">
        <v>45</v>
      </c>
      <c r="G21" s="738">
        <v>1950</v>
      </c>
      <c r="H21" s="739">
        <f t="shared" si="2"/>
        <v>87750</v>
      </c>
      <c r="I21" s="744">
        <v>300</v>
      </c>
      <c r="J21" s="739">
        <f t="shared" si="3"/>
        <v>13500</v>
      </c>
      <c r="K21" s="745">
        <f t="shared" si="4"/>
        <v>101250</v>
      </c>
      <c r="L21" s="865"/>
      <c r="M21" s="868"/>
      <c r="N21" s="143"/>
      <c r="P21" s="171"/>
    </row>
    <row r="22" spans="1:17" s="86" customFormat="1" ht="21.95" customHeight="1">
      <c r="A22" s="168"/>
      <c r="B22" s="169">
        <f t="shared" si="5"/>
        <v>2.5000000000000004</v>
      </c>
      <c r="C22" s="170" t="s">
        <v>195</v>
      </c>
      <c r="D22" s="139" t="s">
        <v>191</v>
      </c>
      <c r="E22" s="140">
        <v>20</v>
      </c>
      <c r="F22" s="782">
        <v>20</v>
      </c>
      <c r="G22" s="738">
        <v>2430</v>
      </c>
      <c r="H22" s="739">
        <f t="shared" si="2"/>
        <v>48600</v>
      </c>
      <c r="I22" s="744">
        <v>300</v>
      </c>
      <c r="J22" s="739">
        <f t="shared" si="3"/>
        <v>6000</v>
      </c>
      <c r="K22" s="745">
        <f t="shared" si="4"/>
        <v>54600</v>
      </c>
      <c r="L22" s="865"/>
      <c r="M22" s="868"/>
      <c r="N22" s="141"/>
      <c r="P22" s="171"/>
    </row>
    <row r="23" spans="1:17" s="86" customFormat="1" ht="21.95" customHeight="1">
      <c r="A23" s="168"/>
      <c r="B23" s="169">
        <f t="shared" si="5"/>
        <v>2.6000000000000005</v>
      </c>
      <c r="C23" s="170" t="s">
        <v>196</v>
      </c>
      <c r="D23" s="139" t="s">
        <v>191</v>
      </c>
      <c r="E23" s="140">
        <v>10</v>
      </c>
      <c r="F23" s="782">
        <v>10</v>
      </c>
      <c r="G23" s="738">
        <v>2900</v>
      </c>
      <c r="H23" s="739">
        <f t="shared" si="2"/>
        <v>29000</v>
      </c>
      <c r="I23" s="744">
        <v>400</v>
      </c>
      <c r="J23" s="739">
        <f t="shared" si="3"/>
        <v>4000</v>
      </c>
      <c r="K23" s="745">
        <f t="shared" si="4"/>
        <v>33000</v>
      </c>
      <c r="L23" s="865"/>
      <c r="M23" s="868"/>
      <c r="N23" s="141"/>
      <c r="P23" s="171"/>
    </row>
    <row r="24" spans="1:17" s="86" customFormat="1" ht="21.95" customHeight="1">
      <c r="A24" s="168"/>
      <c r="B24" s="169">
        <f t="shared" si="5"/>
        <v>2.7000000000000006</v>
      </c>
      <c r="C24" s="170" t="s">
        <v>197</v>
      </c>
      <c r="D24" s="139" t="s">
        <v>191</v>
      </c>
      <c r="E24" s="142">
        <v>30</v>
      </c>
      <c r="F24" s="782">
        <v>30</v>
      </c>
      <c r="G24" s="738">
        <v>3910</v>
      </c>
      <c r="H24" s="739">
        <f t="shared" si="2"/>
        <v>117300</v>
      </c>
      <c r="I24" s="744">
        <v>400</v>
      </c>
      <c r="J24" s="739">
        <f t="shared" si="3"/>
        <v>12000</v>
      </c>
      <c r="K24" s="745">
        <f t="shared" si="4"/>
        <v>129300</v>
      </c>
      <c r="L24" s="865"/>
      <c r="M24" s="868"/>
      <c r="N24" s="141"/>
      <c r="P24" s="171"/>
    </row>
    <row r="25" spans="1:17" s="86" customFormat="1" ht="21.95" customHeight="1">
      <c r="A25" s="168"/>
      <c r="B25" s="169">
        <f t="shared" si="5"/>
        <v>2.8000000000000007</v>
      </c>
      <c r="C25" s="170" t="s">
        <v>198</v>
      </c>
      <c r="D25" s="139" t="s">
        <v>191</v>
      </c>
      <c r="E25" s="142" t="s">
        <v>199</v>
      </c>
      <c r="F25" s="781">
        <v>35</v>
      </c>
      <c r="G25" s="746">
        <v>5500</v>
      </c>
      <c r="H25" s="739">
        <f t="shared" si="2"/>
        <v>192500</v>
      </c>
      <c r="I25" s="747"/>
      <c r="J25" s="739">
        <f t="shared" si="3"/>
        <v>0</v>
      </c>
      <c r="K25" s="748"/>
      <c r="L25" s="865"/>
      <c r="M25" s="868"/>
      <c r="N25" s="141"/>
      <c r="P25" s="171"/>
    </row>
    <row r="26" spans="1:17" s="86" customFormat="1" ht="21.95" customHeight="1" thickBot="1">
      <c r="A26" s="175"/>
      <c r="B26" s="176">
        <f t="shared" si="5"/>
        <v>2.9000000000000008</v>
      </c>
      <c r="C26" s="177" t="s">
        <v>200</v>
      </c>
      <c r="D26" s="147" t="s">
        <v>191</v>
      </c>
      <c r="E26" s="148" t="s">
        <v>199</v>
      </c>
      <c r="F26" s="781">
        <v>35</v>
      </c>
      <c r="G26" s="749">
        <v>6470</v>
      </c>
      <c r="H26" s="739">
        <f t="shared" si="2"/>
        <v>226450</v>
      </c>
      <c r="I26" s="750"/>
      <c r="J26" s="739">
        <f t="shared" si="3"/>
        <v>0</v>
      </c>
      <c r="K26" s="751"/>
      <c r="L26" s="866"/>
      <c r="M26" s="869"/>
      <c r="N26" s="178"/>
      <c r="P26" s="171"/>
    </row>
    <row r="27" spans="1:17" s="86" customFormat="1" ht="21.95" customHeight="1" thickBot="1">
      <c r="A27" s="168"/>
      <c r="B27" s="169"/>
      <c r="C27" s="802" t="s">
        <v>685</v>
      </c>
      <c r="D27" s="803" t="s">
        <v>183</v>
      </c>
      <c r="E27" s="804">
        <v>5</v>
      </c>
      <c r="F27" s="804">
        <v>5</v>
      </c>
      <c r="G27" s="805">
        <v>15000</v>
      </c>
      <c r="H27" s="806">
        <f>G27*F27</f>
        <v>75000</v>
      </c>
      <c r="I27" s="807">
        <v>1000</v>
      </c>
      <c r="J27" s="806">
        <f>I27*F27</f>
        <v>5000</v>
      </c>
      <c r="K27" s="808">
        <f>J27+H27</f>
        <v>80000</v>
      </c>
      <c r="L27" s="800" t="s">
        <v>686</v>
      </c>
      <c r="M27" s="801" t="s">
        <v>649</v>
      </c>
      <c r="N27" s="214"/>
      <c r="P27" s="171"/>
    </row>
    <row r="28" spans="1:17" s="86" customFormat="1" ht="64.5" thickBot="1">
      <c r="A28" s="130">
        <f>A16+1</f>
        <v>3</v>
      </c>
      <c r="B28" s="169"/>
      <c r="C28" s="509" t="s">
        <v>434</v>
      </c>
      <c r="D28" s="155" t="s">
        <v>202</v>
      </c>
      <c r="E28" s="186">
        <v>1</v>
      </c>
      <c r="F28" s="186">
        <v>1</v>
      </c>
      <c r="G28" s="752">
        <v>175000</v>
      </c>
      <c r="H28" s="739">
        <f t="shared" si="2"/>
        <v>175000</v>
      </c>
      <c r="I28" s="753">
        <v>50000</v>
      </c>
      <c r="J28" s="739">
        <f t="shared" si="3"/>
        <v>50000</v>
      </c>
      <c r="K28" s="754">
        <f>J28+H28</f>
        <v>225000</v>
      </c>
      <c r="L28" s="785" t="s">
        <v>662</v>
      </c>
      <c r="M28" s="774" t="s">
        <v>663</v>
      </c>
      <c r="N28" s="510"/>
    </row>
    <row r="29" spans="1:17" s="126" customFormat="1" ht="93" customHeight="1" thickBot="1">
      <c r="A29" s="761">
        <f>A28+1</f>
        <v>4</v>
      </c>
      <c r="B29" s="762"/>
      <c r="C29" s="763" t="s">
        <v>396</v>
      </c>
      <c r="D29" s="764" t="s">
        <v>202</v>
      </c>
      <c r="E29" s="765">
        <v>1</v>
      </c>
      <c r="F29" s="765">
        <v>1</v>
      </c>
      <c r="G29" s="752">
        <v>415000</v>
      </c>
      <c r="H29" s="739">
        <f t="shared" si="2"/>
        <v>415000</v>
      </c>
      <c r="I29" s="753">
        <v>75000</v>
      </c>
      <c r="J29" s="739">
        <f t="shared" si="3"/>
        <v>75000</v>
      </c>
      <c r="K29" s="754">
        <f>J29+H29</f>
        <v>490000</v>
      </c>
      <c r="L29" s="786" t="s">
        <v>678</v>
      </c>
      <c r="M29" s="775" t="s">
        <v>650</v>
      </c>
      <c r="N29" s="183"/>
    </row>
    <row r="30" spans="1:17" s="86" customFormat="1" ht="82.5" customHeight="1">
      <c r="A30" s="130">
        <f>A29+1</f>
        <v>5</v>
      </c>
      <c r="B30" s="169"/>
      <c r="C30" s="184" t="s">
        <v>397</v>
      </c>
      <c r="D30" s="127" t="s">
        <v>203</v>
      </c>
      <c r="E30" s="128">
        <v>20</v>
      </c>
      <c r="F30" s="128">
        <v>20</v>
      </c>
      <c r="G30" s="738">
        <v>1000</v>
      </c>
      <c r="H30" s="739">
        <f t="shared" si="2"/>
        <v>20000</v>
      </c>
      <c r="I30" s="744">
        <v>200</v>
      </c>
      <c r="J30" s="739">
        <f t="shared" si="3"/>
        <v>4000</v>
      </c>
      <c r="K30" s="745">
        <f>J30+H30</f>
        <v>24000</v>
      </c>
      <c r="L30" s="787" t="s">
        <v>679</v>
      </c>
      <c r="M30" s="776" t="s">
        <v>649</v>
      </c>
      <c r="N30" s="129"/>
    </row>
    <row r="31" spans="1:17" s="86" customFormat="1" ht="89.25">
      <c r="A31" s="130">
        <f>A30+1</f>
        <v>6</v>
      </c>
      <c r="B31" s="169"/>
      <c r="C31" s="185" t="s">
        <v>398</v>
      </c>
      <c r="D31" s="155"/>
      <c r="E31" s="186"/>
      <c r="F31" s="186"/>
      <c r="G31" s="187"/>
      <c r="H31" s="739">
        <f t="shared" si="2"/>
        <v>0</v>
      </c>
      <c r="I31" s="188"/>
      <c r="J31" s="739">
        <f t="shared" si="3"/>
        <v>0</v>
      </c>
      <c r="K31" s="756"/>
      <c r="L31" s="774"/>
      <c r="M31" s="774"/>
      <c r="N31" s="124"/>
    </row>
    <row r="32" spans="1:17" s="86" customFormat="1" ht="24" customHeight="1">
      <c r="A32" s="189"/>
      <c r="B32" s="190">
        <f>A31+0.1</f>
        <v>6.1</v>
      </c>
      <c r="C32" s="191" t="s">
        <v>205</v>
      </c>
      <c r="D32" s="192" t="s">
        <v>191</v>
      </c>
      <c r="E32" s="140">
        <v>380</v>
      </c>
      <c r="F32" s="140">
        <v>380</v>
      </c>
      <c r="G32" s="738">
        <v>650</v>
      </c>
      <c r="H32" s="739">
        <f t="shared" si="2"/>
        <v>247000</v>
      </c>
      <c r="I32" s="744">
        <v>100</v>
      </c>
      <c r="J32" s="739">
        <f t="shared" si="3"/>
        <v>38000</v>
      </c>
      <c r="K32" s="745">
        <f t="shared" ref="K32:K35" si="6">J32+H32</f>
        <v>285000</v>
      </c>
      <c r="L32" s="870" t="s">
        <v>680</v>
      </c>
      <c r="M32" s="870" t="s">
        <v>650</v>
      </c>
      <c r="N32" s="141"/>
    </row>
    <row r="33" spans="1:15" s="86" customFormat="1" ht="24" customHeight="1">
      <c r="A33" s="189"/>
      <c r="B33" s="190">
        <f>B32+0.1</f>
        <v>6.1999999999999993</v>
      </c>
      <c r="C33" s="191" t="s">
        <v>206</v>
      </c>
      <c r="D33" s="192" t="s">
        <v>191</v>
      </c>
      <c r="E33" s="140">
        <v>75</v>
      </c>
      <c r="F33" s="140">
        <v>75</v>
      </c>
      <c r="G33" s="738">
        <v>780</v>
      </c>
      <c r="H33" s="739">
        <f t="shared" si="2"/>
        <v>58500</v>
      </c>
      <c r="I33" s="744">
        <v>100</v>
      </c>
      <c r="J33" s="739">
        <f t="shared" si="3"/>
        <v>7500</v>
      </c>
      <c r="K33" s="745">
        <f t="shared" si="6"/>
        <v>66000</v>
      </c>
      <c r="L33" s="871"/>
      <c r="M33" s="871"/>
      <c r="N33" s="141"/>
    </row>
    <row r="34" spans="1:15" s="86" customFormat="1" ht="24" customHeight="1">
      <c r="A34" s="189"/>
      <c r="B34" s="190">
        <f>B33+0.1</f>
        <v>6.2999999999999989</v>
      </c>
      <c r="C34" s="191" t="s">
        <v>207</v>
      </c>
      <c r="D34" s="192" t="s">
        <v>191</v>
      </c>
      <c r="E34" s="140">
        <v>10</v>
      </c>
      <c r="F34" s="140">
        <v>10</v>
      </c>
      <c r="G34" s="738">
        <v>1200</v>
      </c>
      <c r="H34" s="739">
        <f t="shared" si="2"/>
        <v>12000</v>
      </c>
      <c r="I34" s="744">
        <v>125</v>
      </c>
      <c r="J34" s="739">
        <f t="shared" si="3"/>
        <v>1250</v>
      </c>
      <c r="K34" s="745">
        <f t="shared" si="6"/>
        <v>13250</v>
      </c>
      <c r="L34" s="871"/>
      <c r="M34" s="871"/>
      <c r="N34" s="141"/>
    </row>
    <row r="35" spans="1:15" s="86" customFormat="1" ht="24" customHeight="1" thickBot="1">
      <c r="A35" s="308"/>
      <c r="B35" s="200">
        <f>B34+0.1</f>
        <v>6.3999999999999986</v>
      </c>
      <c r="C35" s="766" t="s">
        <v>208</v>
      </c>
      <c r="D35" s="767" t="s">
        <v>191</v>
      </c>
      <c r="E35" s="148">
        <v>2</v>
      </c>
      <c r="F35" s="148">
        <v>2</v>
      </c>
      <c r="G35" s="738">
        <v>2000</v>
      </c>
      <c r="H35" s="739">
        <f t="shared" si="2"/>
        <v>4000</v>
      </c>
      <c r="I35" s="744">
        <v>150</v>
      </c>
      <c r="J35" s="739">
        <f t="shared" si="3"/>
        <v>300</v>
      </c>
      <c r="K35" s="745">
        <f t="shared" si="6"/>
        <v>4300</v>
      </c>
      <c r="L35" s="872"/>
      <c r="M35" s="872"/>
      <c r="N35" s="143"/>
    </row>
    <row r="36" spans="1:15" s="126" customFormat="1" ht="91.5" customHeight="1">
      <c r="A36" s="196">
        <f>A31+1</f>
        <v>7</v>
      </c>
      <c r="B36" s="220"/>
      <c r="C36" s="221" t="s">
        <v>216</v>
      </c>
      <c r="D36" s="127" t="s">
        <v>203</v>
      </c>
      <c r="E36" s="128">
        <v>760</v>
      </c>
      <c r="F36" s="128">
        <v>760</v>
      </c>
      <c r="G36" s="738">
        <v>600</v>
      </c>
      <c r="H36" s="739">
        <f t="shared" si="2"/>
        <v>456000</v>
      </c>
      <c r="I36" s="744">
        <v>100</v>
      </c>
      <c r="J36" s="739">
        <f t="shared" si="3"/>
        <v>76000</v>
      </c>
      <c r="K36" s="755">
        <f>J36+H36</f>
        <v>532000</v>
      </c>
      <c r="L36" s="788" t="s">
        <v>666</v>
      </c>
      <c r="M36" s="788" t="s">
        <v>650</v>
      </c>
      <c r="N36" s="129"/>
      <c r="O36" s="222"/>
    </row>
    <row r="37" spans="1:15" s="126" customFormat="1" ht="64.5" thickBot="1">
      <c r="A37" s="199">
        <f>A36+1</f>
        <v>8</v>
      </c>
      <c r="B37" s="223"/>
      <c r="C37" s="224" t="s">
        <v>217</v>
      </c>
      <c r="D37" s="225" t="s">
        <v>203</v>
      </c>
      <c r="E37" s="128">
        <v>760</v>
      </c>
      <c r="F37" s="128">
        <v>760</v>
      </c>
      <c r="G37" s="757">
        <v>500</v>
      </c>
      <c r="H37" s="739">
        <f t="shared" si="2"/>
        <v>380000</v>
      </c>
      <c r="I37" s="758">
        <v>80</v>
      </c>
      <c r="J37" s="739">
        <f t="shared" si="3"/>
        <v>60800</v>
      </c>
      <c r="K37" s="759">
        <f>J37+H37</f>
        <v>440800</v>
      </c>
      <c r="L37" s="785" t="s">
        <v>667</v>
      </c>
      <c r="M37" s="785" t="s">
        <v>668</v>
      </c>
      <c r="N37" s="226"/>
      <c r="O37" s="222"/>
    </row>
    <row r="38" spans="1:15" s="86" customFormat="1" ht="64.5" thickBot="1">
      <c r="A38" s="227">
        <f>A37+1</f>
        <v>9</v>
      </c>
      <c r="B38" s="204"/>
      <c r="C38" s="228" t="s">
        <v>218</v>
      </c>
      <c r="D38" s="150"/>
      <c r="E38" s="151"/>
      <c r="F38" s="151"/>
      <c r="G38" s="187"/>
      <c r="H38" s="739">
        <f t="shared" si="2"/>
        <v>0</v>
      </c>
      <c r="I38" s="188"/>
      <c r="J38" s="739">
        <f t="shared" si="3"/>
        <v>0</v>
      </c>
      <c r="K38" s="756"/>
      <c r="L38" s="789"/>
      <c r="M38" s="789"/>
      <c r="N38" s="152"/>
    </row>
    <row r="39" spans="1:15" s="86" customFormat="1" ht="24" customHeight="1">
      <c r="A39" s="136"/>
      <c r="B39" s="229">
        <f>A38+0.1</f>
        <v>9.1</v>
      </c>
      <c r="C39" s="191" t="s">
        <v>219</v>
      </c>
      <c r="D39" s="192" t="s">
        <v>183</v>
      </c>
      <c r="E39" s="140">
        <v>1</v>
      </c>
      <c r="F39" s="140">
        <v>1</v>
      </c>
      <c r="G39" s="738">
        <v>3000</v>
      </c>
      <c r="H39" s="739">
        <f t="shared" si="2"/>
        <v>3000</v>
      </c>
      <c r="I39" s="744">
        <v>1000</v>
      </c>
      <c r="J39" s="739">
        <f t="shared" si="3"/>
        <v>1000</v>
      </c>
      <c r="K39" s="745">
        <f t="shared" ref="K39:K41" si="7">J39+H39</f>
        <v>4000</v>
      </c>
      <c r="L39" s="873" t="s">
        <v>681</v>
      </c>
      <c r="M39" s="873" t="s">
        <v>670</v>
      </c>
      <c r="N39" s="141"/>
    </row>
    <row r="40" spans="1:15" s="86" customFormat="1" ht="24" customHeight="1">
      <c r="A40" s="136"/>
      <c r="B40" s="229">
        <f>B39+0.1</f>
        <v>9.1999999999999993</v>
      </c>
      <c r="C40" s="191" t="s">
        <v>220</v>
      </c>
      <c r="D40" s="192" t="s">
        <v>183</v>
      </c>
      <c r="E40" s="140">
        <v>2</v>
      </c>
      <c r="F40" s="140">
        <v>2</v>
      </c>
      <c r="G40" s="738">
        <v>4500</v>
      </c>
      <c r="H40" s="739">
        <f t="shared" si="2"/>
        <v>9000</v>
      </c>
      <c r="I40" s="744">
        <v>1000</v>
      </c>
      <c r="J40" s="739">
        <f t="shared" si="3"/>
        <v>2000</v>
      </c>
      <c r="K40" s="745">
        <f t="shared" si="7"/>
        <v>11000</v>
      </c>
      <c r="L40" s="871"/>
      <c r="M40" s="871"/>
      <c r="N40" s="141"/>
    </row>
    <row r="41" spans="1:15" s="86" customFormat="1" ht="24" customHeight="1">
      <c r="A41" s="136"/>
      <c r="B41" s="229">
        <f>B40+0.1</f>
        <v>9.2999999999999989</v>
      </c>
      <c r="C41" s="194" t="s">
        <v>221</v>
      </c>
      <c r="D41" s="195" t="s">
        <v>183</v>
      </c>
      <c r="E41" s="142" t="s">
        <v>199</v>
      </c>
      <c r="F41" s="142"/>
      <c r="G41" s="738">
        <v>4500</v>
      </c>
      <c r="H41" s="739">
        <f t="shared" si="2"/>
        <v>0</v>
      </c>
      <c r="I41" s="744">
        <v>1000</v>
      </c>
      <c r="J41" s="739">
        <f t="shared" si="3"/>
        <v>0</v>
      </c>
      <c r="K41" s="745">
        <f t="shared" si="7"/>
        <v>0</v>
      </c>
      <c r="L41" s="872"/>
      <c r="M41" s="872"/>
      <c r="N41" s="143"/>
    </row>
    <row r="42" spans="1:15" s="126" customFormat="1" ht="89.25">
      <c r="A42" s="208">
        <f>A38+1</f>
        <v>10</v>
      </c>
      <c r="B42" s="230"/>
      <c r="C42" s="231" t="s">
        <v>222</v>
      </c>
      <c r="D42" s="155"/>
      <c r="E42" s="186"/>
      <c r="F42" s="186"/>
      <c r="G42" s="232"/>
      <c r="H42" s="739">
        <f t="shared" si="2"/>
        <v>0</v>
      </c>
      <c r="I42" s="233"/>
      <c r="J42" s="739">
        <f t="shared" si="3"/>
        <v>0</v>
      </c>
      <c r="K42" s="760"/>
      <c r="L42" s="777"/>
      <c r="M42" s="777"/>
      <c r="N42" s="159"/>
    </row>
    <row r="43" spans="1:15" s="86" customFormat="1" ht="24" customHeight="1">
      <c r="A43" s="136"/>
      <c r="B43" s="229">
        <f>A42+0.1</f>
        <v>10.1</v>
      </c>
      <c r="C43" s="209" t="s">
        <v>223</v>
      </c>
      <c r="D43" s="210"/>
      <c r="E43" s="211"/>
      <c r="F43" s="211"/>
      <c r="G43" s="187"/>
      <c r="H43" s="739">
        <f t="shared" si="2"/>
        <v>0</v>
      </c>
      <c r="I43" s="188"/>
      <c r="J43" s="739">
        <f t="shared" si="3"/>
        <v>0</v>
      </c>
      <c r="K43" s="756"/>
      <c r="L43" s="778"/>
      <c r="M43" s="778"/>
      <c r="N43" s="214"/>
    </row>
    <row r="44" spans="1:15" s="86" customFormat="1" ht="24" customHeight="1">
      <c r="A44" s="136"/>
      <c r="B44" s="229" t="s">
        <v>214</v>
      </c>
      <c r="C44" s="191" t="s">
        <v>224</v>
      </c>
      <c r="D44" s="192" t="s">
        <v>183</v>
      </c>
      <c r="E44" s="140" t="s">
        <v>262</v>
      </c>
      <c r="F44" s="140">
        <v>4</v>
      </c>
      <c r="G44" s="738">
        <v>4000</v>
      </c>
      <c r="H44" s="739">
        <f t="shared" si="2"/>
        <v>16000</v>
      </c>
      <c r="I44" s="744">
        <v>1000</v>
      </c>
      <c r="J44" s="739">
        <f t="shared" si="3"/>
        <v>4000</v>
      </c>
      <c r="K44" s="745">
        <f>J44+H44</f>
        <v>20000</v>
      </c>
      <c r="L44" s="861" t="s">
        <v>681</v>
      </c>
      <c r="M44" s="861" t="s">
        <v>670</v>
      </c>
      <c r="N44" s="141"/>
    </row>
    <row r="45" spans="1:15" s="86" customFormat="1" ht="24" customHeight="1">
      <c r="A45" s="136"/>
      <c r="B45" s="229">
        <f>B43+0.1</f>
        <v>10.199999999999999</v>
      </c>
      <c r="C45" s="234" t="s">
        <v>225</v>
      </c>
      <c r="D45" s="215"/>
      <c r="E45" s="216"/>
      <c r="F45" s="216"/>
      <c r="G45" s="232"/>
      <c r="H45" s="739">
        <f t="shared" si="2"/>
        <v>0</v>
      </c>
      <c r="I45" s="233"/>
      <c r="J45" s="739">
        <f t="shared" si="3"/>
        <v>0</v>
      </c>
      <c r="K45" s="760"/>
      <c r="L45" s="861"/>
      <c r="M45" s="861"/>
      <c r="N45" s="219"/>
    </row>
    <row r="46" spans="1:15" s="86" customFormat="1" ht="24" customHeight="1">
      <c r="A46" s="136"/>
      <c r="B46" s="229" t="s">
        <v>214</v>
      </c>
      <c r="C46" s="191" t="s">
        <v>226</v>
      </c>
      <c r="D46" s="192" t="s">
        <v>183</v>
      </c>
      <c r="E46" s="140">
        <v>12</v>
      </c>
      <c r="F46" s="140">
        <v>5</v>
      </c>
      <c r="G46" s="738">
        <v>3000</v>
      </c>
      <c r="H46" s="739">
        <f t="shared" si="2"/>
        <v>15000</v>
      </c>
      <c r="I46" s="744">
        <v>1000</v>
      </c>
      <c r="J46" s="739">
        <f t="shared" si="3"/>
        <v>5000</v>
      </c>
      <c r="K46" s="745">
        <f t="shared" ref="K46:K51" si="8">J46+H46</f>
        <v>20000</v>
      </c>
      <c r="L46" s="861"/>
      <c r="M46" s="861"/>
      <c r="N46" s="141"/>
    </row>
    <row r="47" spans="1:15" s="86" customFormat="1" ht="24" customHeight="1">
      <c r="A47" s="136"/>
      <c r="B47" s="229" t="s">
        <v>227</v>
      </c>
      <c r="C47" s="191" t="s">
        <v>224</v>
      </c>
      <c r="D47" s="192" t="s">
        <v>183</v>
      </c>
      <c r="E47" s="140" t="s">
        <v>262</v>
      </c>
      <c r="F47" s="140">
        <v>4</v>
      </c>
      <c r="G47" s="738">
        <v>3000</v>
      </c>
      <c r="H47" s="739">
        <f t="shared" si="2"/>
        <v>12000</v>
      </c>
      <c r="I47" s="744">
        <v>1000</v>
      </c>
      <c r="J47" s="739">
        <f t="shared" si="3"/>
        <v>4000</v>
      </c>
      <c r="K47" s="745">
        <f t="shared" si="8"/>
        <v>16000</v>
      </c>
      <c r="L47" s="861"/>
      <c r="M47" s="861"/>
      <c r="N47" s="141"/>
    </row>
    <row r="48" spans="1:15" s="86" customFormat="1" ht="24" customHeight="1">
      <c r="A48" s="136"/>
      <c r="B48" s="229" t="s">
        <v>228</v>
      </c>
      <c r="C48" s="191" t="s">
        <v>229</v>
      </c>
      <c r="D48" s="192" t="s">
        <v>183</v>
      </c>
      <c r="E48" s="140">
        <v>1</v>
      </c>
      <c r="F48" s="140"/>
      <c r="G48" s="738">
        <v>4000</v>
      </c>
      <c r="H48" s="739">
        <f t="shared" si="2"/>
        <v>0</v>
      </c>
      <c r="I48" s="744">
        <v>1000</v>
      </c>
      <c r="J48" s="739">
        <f t="shared" si="3"/>
        <v>0</v>
      </c>
      <c r="K48" s="745">
        <f t="shared" si="8"/>
        <v>0</v>
      </c>
      <c r="L48" s="861"/>
      <c r="M48" s="861"/>
      <c r="N48" s="141"/>
    </row>
    <row r="49" spans="1:14" s="86" customFormat="1" ht="24" customHeight="1">
      <c r="A49" s="136"/>
      <c r="B49" s="229" t="s">
        <v>230</v>
      </c>
      <c r="C49" s="191" t="s">
        <v>231</v>
      </c>
      <c r="D49" s="192" t="s">
        <v>183</v>
      </c>
      <c r="E49" s="140">
        <v>1</v>
      </c>
      <c r="F49" s="140">
        <v>1</v>
      </c>
      <c r="G49" s="738">
        <v>4000</v>
      </c>
      <c r="H49" s="739">
        <f t="shared" si="2"/>
        <v>4000</v>
      </c>
      <c r="I49" s="744">
        <v>1000</v>
      </c>
      <c r="J49" s="739">
        <f t="shared" si="3"/>
        <v>1000</v>
      </c>
      <c r="K49" s="745">
        <f t="shared" si="8"/>
        <v>5000</v>
      </c>
      <c r="L49" s="861"/>
      <c r="M49" s="861"/>
      <c r="N49" s="141"/>
    </row>
    <row r="50" spans="1:14" s="86" customFormat="1" ht="24" customHeight="1">
      <c r="A50" s="136"/>
      <c r="B50" s="229" t="s">
        <v>232</v>
      </c>
      <c r="C50" s="191" t="s">
        <v>233</v>
      </c>
      <c r="D50" s="192" t="s">
        <v>183</v>
      </c>
      <c r="E50" s="140" t="s">
        <v>262</v>
      </c>
      <c r="F50" s="140"/>
      <c r="G50" s="738">
        <v>4500</v>
      </c>
      <c r="H50" s="739">
        <f t="shared" si="2"/>
        <v>0</v>
      </c>
      <c r="I50" s="744">
        <v>1000</v>
      </c>
      <c r="J50" s="739">
        <f t="shared" si="3"/>
        <v>0</v>
      </c>
      <c r="K50" s="745">
        <f t="shared" si="8"/>
        <v>0</v>
      </c>
      <c r="L50" s="861"/>
      <c r="M50" s="861"/>
      <c r="N50" s="141"/>
    </row>
    <row r="51" spans="1:14" s="86" customFormat="1" ht="24" customHeight="1" thickBot="1">
      <c r="A51" s="144"/>
      <c r="B51" s="235" t="s">
        <v>234</v>
      </c>
      <c r="C51" s="201" t="s">
        <v>235</v>
      </c>
      <c r="D51" s="202" t="s">
        <v>183</v>
      </c>
      <c r="E51" s="140" t="s">
        <v>262</v>
      </c>
      <c r="F51" s="140">
        <v>2</v>
      </c>
      <c r="G51" s="757">
        <v>35000</v>
      </c>
      <c r="H51" s="739">
        <f t="shared" si="2"/>
        <v>70000</v>
      </c>
      <c r="I51" s="758">
        <v>1000</v>
      </c>
      <c r="J51" s="739">
        <f t="shared" si="3"/>
        <v>2000</v>
      </c>
      <c r="K51" s="759">
        <f t="shared" si="8"/>
        <v>72000</v>
      </c>
      <c r="L51" s="862"/>
      <c r="M51" s="862"/>
      <c r="N51" s="178"/>
    </row>
    <row r="52" spans="1:14" s="126" customFormat="1" ht="51.75" thickBot="1">
      <c r="A52" s="227">
        <f>A42+1</f>
        <v>11</v>
      </c>
      <c r="B52" s="236"/>
      <c r="C52" s="205" t="s">
        <v>236</v>
      </c>
      <c r="D52" s="237"/>
      <c r="E52" s="140"/>
      <c r="F52" s="140"/>
      <c r="G52" s="187"/>
      <c r="H52" s="739">
        <f t="shared" si="2"/>
        <v>0</v>
      </c>
      <c r="I52" s="188"/>
      <c r="J52" s="739">
        <f t="shared" si="3"/>
        <v>0</v>
      </c>
      <c r="K52" s="756"/>
      <c r="L52" s="775"/>
      <c r="M52" s="775"/>
      <c r="N52" s="152"/>
    </row>
    <row r="53" spans="1:14" s="86" customFormat="1" ht="24" customHeight="1">
      <c r="A53" s="136"/>
      <c r="B53" s="229">
        <f>A52+0.1</f>
        <v>11.1</v>
      </c>
      <c r="C53" s="191" t="s">
        <v>226</v>
      </c>
      <c r="D53" s="192" t="s">
        <v>183</v>
      </c>
      <c r="E53" s="140">
        <v>2</v>
      </c>
      <c r="F53" s="140">
        <v>5</v>
      </c>
      <c r="G53" s="741">
        <v>4000</v>
      </c>
      <c r="H53" s="739">
        <f t="shared" si="2"/>
        <v>20000</v>
      </c>
      <c r="I53" s="742">
        <v>1000</v>
      </c>
      <c r="J53" s="739">
        <f t="shared" si="3"/>
        <v>5000</v>
      </c>
      <c r="K53" s="740">
        <f t="shared" ref="K53:K57" si="9">J53+H53</f>
        <v>25000</v>
      </c>
      <c r="L53" s="863" t="s">
        <v>681</v>
      </c>
      <c r="M53" s="863" t="s">
        <v>670</v>
      </c>
      <c r="N53" s="141"/>
    </row>
    <row r="54" spans="1:14" s="86" customFormat="1" ht="24" customHeight="1">
      <c r="A54" s="136"/>
      <c r="B54" s="229">
        <f>B53+0.1</f>
        <v>11.2</v>
      </c>
      <c r="C54" s="191" t="s">
        <v>224</v>
      </c>
      <c r="D54" s="192" t="s">
        <v>183</v>
      </c>
      <c r="E54" s="140" t="s">
        <v>262</v>
      </c>
      <c r="F54" s="140">
        <v>8</v>
      </c>
      <c r="G54" s="741">
        <v>4000</v>
      </c>
      <c r="H54" s="739">
        <f t="shared" si="2"/>
        <v>32000</v>
      </c>
      <c r="I54" s="742">
        <v>1000</v>
      </c>
      <c r="J54" s="739">
        <f t="shared" si="3"/>
        <v>8000</v>
      </c>
      <c r="K54" s="740">
        <f t="shared" si="9"/>
        <v>40000</v>
      </c>
      <c r="L54" s="861"/>
      <c r="M54" s="861"/>
      <c r="N54" s="141"/>
    </row>
    <row r="55" spans="1:14" s="86" customFormat="1" ht="24" customHeight="1">
      <c r="A55" s="136"/>
      <c r="B55" s="229">
        <f>B54+0.1</f>
        <v>11.299999999999999</v>
      </c>
      <c r="C55" s="191" t="s">
        <v>229</v>
      </c>
      <c r="D55" s="192" t="s">
        <v>183</v>
      </c>
      <c r="E55" s="140">
        <v>1</v>
      </c>
      <c r="F55" s="140">
        <v>2</v>
      </c>
      <c r="G55" s="741">
        <v>4000</v>
      </c>
      <c r="H55" s="739">
        <f t="shared" si="2"/>
        <v>8000</v>
      </c>
      <c r="I55" s="742">
        <v>1000</v>
      </c>
      <c r="J55" s="739">
        <f t="shared" si="3"/>
        <v>2000</v>
      </c>
      <c r="K55" s="740">
        <f t="shared" si="9"/>
        <v>10000</v>
      </c>
      <c r="L55" s="861"/>
      <c r="M55" s="861"/>
      <c r="N55" s="141"/>
    </row>
    <row r="56" spans="1:14" s="86" customFormat="1" ht="24" customHeight="1">
      <c r="A56" s="136"/>
      <c r="B56" s="229">
        <f>B55+0.1</f>
        <v>11.399999999999999</v>
      </c>
      <c r="C56" s="191" t="s">
        <v>237</v>
      </c>
      <c r="D56" s="192" t="s">
        <v>183</v>
      </c>
      <c r="E56" s="140">
        <v>1</v>
      </c>
      <c r="F56" s="140">
        <v>2</v>
      </c>
      <c r="G56" s="193">
        <v>4500</v>
      </c>
      <c r="H56" s="739">
        <f t="shared" si="2"/>
        <v>9000</v>
      </c>
      <c r="I56" s="742">
        <v>1000</v>
      </c>
      <c r="J56" s="739">
        <f t="shared" si="3"/>
        <v>2000</v>
      </c>
      <c r="K56" s="740">
        <f t="shared" si="9"/>
        <v>11000</v>
      </c>
      <c r="L56" s="861"/>
      <c r="M56" s="861"/>
      <c r="N56" s="141"/>
    </row>
    <row r="57" spans="1:14" s="86" customFormat="1" ht="24" customHeight="1">
      <c r="A57" s="136"/>
      <c r="B57" s="229">
        <f>B56+0.1</f>
        <v>11.499999999999998</v>
      </c>
      <c r="C57" s="194" t="s">
        <v>231</v>
      </c>
      <c r="D57" s="195" t="s">
        <v>183</v>
      </c>
      <c r="E57" s="140">
        <v>3</v>
      </c>
      <c r="F57" s="140">
        <v>1</v>
      </c>
      <c r="G57" s="193">
        <v>4500</v>
      </c>
      <c r="H57" s="739">
        <f t="shared" si="2"/>
        <v>4500</v>
      </c>
      <c r="I57" s="742">
        <v>1000</v>
      </c>
      <c r="J57" s="739">
        <f t="shared" si="3"/>
        <v>1000</v>
      </c>
      <c r="K57" s="740">
        <f t="shared" si="9"/>
        <v>5500</v>
      </c>
      <c r="L57" s="862"/>
      <c r="M57" s="862"/>
      <c r="N57" s="143"/>
    </row>
    <row r="58" spans="1:14" ht="51">
      <c r="A58" s="290">
        <f>A52+1</f>
        <v>12</v>
      </c>
      <c r="B58" s="291"/>
      <c r="C58" s="231" t="s">
        <v>265</v>
      </c>
      <c r="D58" s="155" t="s">
        <v>203</v>
      </c>
      <c r="E58" s="186">
        <v>110</v>
      </c>
      <c r="F58" s="186">
        <v>110</v>
      </c>
      <c r="G58" s="738">
        <v>500</v>
      </c>
      <c r="H58" s="739">
        <f t="shared" si="2"/>
        <v>55000</v>
      </c>
      <c r="I58" s="744">
        <v>100</v>
      </c>
      <c r="J58" s="739">
        <f t="shared" si="3"/>
        <v>11000</v>
      </c>
      <c r="K58" s="745">
        <f>J58+H58</f>
        <v>66000</v>
      </c>
      <c r="L58" s="778" t="s">
        <v>671</v>
      </c>
      <c r="M58" s="778" t="s">
        <v>668</v>
      </c>
      <c r="N58" s="292"/>
    </row>
    <row r="59" spans="1:14" s="126" customFormat="1" ht="51">
      <c r="A59" s="196">
        <f>A58+1</f>
        <v>13</v>
      </c>
      <c r="B59" s="220"/>
      <c r="C59" s="239" t="s">
        <v>263</v>
      </c>
      <c r="D59" s="240" t="s">
        <v>202</v>
      </c>
      <c r="E59" s="241">
        <v>1</v>
      </c>
      <c r="F59" s="241">
        <v>1</v>
      </c>
      <c r="G59" s="738">
        <v>90000</v>
      </c>
      <c r="H59" s="739">
        <f t="shared" si="2"/>
        <v>90000</v>
      </c>
      <c r="I59" s="744">
        <v>10000</v>
      </c>
      <c r="J59" s="739">
        <f t="shared" si="3"/>
        <v>10000</v>
      </c>
      <c r="K59" s="745">
        <f>J59+H59</f>
        <v>100000</v>
      </c>
      <c r="L59" s="777"/>
      <c r="M59" s="777"/>
      <c r="N59" s="244"/>
    </row>
    <row r="60" spans="1:14" s="86" customFormat="1" ht="87" customHeight="1">
      <c r="A60" s="196">
        <f t="shared" ref="A60:A61" si="10">A59+1</f>
        <v>14</v>
      </c>
      <c r="B60" s="230"/>
      <c r="C60" s="184" t="s">
        <v>240</v>
      </c>
      <c r="D60" s="245" t="s">
        <v>182</v>
      </c>
      <c r="E60" s="128">
        <v>1</v>
      </c>
      <c r="F60" s="128">
        <v>1</v>
      </c>
      <c r="G60" s="738">
        <v>0</v>
      </c>
      <c r="H60" s="739">
        <f t="shared" si="2"/>
        <v>0</v>
      </c>
      <c r="I60" s="744">
        <v>100000</v>
      </c>
      <c r="J60" s="739">
        <f t="shared" si="3"/>
        <v>100000</v>
      </c>
      <c r="K60" s="745">
        <f>J60+H60</f>
        <v>100000</v>
      </c>
      <c r="L60" s="777"/>
      <c r="M60" s="777"/>
      <c r="N60" s="129"/>
    </row>
    <row r="61" spans="1:14" s="86" customFormat="1" ht="90" thickBot="1">
      <c r="A61" s="199">
        <f t="shared" si="10"/>
        <v>15</v>
      </c>
      <c r="B61" s="246"/>
      <c r="C61" s="289" t="s">
        <v>264</v>
      </c>
      <c r="D61" s="247" t="s">
        <v>182</v>
      </c>
      <c r="E61" s="248">
        <v>1</v>
      </c>
      <c r="F61" s="248">
        <v>1</v>
      </c>
      <c r="G61" s="757">
        <v>100000</v>
      </c>
      <c r="H61" s="739">
        <f t="shared" si="2"/>
        <v>100000</v>
      </c>
      <c r="I61" s="758">
        <v>10000</v>
      </c>
      <c r="J61" s="739">
        <f t="shared" si="3"/>
        <v>10000</v>
      </c>
      <c r="K61" s="759">
        <f>J61+H61</f>
        <v>110000</v>
      </c>
      <c r="L61" s="779"/>
      <c r="M61" s="779"/>
      <c r="N61" s="249"/>
    </row>
    <row r="62" spans="1:14" s="86" customFormat="1" ht="35.25" customHeight="1" thickTop="1" thickBot="1">
      <c r="A62" s="250"/>
      <c r="B62" s="251"/>
      <c r="C62" s="252" t="s">
        <v>241</v>
      </c>
      <c r="D62" s="253"/>
      <c r="E62" s="254"/>
      <c r="F62" s="254"/>
      <c r="G62" s="255"/>
      <c r="H62" s="257">
        <f>SUM(H5:H61)</f>
        <v>3788540</v>
      </c>
      <c r="I62" s="256"/>
      <c r="J62" s="257">
        <f>SUM(J5:J61)</f>
        <v>865550</v>
      </c>
      <c r="K62" s="257">
        <f>SUM(K5:K61)</f>
        <v>4235140</v>
      </c>
      <c r="L62" s="257"/>
      <c r="M62" s="257"/>
      <c r="N62" s="257"/>
    </row>
    <row r="63" spans="1:14" s="86" customFormat="1" ht="12.75" customHeight="1">
      <c r="A63" s="258"/>
      <c r="B63" s="259"/>
      <c r="C63" s="260"/>
      <c r="D63" s="261"/>
      <c r="E63" s="262"/>
      <c r="F63" s="283"/>
      <c r="G63" s="263"/>
      <c r="H63" s="263"/>
      <c r="I63" s="263"/>
      <c r="J63" s="263"/>
      <c r="K63" s="263"/>
      <c r="L63" s="288"/>
      <c r="M63" s="288"/>
      <c r="N63" s="288"/>
    </row>
    <row r="64" spans="1:14" s="126" customFormat="1">
      <c r="A64" s="264" t="s">
        <v>242</v>
      </c>
      <c r="B64" s="117"/>
      <c r="D64" s="125"/>
      <c r="E64" s="265"/>
      <c r="F64" s="283"/>
      <c r="G64" s="266"/>
      <c r="H64" s="266"/>
      <c r="I64" s="266"/>
      <c r="J64" s="266"/>
      <c r="K64" s="266"/>
      <c r="L64" s="288"/>
      <c r="M64" s="288"/>
      <c r="N64" s="288"/>
    </row>
    <row r="65" spans="1:14" s="222" customFormat="1" ht="18.75" customHeight="1">
      <c r="A65" s="267" t="s">
        <v>243</v>
      </c>
      <c r="B65" s="874" t="s">
        <v>244</v>
      </c>
      <c r="C65" s="880"/>
      <c r="D65" s="880"/>
      <c r="E65" s="880"/>
      <c r="F65" s="880"/>
      <c r="G65" s="880"/>
      <c r="H65" s="880"/>
      <c r="I65" s="880"/>
      <c r="J65" s="880"/>
      <c r="K65" s="880"/>
      <c r="L65" s="288"/>
      <c r="M65" s="288"/>
      <c r="N65" s="288"/>
    </row>
    <row r="66" spans="1:14" s="222" customFormat="1" ht="27.75" customHeight="1">
      <c r="A66" s="267" t="s">
        <v>245</v>
      </c>
      <c r="B66" s="874" t="s">
        <v>246</v>
      </c>
      <c r="C66" s="880"/>
      <c r="D66" s="880"/>
      <c r="E66" s="880"/>
      <c r="F66" s="880"/>
      <c r="G66" s="880"/>
      <c r="H66" s="880"/>
      <c r="I66" s="880"/>
      <c r="J66" s="880"/>
      <c r="K66" s="880"/>
      <c r="L66" s="288"/>
      <c r="M66" s="288"/>
      <c r="N66" s="288"/>
    </row>
    <row r="67" spans="1:14" s="86" customFormat="1" ht="21" customHeight="1">
      <c r="A67" s="85" t="s">
        <v>247</v>
      </c>
      <c r="B67" s="881" t="s">
        <v>248</v>
      </c>
      <c r="C67" s="881"/>
      <c r="D67" s="881"/>
      <c r="E67" s="881"/>
      <c r="F67" s="881"/>
      <c r="G67" s="881"/>
      <c r="H67" s="881"/>
      <c r="I67" s="881"/>
      <c r="J67" s="881"/>
      <c r="K67" s="881"/>
      <c r="L67" s="288"/>
      <c r="M67" s="288"/>
      <c r="N67" s="288"/>
    </row>
    <row r="68" spans="1:14" s="222" customFormat="1" ht="26.25" customHeight="1">
      <c r="A68" s="267" t="s">
        <v>249</v>
      </c>
      <c r="B68" s="874" t="s">
        <v>250</v>
      </c>
      <c r="C68" s="874"/>
      <c r="D68" s="874"/>
      <c r="E68" s="874"/>
      <c r="F68" s="874"/>
      <c r="G68" s="874"/>
      <c r="H68" s="874"/>
      <c r="I68" s="874"/>
      <c r="J68" s="874"/>
      <c r="K68" s="874"/>
      <c r="L68" s="288"/>
      <c r="M68" s="288"/>
      <c r="N68" s="288"/>
    </row>
    <row r="69" spans="1:14" s="222" customFormat="1" ht="33.75" customHeight="1">
      <c r="A69" s="267" t="s">
        <v>251</v>
      </c>
      <c r="B69" s="874" t="s">
        <v>252</v>
      </c>
      <c r="C69" s="874"/>
      <c r="D69" s="874"/>
      <c r="E69" s="874"/>
      <c r="F69" s="874"/>
      <c r="G69" s="874"/>
      <c r="H69" s="874"/>
      <c r="I69" s="874"/>
      <c r="J69" s="874"/>
      <c r="K69" s="874"/>
      <c r="L69" s="288"/>
      <c r="M69" s="288"/>
      <c r="N69" s="288"/>
    </row>
  </sheetData>
  <mergeCells count="18">
    <mergeCell ref="B68:K68"/>
    <mergeCell ref="B69:K69"/>
    <mergeCell ref="G6:H6"/>
    <mergeCell ref="I6:J6"/>
    <mergeCell ref="A7:B7"/>
    <mergeCell ref="B65:K65"/>
    <mergeCell ref="B66:K66"/>
    <mergeCell ref="B67:K67"/>
    <mergeCell ref="L44:L51"/>
    <mergeCell ref="M44:M51"/>
    <mergeCell ref="L53:L57"/>
    <mergeCell ref="M53:M57"/>
    <mergeCell ref="L18:L26"/>
    <mergeCell ref="M18:M26"/>
    <mergeCell ref="L32:L35"/>
    <mergeCell ref="M32:M35"/>
    <mergeCell ref="L39:L41"/>
    <mergeCell ref="M39:M41"/>
  </mergeCells>
  <printOptions horizontalCentered="1"/>
  <pageMargins left="0.25" right="0.25" top="0.75" bottom="0.5" header="0.32" footer="0.25"/>
  <pageSetup paperSize="9" scale="61" orientation="landscape" r:id="rId1"/>
  <headerFooter scaleWithDoc="0" alignWithMargins="0">
    <oddFooter>&amp;L&amp;8SEM Engineers&amp;R&amp;8Page &amp;P of  &amp;N</oddFooter>
  </headerFooter>
  <rowBreaks count="1" manualBreakCount="1">
    <brk id="51" max="1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B0A4E-0637-476A-8661-661711287ED9}">
  <dimension ref="A1:N64"/>
  <sheetViews>
    <sheetView showGridLines="0" zoomScaleNormal="100" zoomScaleSheetLayoutView="70" workbookViewId="0">
      <pane ySplit="7" topLeftCell="A17" activePane="bottomLeft" state="frozen"/>
      <selection activeCell="B15" sqref="B15"/>
      <selection pane="bottomLeft" activeCell="F17" sqref="F17:F23"/>
    </sheetView>
  </sheetViews>
  <sheetFormatPr defaultColWidth="10" defaultRowHeight="14.25"/>
  <cols>
    <col min="1" max="1" width="5.140625" style="268" customWidth="1"/>
    <col min="2" max="2" width="6.28515625" style="269" customWidth="1"/>
    <col min="3" max="3" width="51.7109375" style="270" customWidth="1"/>
    <col min="4" max="4" width="7.140625" style="268" customWidth="1"/>
    <col min="5" max="5" width="9.42578125" style="271" bestFit="1" customWidth="1"/>
    <col min="6" max="6" width="13.7109375" style="271" bestFit="1" customWidth="1"/>
    <col min="7" max="7" width="15.140625" style="272" customWidth="1"/>
    <col min="8" max="8" width="17.28515625" style="272" customWidth="1"/>
    <col min="9" max="9" width="12.85546875" style="272" customWidth="1"/>
    <col min="10" max="10" width="15.140625" style="272" customWidth="1"/>
    <col min="11" max="11" width="19.5703125" style="272" customWidth="1"/>
    <col min="12" max="14" width="13.7109375" style="271" bestFit="1" customWidth="1"/>
    <col min="15" max="16384" width="10" style="270"/>
  </cols>
  <sheetData>
    <row r="1" spans="1:14" s="86" customFormat="1" ht="18" customHeight="1">
      <c r="A1" s="80" t="s">
        <v>172</v>
      </c>
      <c r="B1" s="80"/>
      <c r="C1" s="81"/>
      <c r="D1" s="82"/>
      <c r="E1" s="83"/>
      <c r="F1" s="83"/>
      <c r="G1" s="84"/>
      <c r="H1" s="84"/>
      <c r="I1" s="84"/>
      <c r="J1" s="84"/>
      <c r="K1" s="84"/>
      <c r="L1" s="83"/>
      <c r="M1" s="83"/>
      <c r="N1" s="83"/>
    </row>
    <row r="2" spans="1:14" s="86" customFormat="1" ht="18" customHeight="1">
      <c r="A2" s="87" t="s">
        <v>173</v>
      </c>
      <c r="B2" s="87"/>
      <c r="C2" s="81"/>
      <c r="D2" s="82"/>
      <c r="E2" s="83"/>
      <c r="F2" s="83"/>
      <c r="G2" s="84"/>
      <c r="H2" s="88"/>
      <c r="I2" s="89"/>
      <c r="J2" s="84"/>
      <c r="K2" s="90"/>
      <c r="L2" s="83"/>
      <c r="M2" s="83"/>
      <c r="N2" s="83"/>
    </row>
    <row r="3" spans="1:14" s="89" customFormat="1" ht="18" customHeight="1">
      <c r="A3" s="80"/>
      <c r="B3" s="87"/>
      <c r="D3" s="82"/>
      <c r="E3" s="83"/>
      <c r="F3" s="83"/>
      <c r="G3" s="84"/>
      <c r="H3" s="84"/>
      <c r="I3" s="84"/>
      <c r="J3" s="84"/>
      <c r="K3" s="91"/>
      <c r="L3" s="83"/>
      <c r="M3" s="83"/>
      <c r="N3" s="83"/>
    </row>
    <row r="4" spans="1:14" s="89" customFormat="1" ht="17.25" customHeight="1">
      <c r="A4" s="92" t="s">
        <v>436</v>
      </c>
      <c r="B4" s="87"/>
      <c r="D4" s="82"/>
      <c r="E4" s="83"/>
      <c r="F4" s="83"/>
      <c r="G4" s="84"/>
      <c r="H4" s="84"/>
      <c r="I4" s="84"/>
      <c r="J4" s="84"/>
      <c r="K4" s="91"/>
      <c r="L4" s="83"/>
      <c r="M4" s="83"/>
      <c r="N4" s="83"/>
    </row>
    <row r="5" spans="1:14" s="89" customFormat="1" ht="6" customHeight="1" thickBot="1">
      <c r="A5" s="87"/>
      <c r="B5" s="87"/>
      <c r="D5" s="82"/>
      <c r="E5" s="83"/>
      <c r="F5" s="83"/>
      <c r="G5" s="84"/>
      <c r="H5" s="84"/>
      <c r="I5" s="84"/>
      <c r="J5" s="84"/>
      <c r="K5" s="93"/>
      <c r="L5" s="83"/>
      <c r="M5" s="83"/>
      <c r="N5" s="83"/>
    </row>
    <row r="6" spans="1:14" s="86" customFormat="1" ht="18" customHeight="1" thickBot="1">
      <c r="A6" s="94"/>
      <c r="B6" s="94"/>
      <c r="C6" s="95"/>
      <c r="D6" s="96"/>
      <c r="E6" s="97"/>
      <c r="F6" s="97"/>
      <c r="G6" s="875" t="s">
        <v>175</v>
      </c>
      <c r="H6" s="876"/>
      <c r="I6" s="877" t="s">
        <v>176</v>
      </c>
      <c r="J6" s="876"/>
      <c r="K6" s="98" t="s">
        <v>177</v>
      </c>
      <c r="L6" s="882" t="s">
        <v>259</v>
      </c>
      <c r="M6" s="882" t="s">
        <v>334</v>
      </c>
      <c r="N6" s="882" t="s">
        <v>261</v>
      </c>
    </row>
    <row r="7" spans="1:14" s="105" customFormat="1" ht="18" customHeight="1" thickBot="1">
      <c r="A7" s="878" t="s">
        <v>178</v>
      </c>
      <c r="B7" s="879"/>
      <c r="C7" s="99" t="s">
        <v>2</v>
      </c>
      <c r="D7" s="99" t="s">
        <v>0</v>
      </c>
      <c r="E7" s="100" t="s">
        <v>333</v>
      </c>
      <c r="F7" s="100" t="s">
        <v>258</v>
      </c>
      <c r="G7" s="101" t="s">
        <v>179</v>
      </c>
      <c r="H7" s="102" t="s">
        <v>180</v>
      </c>
      <c r="I7" s="103" t="s">
        <v>179</v>
      </c>
      <c r="J7" s="102" t="s">
        <v>180</v>
      </c>
      <c r="K7" s="104" t="s">
        <v>180</v>
      </c>
      <c r="L7" s="883"/>
      <c r="M7" s="883"/>
      <c r="N7" s="883"/>
    </row>
    <row r="8" spans="1:14" s="115" customFormat="1" ht="8.25" customHeight="1" thickTop="1">
      <c r="A8" s="106"/>
      <c r="B8" s="107"/>
      <c r="C8" s="108"/>
      <c r="D8" s="108"/>
      <c r="E8" s="109"/>
      <c r="F8" s="109"/>
      <c r="G8" s="110"/>
      <c r="H8" s="111"/>
      <c r="I8" s="112"/>
      <c r="J8" s="113"/>
      <c r="K8" s="114"/>
      <c r="L8" s="109"/>
      <c r="M8" s="109"/>
      <c r="N8" s="109"/>
    </row>
    <row r="9" spans="1:14" s="126" customFormat="1" ht="38.25">
      <c r="A9" s="116"/>
      <c r="B9" s="117"/>
      <c r="C9" s="118" t="s">
        <v>181</v>
      </c>
      <c r="D9" s="119"/>
      <c r="E9" s="120"/>
      <c r="F9" s="120"/>
      <c r="G9" s="121"/>
      <c r="H9" s="122"/>
      <c r="I9" s="123"/>
      <c r="J9" s="122"/>
      <c r="K9" s="124"/>
      <c r="L9" s="120"/>
      <c r="M9" s="120"/>
      <c r="N9" s="120"/>
    </row>
    <row r="10" spans="1:14" s="126" customFormat="1" ht="140.25">
      <c r="A10" s="130">
        <v>1</v>
      </c>
      <c r="B10" s="131"/>
      <c r="C10" s="132" t="s">
        <v>184</v>
      </c>
      <c r="D10" s="119"/>
      <c r="E10" s="120"/>
      <c r="F10" s="120"/>
      <c r="G10" s="133"/>
      <c r="H10" s="134"/>
      <c r="I10" s="135"/>
      <c r="J10" s="134"/>
      <c r="K10" s="124"/>
      <c r="L10" s="120"/>
      <c r="M10" s="120"/>
      <c r="N10" s="120"/>
    </row>
    <row r="11" spans="1:14" s="86" customFormat="1" ht="30" customHeight="1">
      <c r="A11" s="136"/>
      <c r="B11" s="137">
        <f>A10+0.1</f>
        <v>1.1000000000000001</v>
      </c>
      <c r="C11" s="138" t="s">
        <v>267</v>
      </c>
      <c r="D11" s="139" t="s">
        <v>185</v>
      </c>
      <c r="E11" s="140">
        <v>1</v>
      </c>
      <c r="F11" s="140">
        <v>1</v>
      </c>
      <c r="G11" s="738">
        <v>40000</v>
      </c>
      <c r="H11" s="743">
        <f>G11*F11</f>
        <v>40000</v>
      </c>
      <c r="I11" s="744">
        <v>45000</v>
      </c>
      <c r="J11" s="743">
        <f>I11*F11</f>
        <v>45000</v>
      </c>
      <c r="K11" s="745">
        <f t="shared" ref="K11" si="0">J11+H11</f>
        <v>85000</v>
      </c>
      <c r="L11" s="140"/>
      <c r="M11" s="140"/>
      <c r="N11" s="140"/>
    </row>
    <row r="12" spans="1:14" s="86" customFormat="1" ht="30" customHeight="1">
      <c r="A12" s="136"/>
      <c r="B12" s="137">
        <f t="shared" ref="B12" si="1">B11+0.1</f>
        <v>1.2000000000000002</v>
      </c>
      <c r="C12" s="295" t="s">
        <v>268</v>
      </c>
      <c r="D12" s="173" t="s">
        <v>185</v>
      </c>
      <c r="E12" s="142">
        <v>1</v>
      </c>
      <c r="F12" s="142">
        <v>1</v>
      </c>
      <c r="G12" s="738">
        <v>35000</v>
      </c>
      <c r="H12" s="743">
        <f t="shared" ref="H12:H56" si="2">G12*F12</f>
        <v>35000</v>
      </c>
      <c r="I12" s="744">
        <v>45000</v>
      </c>
      <c r="J12" s="743">
        <f t="shared" ref="J12:J56" si="3">I12*F12</f>
        <v>45000</v>
      </c>
      <c r="K12" s="745">
        <f t="shared" ref="K12" si="4">J12+H12</f>
        <v>80000</v>
      </c>
      <c r="L12" s="142"/>
      <c r="M12" s="142"/>
      <c r="N12" s="142"/>
    </row>
    <row r="13" spans="1:14" s="126" customFormat="1" ht="92.25" customHeight="1">
      <c r="A13" s="130">
        <f>A10+1</f>
        <v>2</v>
      </c>
      <c r="B13" s="153"/>
      <c r="C13" s="296" t="s">
        <v>186</v>
      </c>
      <c r="D13" s="155"/>
      <c r="E13" s="186"/>
      <c r="F13" s="186"/>
      <c r="G13" s="297"/>
      <c r="H13" s="743">
        <f t="shared" si="2"/>
        <v>0</v>
      </c>
      <c r="I13" s="298"/>
      <c r="J13" s="743">
        <f t="shared" si="3"/>
        <v>0</v>
      </c>
      <c r="K13" s="159"/>
      <c r="L13" s="186"/>
      <c r="M13" s="186"/>
      <c r="N13" s="186"/>
    </row>
    <row r="14" spans="1:14" s="86" customFormat="1" ht="30" customHeight="1" thickBot="1">
      <c r="A14" s="144"/>
      <c r="B14" s="145">
        <f>A13+0.1</f>
        <v>2.1</v>
      </c>
      <c r="C14" s="146" t="s">
        <v>187</v>
      </c>
      <c r="D14" s="147" t="s">
        <v>1</v>
      </c>
      <c r="E14" s="203">
        <v>1</v>
      </c>
      <c r="F14" s="203">
        <v>1</v>
      </c>
      <c r="G14" s="738">
        <v>25000</v>
      </c>
      <c r="H14" s="743">
        <f t="shared" si="2"/>
        <v>25000</v>
      </c>
      <c r="I14" s="744">
        <v>15000</v>
      </c>
      <c r="J14" s="743">
        <f t="shared" si="3"/>
        <v>15000</v>
      </c>
      <c r="K14" s="745">
        <f t="shared" ref="K14" si="5">J14+H14</f>
        <v>40000</v>
      </c>
      <c r="L14" s="203"/>
      <c r="M14" s="203"/>
      <c r="N14" s="203"/>
    </row>
    <row r="15" spans="1:14" s="126" customFormat="1" ht="174">
      <c r="A15" s="149">
        <f>A13+1</f>
        <v>3</v>
      </c>
      <c r="B15" s="179"/>
      <c r="C15" s="299" t="s">
        <v>188</v>
      </c>
      <c r="D15" s="150"/>
      <c r="E15" s="300"/>
      <c r="F15" s="300"/>
      <c r="G15" s="301"/>
      <c r="H15" s="743">
        <f t="shared" si="2"/>
        <v>0</v>
      </c>
      <c r="I15" s="302"/>
      <c r="J15" s="743">
        <f t="shared" si="3"/>
        <v>0</v>
      </c>
      <c r="K15" s="152"/>
      <c r="L15" s="300"/>
      <c r="M15" s="300"/>
      <c r="N15" s="300"/>
    </row>
    <row r="16" spans="1:14" s="86" customFormat="1" ht="21.95" customHeight="1">
      <c r="A16" s="160"/>
      <c r="B16" s="161"/>
      <c r="C16" s="162" t="s">
        <v>189</v>
      </c>
      <c r="D16" s="163"/>
      <c r="E16" s="164"/>
      <c r="F16" s="164"/>
      <c r="G16" s="165"/>
      <c r="H16" s="743">
        <f t="shared" si="2"/>
        <v>0</v>
      </c>
      <c r="I16" s="166"/>
      <c r="J16" s="743">
        <f t="shared" si="3"/>
        <v>0</v>
      </c>
      <c r="K16" s="167"/>
      <c r="L16" s="164"/>
      <c r="M16" s="164"/>
      <c r="N16" s="164"/>
    </row>
    <row r="17" spans="1:14" s="86" customFormat="1" ht="21.95" customHeight="1">
      <c r="A17" s="168"/>
      <c r="B17" s="169">
        <f>A15+0.1</f>
        <v>3.1</v>
      </c>
      <c r="C17" s="170" t="s">
        <v>190</v>
      </c>
      <c r="D17" s="139" t="s">
        <v>191</v>
      </c>
      <c r="E17" s="140">
        <v>160</v>
      </c>
      <c r="F17" s="781">
        <v>160</v>
      </c>
      <c r="G17" s="738">
        <v>625</v>
      </c>
      <c r="H17" s="743">
        <f t="shared" si="2"/>
        <v>100000</v>
      </c>
      <c r="I17" s="744">
        <v>280</v>
      </c>
      <c r="J17" s="743">
        <f t="shared" si="3"/>
        <v>44800</v>
      </c>
      <c r="K17" s="745">
        <f t="shared" ref="K17:K23" si="6">J17+H17</f>
        <v>144800</v>
      </c>
      <c r="L17" s="867" t="s">
        <v>661</v>
      </c>
      <c r="M17" s="867" t="s">
        <v>649</v>
      </c>
      <c r="N17" s="140"/>
    </row>
    <row r="18" spans="1:14" s="86" customFormat="1" ht="21.95" customHeight="1">
      <c r="A18" s="168"/>
      <c r="B18" s="169">
        <f>B17+0.1</f>
        <v>3.2</v>
      </c>
      <c r="C18" s="172" t="s">
        <v>192</v>
      </c>
      <c r="D18" s="173" t="s">
        <v>191</v>
      </c>
      <c r="E18" s="142">
        <v>360</v>
      </c>
      <c r="F18" s="781">
        <v>360</v>
      </c>
      <c r="G18" s="738">
        <v>1025</v>
      </c>
      <c r="H18" s="743">
        <f t="shared" si="2"/>
        <v>369000</v>
      </c>
      <c r="I18" s="744">
        <v>280</v>
      </c>
      <c r="J18" s="743">
        <f t="shared" si="3"/>
        <v>100800</v>
      </c>
      <c r="K18" s="745">
        <f t="shared" si="6"/>
        <v>469800</v>
      </c>
      <c r="L18" s="868"/>
      <c r="M18" s="868"/>
      <c r="N18" s="142"/>
    </row>
    <row r="19" spans="1:14" s="86" customFormat="1" ht="21.95" customHeight="1">
      <c r="A19" s="168"/>
      <c r="B19" s="169">
        <f>B18+0.1</f>
        <v>3.3000000000000003</v>
      </c>
      <c r="C19" s="170" t="s">
        <v>193</v>
      </c>
      <c r="D19" s="139" t="s">
        <v>191</v>
      </c>
      <c r="E19" s="140">
        <v>400</v>
      </c>
      <c r="F19" s="781">
        <v>400</v>
      </c>
      <c r="G19" s="738">
        <v>1430</v>
      </c>
      <c r="H19" s="743">
        <f t="shared" si="2"/>
        <v>572000</v>
      </c>
      <c r="I19" s="744">
        <v>280</v>
      </c>
      <c r="J19" s="743">
        <f t="shared" si="3"/>
        <v>112000</v>
      </c>
      <c r="K19" s="745">
        <f t="shared" si="6"/>
        <v>684000</v>
      </c>
      <c r="L19" s="868"/>
      <c r="M19" s="868"/>
      <c r="N19" s="140"/>
    </row>
    <row r="20" spans="1:14" s="86" customFormat="1" ht="21.95" customHeight="1">
      <c r="A20" s="168"/>
      <c r="B20" s="169">
        <f>B19+0.1</f>
        <v>3.4000000000000004</v>
      </c>
      <c r="C20" s="172" t="s">
        <v>194</v>
      </c>
      <c r="D20" s="173" t="s">
        <v>191</v>
      </c>
      <c r="E20" s="142">
        <v>55</v>
      </c>
      <c r="F20" s="782">
        <v>55</v>
      </c>
      <c r="G20" s="738">
        <v>1920</v>
      </c>
      <c r="H20" s="743">
        <f t="shared" si="2"/>
        <v>105600</v>
      </c>
      <c r="I20" s="744">
        <v>290</v>
      </c>
      <c r="J20" s="743">
        <f t="shared" si="3"/>
        <v>15950</v>
      </c>
      <c r="K20" s="745">
        <f t="shared" si="6"/>
        <v>121550</v>
      </c>
      <c r="L20" s="868"/>
      <c r="M20" s="868"/>
      <c r="N20" s="142"/>
    </row>
    <row r="21" spans="1:14" s="86" customFormat="1" ht="21.95" customHeight="1">
      <c r="A21" s="168"/>
      <c r="B21" s="169">
        <f t="shared" ref="B21:B25" si="7">B20+0.1</f>
        <v>3.5000000000000004</v>
      </c>
      <c r="C21" s="170" t="s">
        <v>195</v>
      </c>
      <c r="D21" s="139" t="s">
        <v>191</v>
      </c>
      <c r="E21" s="140">
        <v>65</v>
      </c>
      <c r="F21" s="782">
        <v>65</v>
      </c>
      <c r="G21" s="738">
        <v>2400</v>
      </c>
      <c r="H21" s="743">
        <f t="shared" si="2"/>
        <v>156000</v>
      </c>
      <c r="I21" s="744">
        <v>290</v>
      </c>
      <c r="J21" s="743">
        <f t="shared" si="3"/>
        <v>18850</v>
      </c>
      <c r="K21" s="745">
        <f t="shared" si="6"/>
        <v>174850</v>
      </c>
      <c r="L21" s="868"/>
      <c r="M21" s="868"/>
      <c r="N21" s="140"/>
    </row>
    <row r="22" spans="1:14" s="86" customFormat="1" ht="21.95" customHeight="1">
      <c r="A22" s="168"/>
      <c r="B22" s="169">
        <f t="shared" si="7"/>
        <v>3.6000000000000005</v>
      </c>
      <c r="C22" s="170" t="s">
        <v>196</v>
      </c>
      <c r="D22" s="139" t="s">
        <v>191</v>
      </c>
      <c r="E22" s="140">
        <v>80</v>
      </c>
      <c r="F22" s="782">
        <v>80</v>
      </c>
      <c r="G22" s="738">
        <v>2700</v>
      </c>
      <c r="H22" s="743">
        <f t="shared" si="2"/>
        <v>216000</v>
      </c>
      <c r="I22" s="744">
        <v>300</v>
      </c>
      <c r="J22" s="743">
        <f t="shared" si="3"/>
        <v>24000</v>
      </c>
      <c r="K22" s="745">
        <f t="shared" si="6"/>
        <v>240000</v>
      </c>
      <c r="L22" s="868"/>
      <c r="M22" s="868"/>
      <c r="N22" s="140"/>
    </row>
    <row r="23" spans="1:14" s="86" customFormat="1" ht="21.95" customHeight="1">
      <c r="A23" s="168"/>
      <c r="B23" s="169">
        <f t="shared" si="7"/>
        <v>3.7000000000000006</v>
      </c>
      <c r="C23" s="170" t="s">
        <v>197</v>
      </c>
      <c r="D23" s="139" t="s">
        <v>191</v>
      </c>
      <c r="E23" s="142">
        <v>110</v>
      </c>
      <c r="F23" s="782">
        <v>110</v>
      </c>
      <c r="G23" s="738">
        <v>3900</v>
      </c>
      <c r="H23" s="743">
        <f t="shared" si="2"/>
        <v>429000</v>
      </c>
      <c r="I23" s="744">
        <v>300</v>
      </c>
      <c r="J23" s="743">
        <f t="shared" si="3"/>
        <v>33000</v>
      </c>
      <c r="K23" s="745">
        <f t="shared" si="6"/>
        <v>462000</v>
      </c>
      <c r="L23" s="868"/>
      <c r="M23" s="868"/>
      <c r="N23" s="142"/>
    </row>
    <row r="24" spans="1:14" s="86" customFormat="1" ht="21.95" customHeight="1">
      <c r="A24" s="168"/>
      <c r="B24" s="169">
        <f t="shared" si="7"/>
        <v>3.8000000000000007</v>
      </c>
      <c r="C24" s="170" t="s">
        <v>198</v>
      </c>
      <c r="D24" s="139" t="s">
        <v>191</v>
      </c>
      <c r="E24" s="142" t="s">
        <v>262</v>
      </c>
      <c r="F24" s="781">
        <v>25</v>
      </c>
      <c r="G24" s="746">
        <v>5200</v>
      </c>
      <c r="H24" s="743">
        <f t="shared" si="2"/>
        <v>130000</v>
      </c>
      <c r="I24" s="747">
        <v>350</v>
      </c>
      <c r="J24" s="743">
        <f t="shared" si="3"/>
        <v>8750</v>
      </c>
      <c r="K24" s="748"/>
      <c r="L24" s="868"/>
      <c r="M24" s="868"/>
      <c r="N24" s="142"/>
    </row>
    <row r="25" spans="1:14" s="86" customFormat="1" ht="21.95" customHeight="1" thickBot="1">
      <c r="A25" s="168"/>
      <c r="B25" s="169">
        <f t="shared" si="7"/>
        <v>3.9000000000000008</v>
      </c>
      <c r="C25" s="172" t="s">
        <v>200</v>
      </c>
      <c r="D25" s="173" t="s">
        <v>191</v>
      </c>
      <c r="E25" s="142" t="s">
        <v>262</v>
      </c>
      <c r="F25" s="781">
        <v>25</v>
      </c>
      <c r="G25" s="749">
        <v>6100</v>
      </c>
      <c r="H25" s="743">
        <f t="shared" si="2"/>
        <v>152500</v>
      </c>
      <c r="I25" s="747">
        <v>400</v>
      </c>
      <c r="J25" s="743">
        <f t="shared" si="3"/>
        <v>10000</v>
      </c>
      <c r="K25" s="751"/>
      <c r="L25" s="869"/>
      <c r="M25" s="869"/>
      <c r="N25" s="142"/>
    </row>
    <row r="26" spans="1:14" s="86" customFormat="1" ht="64.5" thickBot="1">
      <c r="A26" s="130">
        <f>A15+1</f>
        <v>4</v>
      </c>
      <c r="B26" s="169"/>
      <c r="C26" s="509" t="s">
        <v>434</v>
      </c>
      <c r="D26" s="155" t="s">
        <v>202</v>
      </c>
      <c r="E26" s="186">
        <v>1</v>
      </c>
      <c r="F26" s="186">
        <v>1</v>
      </c>
      <c r="G26" s="752">
        <v>180000</v>
      </c>
      <c r="H26" s="743">
        <f t="shared" si="2"/>
        <v>180000</v>
      </c>
      <c r="I26" s="753">
        <v>25000</v>
      </c>
      <c r="J26" s="743">
        <f t="shared" si="3"/>
        <v>25000</v>
      </c>
      <c r="K26" s="754">
        <f>J26+H26</f>
        <v>205000</v>
      </c>
      <c r="L26" s="774" t="s">
        <v>662</v>
      </c>
      <c r="M26" s="774" t="s">
        <v>663</v>
      </c>
      <c r="N26" s="186"/>
    </row>
    <row r="27" spans="1:14" s="126" customFormat="1" ht="77.25" thickBot="1">
      <c r="A27" s="130">
        <f>A26+1</f>
        <v>5</v>
      </c>
      <c r="B27" s="153"/>
      <c r="C27" s="303" t="s">
        <v>201</v>
      </c>
      <c r="D27" s="304" t="s">
        <v>202</v>
      </c>
      <c r="E27" s="241">
        <v>1</v>
      </c>
      <c r="F27" s="241">
        <v>1</v>
      </c>
      <c r="G27" s="752">
        <v>435000</v>
      </c>
      <c r="H27" s="743">
        <f t="shared" si="2"/>
        <v>435000</v>
      </c>
      <c r="I27" s="753">
        <v>65000</v>
      </c>
      <c r="J27" s="743">
        <f t="shared" si="3"/>
        <v>65000</v>
      </c>
      <c r="K27" s="754">
        <f>J27+H27</f>
        <v>500000</v>
      </c>
      <c r="L27" s="775" t="s">
        <v>660</v>
      </c>
      <c r="M27" s="775" t="s">
        <v>650</v>
      </c>
      <c r="N27" s="241"/>
    </row>
    <row r="28" spans="1:14" s="86" customFormat="1" ht="77.25" thickBot="1">
      <c r="A28" s="305">
        <f>A27+1</f>
        <v>6</v>
      </c>
      <c r="B28" s="176"/>
      <c r="C28" s="306" t="s">
        <v>269</v>
      </c>
      <c r="D28" s="225" t="s">
        <v>203</v>
      </c>
      <c r="E28" s="307">
        <v>400</v>
      </c>
      <c r="F28" s="307">
        <v>400</v>
      </c>
      <c r="G28" s="738">
        <v>900</v>
      </c>
      <c r="H28" s="743">
        <f t="shared" si="2"/>
        <v>360000</v>
      </c>
      <c r="I28" s="744">
        <v>200</v>
      </c>
      <c r="J28" s="743">
        <f t="shared" si="3"/>
        <v>80000</v>
      </c>
      <c r="K28" s="755">
        <f>J28+H28</f>
        <v>440000</v>
      </c>
      <c r="L28" s="776" t="s">
        <v>664</v>
      </c>
      <c r="M28" s="776" t="s">
        <v>649</v>
      </c>
      <c r="N28" s="307"/>
    </row>
    <row r="29" spans="1:14" s="86" customFormat="1" ht="89.25">
      <c r="A29" s="149">
        <f>A28+1</f>
        <v>7</v>
      </c>
      <c r="B29" s="204"/>
      <c r="C29" s="205" t="s">
        <v>204</v>
      </c>
      <c r="D29" s="150"/>
      <c r="E29" s="151"/>
      <c r="F29" s="151"/>
      <c r="G29" s="206"/>
      <c r="H29" s="743">
        <f t="shared" si="2"/>
        <v>0</v>
      </c>
      <c r="I29" s="207"/>
      <c r="J29" s="743">
        <f t="shared" si="3"/>
        <v>0</v>
      </c>
      <c r="K29" s="152"/>
      <c r="L29" s="884" t="s">
        <v>665</v>
      </c>
      <c r="M29" s="884" t="s">
        <v>650</v>
      </c>
      <c r="N29" s="151"/>
    </row>
    <row r="30" spans="1:14" s="86" customFormat="1" ht="21.95" customHeight="1">
      <c r="A30" s="189"/>
      <c r="B30" s="190">
        <f>A29+0.1</f>
        <v>7.1</v>
      </c>
      <c r="C30" s="191" t="s">
        <v>205</v>
      </c>
      <c r="D30" s="192" t="s">
        <v>191</v>
      </c>
      <c r="E30" s="140">
        <v>150</v>
      </c>
      <c r="F30" s="140">
        <v>150</v>
      </c>
      <c r="G30" s="738">
        <v>515</v>
      </c>
      <c r="H30" s="743">
        <f t="shared" si="2"/>
        <v>77250</v>
      </c>
      <c r="I30" s="744">
        <v>100</v>
      </c>
      <c r="J30" s="743">
        <f t="shared" si="3"/>
        <v>15000</v>
      </c>
      <c r="K30" s="745">
        <f t="shared" ref="K30:K31" si="8">J30+H30</f>
        <v>92250</v>
      </c>
      <c r="L30" s="885"/>
      <c r="M30" s="885"/>
      <c r="N30" s="140"/>
    </row>
    <row r="31" spans="1:14" s="86" customFormat="1" ht="21.95" customHeight="1">
      <c r="A31" s="189"/>
      <c r="B31" s="190">
        <f>B30+0.1</f>
        <v>7.1999999999999993</v>
      </c>
      <c r="C31" s="191" t="s">
        <v>206</v>
      </c>
      <c r="D31" s="192" t="s">
        <v>191</v>
      </c>
      <c r="E31" s="140" t="s">
        <v>262</v>
      </c>
      <c r="F31" s="140"/>
      <c r="G31" s="738">
        <v>625</v>
      </c>
      <c r="H31" s="743">
        <f t="shared" si="2"/>
        <v>0</v>
      </c>
      <c r="I31" s="744">
        <v>100</v>
      </c>
      <c r="J31" s="743">
        <f t="shared" si="3"/>
        <v>0</v>
      </c>
      <c r="K31" s="745">
        <f t="shared" si="8"/>
        <v>0</v>
      </c>
      <c r="L31" s="885"/>
      <c r="M31" s="885"/>
      <c r="N31" s="140"/>
    </row>
    <row r="32" spans="1:14" s="86" customFormat="1" ht="89.25">
      <c r="A32" s="196">
        <f>A29+1</f>
        <v>8</v>
      </c>
      <c r="B32" s="169"/>
      <c r="C32" s="197" t="s">
        <v>209</v>
      </c>
      <c r="D32" s="119"/>
      <c r="E32" s="120"/>
      <c r="F32" s="120"/>
      <c r="G32" s="198"/>
      <c r="H32" s="743">
        <f t="shared" si="2"/>
        <v>0</v>
      </c>
      <c r="I32" s="123"/>
      <c r="J32" s="743">
        <f t="shared" si="3"/>
        <v>0</v>
      </c>
      <c r="K32" s="124"/>
      <c r="L32" s="780"/>
      <c r="M32" s="780"/>
      <c r="N32" s="120"/>
    </row>
    <row r="33" spans="1:14" s="86" customFormat="1" ht="21.95" customHeight="1">
      <c r="A33" s="196"/>
      <c r="B33" s="190">
        <f>A32+0.1</f>
        <v>8.1</v>
      </c>
      <c r="C33" s="191" t="s">
        <v>210</v>
      </c>
      <c r="D33" s="192" t="s">
        <v>1</v>
      </c>
      <c r="E33" s="140">
        <v>1</v>
      </c>
      <c r="F33" s="140">
        <v>1</v>
      </c>
      <c r="G33" s="738">
        <v>439000</v>
      </c>
      <c r="H33" s="743">
        <f t="shared" si="2"/>
        <v>439000</v>
      </c>
      <c r="I33" s="744">
        <v>15000</v>
      </c>
      <c r="J33" s="743">
        <f t="shared" si="3"/>
        <v>15000</v>
      </c>
      <c r="K33" s="745">
        <f t="shared" ref="K33" si="9">J33+H33</f>
        <v>454000</v>
      </c>
      <c r="L33" s="140" t="s">
        <v>676</v>
      </c>
      <c r="M33" s="140" t="s">
        <v>655</v>
      </c>
      <c r="N33" s="140"/>
    </row>
    <row r="34" spans="1:14" s="86" customFormat="1" ht="76.5">
      <c r="A34" s="208">
        <f>A32+1</f>
        <v>9</v>
      </c>
      <c r="B34" s="169"/>
      <c r="C34" s="185" t="s">
        <v>211</v>
      </c>
      <c r="D34" s="155"/>
      <c r="E34" s="186"/>
      <c r="F34" s="186"/>
      <c r="G34" s="232"/>
      <c r="H34" s="743">
        <f t="shared" si="2"/>
        <v>0</v>
      </c>
      <c r="I34" s="233"/>
      <c r="J34" s="743">
        <f t="shared" si="3"/>
        <v>0</v>
      </c>
      <c r="K34" s="159"/>
      <c r="L34" s="186"/>
      <c r="M34" s="186"/>
      <c r="N34" s="186"/>
    </row>
    <row r="35" spans="1:14" s="86" customFormat="1" ht="21.95" customHeight="1">
      <c r="A35" s="189"/>
      <c r="B35" s="190">
        <f>A34+0.1</f>
        <v>9.1</v>
      </c>
      <c r="C35" s="191" t="s">
        <v>205</v>
      </c>
      <c r="D35" s="192" t="s">
        <v>191</v>
      </c>
      <c r="E35" s="140">
        <v>40</v>
      </c>
      <c r="F35" s="140">
        <v>40</v>
      </c>
      <c r="G35" s="738">
        <v>450</v>
      </c>
      <c r="H35" s="743">
        <f t="shared" si="2"/>
        <v>18000</v>
      </c>
      <c r="I35" s="744">
        <v>100</v>
      </c>
      <c r="J35" s="743">
        <f t="shared" si="3"/>
        <v>4000</v>
      </c>
      <c r="K35" s="745">
        <f t="shared" ref="K35" si="10">J35+H35</f>
        <v>22000</v>
      </c>
      <c r="L35" s="140" t="s">
        <v>672</v>
      </c>
      <c r="M35" s="140" t="s">
        <v>673</v>
      </c>
      <c r="N35" s="140"/>
    </row>
    <row r="36" spans="1:14" s="86" customFormat="1" ht="38.25">
      <c r="A36" s="208">
        <f>A34+1</f>
        <v>10</v>
      </c>
      <c r="B36" s="169"/>
      <c r="C36" s="185" t="s">
        <v>212</v>
      </c>
      <c r="D36" s="155"/>
      <c r="E36" s="186"/>
      <c r="F36" s="186"/>
      <c r="G36" s="232"/>
      <c r="H36" s="743">
        <f t="shared" si="2"/>
        <v>0</v>
      </c>
      <c r="I36" s="233"/>
      <c r="J36" s="743">
        <f t="shared" si="3"/>
        <v>0</v>
      </c>
      <c r="K36" s="159"/>
      <c r="L36" s="186"/>
      <c r="M36" s="186"/>
      <c r="N36" s="186"/>
    </row>
    <row r="37" spans="1:14" s="86" customFormat="1" ht="21.95" customHeight="1">
      <c r="A37" s="189"/>
      <c r="B37" s="190">
        <f>A36+0.1</f>
        <v>10.1</v>
      </c>
      <c r="C37" s="209" t="s">
        <v>213</v>
      </c>
      <c r="D37" s="210"/>
      <c r="E37" s="211"/>
      <c r="F37" s="211"/>
      <c r="G37" s="212"/>
      <c r="H37" s="743">
        <f t="shared" si="2"/>
        <v>0</v>
      </c>
      <c r="I37" s="213"/>
      <c r="J37" s="743">
        <f t="shared" si="3"/>
        <v>0</v>
      </c>
      <c r="K37" s="214"/>
      <c r="L37" s="211"/>
      <c r="M37" s="211"/>
      <c r="N37" s="211"/>
    </row>
    <row r="38" spans="1:14" s="86" customFormat="1" ht="21.95" customHeight="1">
      <c r="A38" s="189"/>
      <c r="B38" s="190" t="s">
        <v>214</v>
      </c>
      <c r="C38" s="191" t="s">
        <v>205</v>
      </c>
      <c r="D38" s="192" t="s">
        <v>1</v>
      </c>
      <c r="E38" s="140">
        <v>1</v>
      </c>
      <c r="F38" s="140">
        <v>1</v>
      </c>
      <c r="G38" s="738">
        <v>8000</v>
      </c>
      <c r="H38" s="743">
        <f t="shared" si="2"/>
        <v>8000</v>
      </c>
      <c r="I38" s="744">
        <v>1000</v>
      </c>
      <c r="J38" s="743">
        <f t="shared" si="3"/>
        <v>1000</v>
      </c>
      <c r="K38" s="745">
        <f t="shared" ref="K38" si="11">J38+H38</f>
        <v>9000</v>
      </c>
      <c r="L38" s="140" t="s">
        <v>651</v>
      </c>
      <c r="M38" s="140" t="s">
        <v>650</v>
      </c>
      <c r="N38" s="140"/>
    </row>
    <row r="39" spans="1:14" s="86" customFormat="1" ht="21.95" customHeight="1">
      <c r="A39" s="189"/>
      <c r="B39" s="190">
        <f>B37+0.1</f>
        <v>10.199999999999999</v>
      </c>
      <c r="C39" s="209" t="s">
        <v>215</v>
      </c>
      <c r="D39" s="215"/>
      <c r="E39" s="216"/>
      <c r="F39" s="216"/>
      <c r="G39" s="217"/>
      <c r="H39" s="743">
        <f t="shared" si="2"/>
        <v>0</v>
      </c>
      <c r="I39" s="218"/>
      <c r="J39" s="743">
        <f t="shared" si="3"/>
        <v>0</v>
      </c>
      <c r="K39" s="219"/>
      <c r="L39" s="216"/>
      <c r="M39" s="216"/>
      <c r="N39" s="216"/>
    </row>
    <row r="40" spans="1:14" s="86" customFormat="1" ht="21.95" customHeight="1" thickBot="1">
      <c r="A40" s="308"/>
      <c r="B40" s="200" t="s">
        <v>214</v>
      </c>
      <c r="C40" s="201" t="s">
        <v>205</v>
      </c>
      <c r="D40" s="202" t="s">
        <v>1</v>
      </c>
      <c r="E40" s="203">
        <v>1</v>
      </c>
      <c r="F40" s="203">
        <v>1</v>
      </c>
      <c r="G40" s="738">
        <v>15000</v>
      </c>
      <c r="H40" s="743">
        <f t="shared" si="2"/>
        <v>15000</v>
      </c>
      <c r="I40" s="744">
        <v>2000</v>
      </c>
      <c r="J40" s="743">
        <f t="shared" si="3"/>
        <v>2000</v>
      </c>
      <c r="K40" s="745">
        <f t="shared" ref="K40" si="12">J40+H40</f>
        <v>17000</v>
      </c>
      <c r="L40" s="140" t="s">
        <v>651</v>
      </c>
      <c r="M40" s="140" t="s">
        <v>650</v>
      </c>
      <c r="N40" s="203"/>
    </row>
    <row r="41" spans="1:14" s="126" customFormat="1" ht="102">
      <c r="A41" s="227">
        <f>A36+1</f>
        <v>11</v>
      </c>
      <c r="B41" s="236"/>
      <c r="C41" s="309" t="s">
        <v>216</v>
      </c>
      <c r="D41" s="181" t="s">
        <v>203</v>
      </c>
      <c r="E41" s="182">
        <v>780</v>
      </c>
      <c r="F41" s="182">
        <v>780</v>
      </c>
      <c r="G41" s="738">
        <v>600</v>
      </c>
      <c r="H41" s="743">
        <f t="shared" si="2"/>
        <v>468000</v>
      </c>
      <c r="I41" s="744">
        <v>100</v>
      </c>
      <c r="J41" s="743">
        <f t="shared" si="3"/>
        <v>78000</v>
      </c>
      <c r="K41" s="755">
        <f>J41+H41</f>
        <v>546000</v>
      </c>
      <c r="L41" s="182" t="s">
        <v>666</v>
      </c>
      <c r="M41" s="182" t="s">
        <v>674</v>
      </c>
      <c r="N41" s="182"/>
    </row>
    <row r="42" spans="1:14" s="126" customFormat="1" ht="64.5" thickBot="1">
      <c r="A42" s="196">
        <f>A41+1</f>
        <v>12</v>
      </c>
      <c r="B42" s="220"/>
      <c r="C42" s="221" t="s">
        <v>217</v>
      </c>
      <c r="D42" s="127" t="s">
        <v>203</v>
      </c>
      <c r="E42" s="128">
        <v>780</v>
      </c>
      <c r="F42" s="128">
        <v>780</v>
      </c>
      <c r="G42" s="757">
        <v>500</v>
      </c>
      <c r="H42" s="743">
        <f t="shared" si="2"/>
        <v>390000</v>
      </c>
      <c r="I42" s="758">
        <v>80</v>
      </c>
      <c r="J42" s="743">
        <f t="shared" si="3"/>
        <v>62400</v>
      </c>
      <c r="K42" s="759">
        <f>J42+H42</f>
        <v>452400</v>
      </c>
      <c r="L42" s="128" t="s">
        <v>671</v>
      </c>
      <c r="M42" s="128" t="s">
        <v>649</v>
      </c>
      <c r="N42" s="128"/>
    </row>
    <row r="43" spans="1:14" s="126" customFormat="1" ht="51">
      <c r="A43" s="196">
        <f>A42+1</f>
        <v>13</v>
      </c>
      <c r="B43" s="220"/>
      <c r="C43" s="310" t="s">
        <v>265</v>
      </c>
      <c r="D43" s="304" t="s">
        <v>203</v>
      </c>
      <c r="E43" s="241">
        <v>80</v>
      </c>
      <c r="F43" s="241">
        <v>80</v>
      </c>
      <c r="G43" s="738">
        <v>500</v>
      </c>
      <c r="H43" s="743">
        <f t="shared" si="2"/>
        <v>40000</v>
      </c>
      <c r="I43" s="744">
        <v>100</v>
      </c>
      <c r="J43" s="743">
        <f t="shared" si="3"/>
        <v>8000</v>
      </c>
      <c r="K43" s="745">
        <f>J43+H43</f>
        <v>48000</v>
      </c>
      <c r="L43" s="241" t="s">
        <v>667</v>
      </c>
      <c r="M43" s="241" t="s">
        <v>649</v>
      </c>
      <c r="N43" s="241"/>
    </row>
    <row r="44" spans="1:14" s="126" customFormat="1" ht="51">
      <c r="A44" s="196">
        <f>A43+1</f>
        <v>14</v>
      </c>
      <c r="B44" s="220"/>
      <c r="C44" s="185" t="s">
        <v>238</v>
      </c>
      <c r="D44" s="238"/>
      <c r="E44" s="186"/>
      <c r="F44" s="186"/>
      <c r="G44" s="738"/>
      <c r="H44" s="743">
        <f t="shared" si="2"/>
        <v>0</v>
      </c>
      <c r="I44" s="744"/>
      <c r="J44" s="743">
        <f t="shared" si="3"/>
        <v>0</v>
      </c>
      <c r="K44" s="745"/>
      <c r="L44" s="186"/>
      <c r="M44" s="186"/>
      <c r="N44" s="186"/>
    </row>
    <row r="45" spans="1:14" s="86" customFormat="1" ht="24" customHeight="1">
      <c r="A45" s="136"/>
      <c r="B45" s="229">
        <f>A44+0.1</f>
        <v>14.1</v>
      </c>
      <c r="C45" s="191" t="s">
        <v>239</v>
      </c>
      <c r="D45" s="192" t="s">
        <v>183</v>
      </c>
      <c r="E45" s="140">
        <v>2</v>
      </c>
      <c r="F45" s="140">
        <v>2</v>
      </c>
      <c r="G45" s="738">
        <v>9500</v>
      </c>
      <c r="H45" s="743">
        <f t="shared" si="2"/>
        <v>19000</v>
      </c>
      <c r="I45" s="744">
        <v>1000</v>
      </c>
      <c r="J45" s="743">
        <f t="shared" si="3"/>
        <v>2000</v>
      </c>
      <c r="K45" s="745">
        <f t="shared" ref="K45" si="13">J45+H45</f>
        <v>21000</v>
      </c>
      <c r="L45" s="140" t="s">
        <v>669</v>
      </c>
      <c r="M45" s="140" t="s">
        <v>670</v>
      </c>
      <c r="N45" s="140"/>
    </row>
    <row r="46" spans="1:14" s="126" customFormat="1" ht="76.5">
      <c r="A46" s="208">
        <f>A44+1</f>
        <v>15</v>
      </c>
      <c r="B46" s="230"/>
      <c r="C46" s="311" t="s">
        <v>222</v>
      </c>
      <c r="D46" s="304"/>
      <c r="E46" s="241"/>
      <c r="F46" s="241"/>
      <c r="G46" s="242"/>
      <c r="H46" s="743">
        <f t="shared" si="2"/>
        <v>0</v>
      </c>
      <c r="I46" s="243"/>
      <c r="J46" s="743">
        <f t="shared" si="3"/>
        <v>0</v>
      </c>
      <c r="K46" s="244"/>
      <c r="L46" s="241"/>
      <c r="M46" s="241"/>
      <c r="N46" s="241"/>
    </row>
    <row r="47" spans="1:14" s="86" customFormat="1" ht="18" customHeight="1" thickBot="1">
      <c r="A47" s="136"/>
      <c r="B47" s="229">
        <f>A46+0.1</f>
        <v>15.1</v>
      </c>
      <c r="C47" s="234" t="s">
        <v>225</v>
      </c>
      <c r="D47" s="215"/>
      <c r="E47" s="216"/>
      <c r="F47" s="216"/>
      <c r="G47" s="217"/>
      <c r="H47" s="743">
        <f t="shared" si="2"/>
        <v>0</v>
      </c>
      <c r="I47" s="218"/>
      <c r="J47" s="743">
        <f t="shared" si="3"/>
        <v>0</v>
      </c>
      <c r="K47" s="219"/>
      <c r="L47" s="216"/>
      <c r="M47" s="216"/>
      <c r="N47" s="216"/>
    </row>
    <row r="48" spans="1:14" s="86" customFormat="1" ht="20.100000000000001" customHeight="1">
      <c r="A48" s="136"/>
      <c r="B48" s="229" t="s">
        <v>214</v>
      </c>
      <c r="C48" s="191" t="s">
        <v>226</v>
      </c>
      <c r="D48" s="192" t="s">
        <v>183</v>
      </c>
      <c r="E48" s="140">
        <v>5</v>
      </c>
      <c r="F48" s="140">
        <v>5</v>
      </c>
      <c r="G48" s="738">
        <v>3000</v>
      </c>
      <c r="H48" s="743">
        <f t="shared" si="2"/>
        <v>15000</v>
      </c>
      <c r="I48" s="744">
        <v>1000</v>
      </c>
      <c r="J48" s="743">
        <f t="shared" si="3"/>
        <v>5000</v>
      </c>
      <c r="K48" s="745">
        <f t="shared" ref="K48:K50" si="14">J48+H48</f>
        <v>20000</v>
      </c>
      <c r="L48" s="863" t="s">
        <v>669</v>
      </c>
      <c r="M48" s="863" t="s">
        <v>670</v>
      </c>
      <c r="N48" s="140"/>
    </row>
    <row r="49" spans="1:14" s="86" customFormat="1" ht="20.100000000000001" customHeight="1">
      <c r="A49" s="136"/>
      <c r="B49" s="229" t="s">
        <v>227</v>
      </c>
      <c r="C49" s="191" t="s">
        <v>233</v>
      </c>
      <c r="D49" s="192" t="s">
        <v>183</v>
      </c>
      <c r="E49" s="140">
        <v>8</v>
      </c>
      <c r="F49" s="140">
        <v>8</v>
      </c>
      <c r="G49" s="738">
        <v>4500</v>
      </c>
      <c r="H49" s="743">
        <f t="shared" si="2"/>
        <v>36000</v>
      </c>
      <c r="I49" s="744">
        <v>1000</v>
      </c>
      <c r="J49" s="743">
        <f t="shared" si="3"/>
        <v>8000</v>
      </c>
      <c r="K49" s="745">
        <f t="shared" si="14"/>
        <v>44000</v>
      </c>
      <c r="L49" s="861"/>
      <c r="M49" s="861"/>
      <c r="N49" s="140"/>
    </row>
    <row r="50" spans="1:14" s="86" customFormat="1" ht="20.100000000000001" customHeight="1" thickBot="1">
      <c r="A50" s="136"/>
      <c r="B50" s="229" t="s">
        <v>228</v>
      </c>
      <c r="C50" s="191" t="s">
        <v>235</v>
      </c>
      <c r="D50" s="192" t="s">
        <v>183</v>
      </c>
      <c r="E50" s="140">
        <v>2</v>
      </c>
      <c r="F50" s="140">
        <v>2</v>
      </c>
      <c r="G50" s="757">
        <v>35000</v>
      </c>
      <c r="H50" s="743">
        <f t="shared" si="2"/>
        <v>70000</v>
      </c>
      <c r="I50" s="758">
        <v>1000</v>
      </c>
      <c r="J50" s="743">
        <f t="shared" si="3"/>
        <v>2000</v>
      </c>
      <c r="K50" s="759">
        <f t="shared" si="14"/>
        <v>72000</v>
      </c>
      <c r="L50" s="862"/>
      <c r="M50" s="862"/>
      <c r="N50" s="140"/>
    </row>
    <row r="51" spans="1:14" s="126" customFormat="1" ht="51">
      <c r="A51" s="196">
        <f>A46+1</f>
        <v>16</v>
      </c>
      <c r="B51" s="220"/>
      <c r="C51" s="185" t="s">
        <v>236</v>
      </c>
      <c r="D51" s="238"/>
      <c r="E51" s="186"/>
      <c r="F51" s="186"/>
      <c r="G51" s="232"/>
      <c r="H51" s="743">
        <f t="shared" si="2"/>
        <v>0</v>
      </c>
      <c r="I51" s="233"/>
      <c r="J51" s="743">
        <f t="shared" si="3"/>
        <v>0</v>
      </c>
      <c r="K51" s="159"/>
      <c r="L51" s="186"/>
      <c r="M51" s="186"/>
      <c r="N51" s="186"/>
    </row>
    <row r="52" spans="1:14" s="86" customFormat="1" ht="18" customHeight="1">
      <c r="A52" s="136"/>
      <c r="B52" s="229">
        <f>A51+0.1</f>
        <v>16.100000000000001</v>
      </c>
      <c r="C52" s="191" t="s">
        <v>226</v>
      </c>
      <c r="D52" s="192" t="s">
        <v>183</v>
      </c>
      <c r="E52" s="140">
        <v>5</v>
      </c>
      <c r="F52" s="140">
        <v>5</v>
      </c>
      <c r="G52" s="738">
        <v>4000</v>
      </c>
      <c r="H52" s="743">
        <f t="shared" si="2"/>
        <v>20000</v>
      </c>
      <c r="I52" s="744">
        <v>1000</v>
      </c>
      <c r="J52" s="743">
        <f t="shared" si="3"/>
        <v>5000</v>
      </c>
      <c r="K52" s="745">
        <f t="shared" ref="K52" si="15">J52+H52</f>
        <v>25000</v>
      </c>
      <c r="L52" s="140" t="s">
        <v>669</v>
      </c>
      <c r="M52" s="140" t="s">
        <v>670</v>
      </c>
      <c r="N52" s="140"/>
    </row>
    <row r="53" spans="1:14" s="126" customFormat="1" ht="77.25" thickBot="1">
      <c r="A53" s="199">
        <f>A51+1</f>
        <v>17</v>
      </c>
      <c r="B53" s="223"/>
      <c r="C53" s="312" t="s">
        <v>270</v>
      </c>
      <c r="D53" s="247" t="s">
        <v>202</v>
      </c>
      <c r="E53" s="248">
        <v>1</v>
      </c>
      <c r="F53" s="248">
        <v>1</v>
      </c>
      <c r="G53" s="738">
        <v>90000</v>
      </c>
      <c r="H53" s="743">
        <f t="shared" si="2"/>
        <v>90000</v>
      </c>
      <c r="I53" s="744">
        <v>10000</v>
      </c>
      <c r="J53" s="743">
        <f t="shared" si="3"/>
        <v>10000</v>
      </c>
      <c r="K53" s="745">
        <f>J53+H53</f>
        <v>100000</v>
      </c>
      <c r="L53" s="248" t="s">
        <v>675</v>
      </c>
      <c r="M53" s="248" t="s">
        <v>663</v>
      </c>
      <c r="N53" s="248"/>
    </row>
    <row r="54" spans="1:14" s="86" customFormat="1" ht="76.5">
      <c r="A54" s="227">
        <f t="shared" ref="A54:A56" si="16">A53+1</f>
        <v>18</v>
      </c>
      <c r="B54" s="313"/>
      <c r="C54" s="314" t="s">
        <v>240</v>
      </c>
      <c r="D54" s="315" t="s">
        <v>182</v>
      </c>
      <c r="E54" s="182">
        <v>1</v>
      </c>
      <c r="F54" s="182">
        <v>1</v>
      </c>
      <c r="G54" s="738">
        <v>0</v>
      </c>
      <c r="H54" s="743">
        <f t="shared" si="2"/>
        <v>0</v>
      </c>
      <c r="I54" s="744">
        <v>100000</v>
      </c>
      <c r="J54" s="743">
        <f t="shared" si="3"/>
        <v>100000</v>
      </c>
      <c r="K54" s="745">
        <f>J54+H54</f>
        <v>100000</v>
      </c>
      <c r="L54" s="182"/>
      <c r="M54" s="182"/>
      <c r="N54" s="182"/>
    </row>
    <row r="55" spans="1:14" s="86" customFormat="1" ht="51.75" thickBot="1">
      <c r="A55" s="196">
        <f t="shared" si="16"/>
        <v>19</v>
      </c>
      <c r="B55" s="230"/>
      <c r="C55" s="316" t="s">
        <v>271</v>
      </c>
      <c r="D55" s="240" t="s">
        <v>182</v>
      </c>
      <c r="E55" s="241">
        <v>1</v>
      </c>
      <c r="F55" s="241">
        <v>1</v>
      </c>
      <c r="G55" s="757">
        <v>10000</v>
      </c>
      <c r="H55" s="743">
        <f t="shared" si="2"/>
        <v>10000</v>
      </c>
      <c r="I55" s="758">
        <v>10000</v>
      </c>
      <c r="J55" s="743">
        <f t="shared" si="3"/>
        <v>10000</v>
      </c>
      <c r="K55" s="759">
        <f>J55+H55</f>
        <v>20000</v>
      </c>
      <c r="L55" s="241"/>
      <c r="M55" s="241"/>
      <c r="N55" s="241"/>
    </row>
    <row r="56" spans="1:14" s="86" customFormat="1" ht="64.5" thickBot="1">
      <c r="A56" s="317">
        <f t="shared" si="16"/>
        <v>20</v>
      </c>
      <c r="B56" s="318"/>
      <c r="C56" s="319" t="s">
        <v>272</v>
      </c>
      <c r="D56" s="320" t="s">
        <v>182</v>
      </c>
      <c r="E56" s="321">
        <v>1</v>
      </c>
      <c r="F56" s="321">
        <v>1</v>
      </c>
      <c r="G56" s="757">
        <v>10000</v>
      </c>
      <c r="H56" s="743">
        <f t="shared" si="2"/>
        <v>10000</v>
      </c>
      <c r="I56" s="758">
        <v>10000</v>
      </c>
      <c r="J56" s="743">
        <f t="shared" si="3"/>
        <v>10000</v>
      </c>
      <c r="K56" s="759">
        <f>J56+H56</f>
        <v>20000</v>
      </c>
      <c r="L56" s="321"/>
      <c r="M56" s="321"/>
      <c r="N56" s="321"/>
    </row>
    <row r="57" spans="1:14" s="86" customFormat="1" ht="35.25" customHeight="1" thickTop="1" thickBot="1">
      <c r="A57" s="250"/>
      <c r="B57" s="251"/>
      <c r="C57" s="252" t="s">
        <v>241</v>
      </c>
      <c r="D57" s="253"/>
      <c r="E57" s="254"/>
      <c r="F57" s="254"/>
      <c r="G57" s="255"/>
      <c r="H57" s="257">
        <f>SUM(H5:H56)</f>
        <v>5030350</v>
      </c>
      <c r="I57" s="256"/>
      <c r="J57" s="257">
        <f>SUM(J5:J56)</f>
        <v>980550</v>
      </c>
      <c r="K57" s="257">
        <f>SUM(K5:K56)</f>
        <v>5709650</v>
      </c>
      <c r="L57" s="254"/>
      <c r="M57" s="254"/>
      <c r="N57" s="254"/>
    </row>
    <row r="58" spans="1:14" s="86" customFormat="1" ht="12.75" customHeight="1">
      <c r="A58" s="258"/>
      <c r="B58" s="259"/>
      <c r="C58" s="260"/>
      <c r="D58" s="261"/>
      <c r="E58" s="262"/>
      <c r="F58" s="262"/>
      <c r="G58" s="263"/>
      <c r="H58" s="263"/>
      <c r="I58" s="263"/>
      <c r="J58" s="263"/>
      <c r="K58" s="263"/>
      <c r="L58" s="262"/>
      <c r="M58" s="262"/>
      <c r="N58" s="262"/>
    </row>
    <row r="59" spans="1:14" s="126" customFormat="1" ht="12.75">
      <c r="A59" s="322" t="s">
        <v>242</v>
      </c>
      <c r="B59" s="117"/>
      <c r="D59" s="125"/>
      <c r="E59" s="265"/>
      <c r="F59" s="265"/>
      <c r="G59" s="266"/>
      <c r="H59" s="266"/>
      <c r="I59" s="266"/>
      <c r="J59" s="266"/>
      <c r="K59" s="266"/>
      <c r="L59" s="265"/>
      <c r="M59" s="265"/>
      <c r="N59" s="265"/>
    </row>
    <row r="60" spans="1:14" s="222" customFormat="1" ht="18" customHeight="1">
      <c r="A60" s="267" t="s">
        <v>243</v>
      </c>
      <c r="B60" s="874" t="s">
        <v>244</v>
      </c>
      <c r="C60" s="880"/>
      <c r="D60" s="880"/>
      <c r="E60" s="880"/>
      <c r="F60" s="880"/>
      <c r="G60" s="880"/>
      <c r="H60" s="880"/>
      <c r="I60" s="880"/>
      <c r="J60" s="880"/>
      <c r="K60" s="880"/>
    </row>
    <row r="61" spans="1:14" s="222" customFormat="1" ht="27.75" customHeight="1">
      <c r="A61" s="267" t="s">
        <v>245</v>
      </c>
      <c r="B61" s="874" t="s">
        <v>246</v>
      </c>
      <c r="C61" s="880"/>
      <c r="D61" s="880"/>
      <c r="E61" s="880"/>
      <c r="F61" s="880"/>
      <c r="G61" s="880"/>
      <c r="H61" s="880"/>
      <c r="I61" s="880"/>
      <c r="J61" s="880"/>
      <c r="K61" s="880"/>
    </row>
    <row r="62" spans="1:14" s="86" customFormat="1" ht="18" customHeight="1">
      <c r="A62" s="85" t="s">
        <v>247</v>
      </c>
      <c r="B62" s="881" t="s">
        <v>248</v>
      </c>
      <c r="C62" s="881"/>
      <c r="D62" s="881"/>
      <c r="E62" s="881"/>
      <c r="F62" s="881"/>
      <c r="G62" s="881"/>
      <c r="H62" s="881"/>
      <c r="I62" s="881"/>
      <c r="J62" s="881"/>
      <c r="K62" s="881"/>
    </row>
    <row r="63" spans="1:14" s="222" customFormat="1" ht="26.25" customHeight="1">
      <c r="A63" s="267" t="s">
        <v>249</v>
      </c>
      <c r="B63" s="874" t="s">
        <v>250</v>
      </c>
      <c r="C63" s="874"/>
      <c r="D63" s="874"/>
      <c r="E63" s="874"/>
      <c r="F63" s="874"/>
      <c r="G63" s="874"/>
      <c r="H63" s="874"/>
      <c r="I63" s="874"/>
      <c r="J63" s="874"/>
      <c r="K63" s="874"/>
    </row>
    <row r="64" spans="1:14" s="222" customFormat="1" ht="33.75" customHeight="1">
      <c r="A64" s="267" t="s">
        <v>251</v>
      </c>
      <c r="B64" s="874" t="s">
        <v>252</v>
      </c>
      <c r="C64" s="874"/>
      <c r="D64" s="874"/>
      <c r="E64" s="874"/>
      <c r="F64" s="874"/>
      <c r="G64" s="874"/>
      <c r="H64" s="874"/>
      <c r="I64" s="874"/>
      <c r="J64" s="874"/>
      <c r="K64" s="874"/>
    </row>
  </sheetData>
  <mergeCells count="17">
    <mergeCell ref="B64:K64"/>
    <mergeCell ref="G6:H6"/>
    <mergeCell ref="I6:J6"/>
    <mergeCell ref="A7:B7"/>
    <mergeCell ref="B60:K60"/>
    <mergeCell ref="B61:K61"/>
    <mergeCell ref="B62:K62"/>
    <mergeCell ref="M48:M50"/>
    <mergeCell ref="L6:L7"/>
    <mergeCell ref="M6:M7"/>
    <mergeCell ref="N6:N7"/>
    <mergeCell ref="B63:K63"/>
    <mergeCell ref="L17:L25"/>
    <mergeCell ref="M17:M25"/>
    <mergeCell ref="L29:L31"/>
    <mergeCell ref="M29:M31"/>
    <mergeCell ref="L48:L50"/>
  </mergeCells>
  <printOptions horizontalCentered="1"/>
  <pageMargins left="0.25" right="0.25" top="0.5" bottom="0.5" header="0.32" footer="0.25"/>
  <pageSetup paperSize="9" scale="82" orientation="landscape" r:id="rId1"/>
  <headerFooter scaleWithDoc="0" alignWithMargins="0">
    <oddFooter>&amp;L&amp;8SEM Engineers&amp;R&amp;8Page &amp;P of  &amp;N</oddFooter>
  </headerFooter>
  <rowBreaks count="1" manualBreakCount="1">
    <brk id="14" max="10" man="1"/>
  </rowBreaks>
  <colBreaks count="1" manualBreakCount="1">
    <brk id="11" max="63"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BA115-EA93-4134-BD38-C92FD6B5DCD7}">
  <dimension ref="A1:Z66"/>
  <sheetViews>
    <sheetView showGridLines="0" tabSelected="1" zoomScale="115" zoomScaleNormal="115" zoomScaleSheetLayoutView="100" workbookViewId="0">
      <pane xSplit="6" ySplit="8" topLeftCell="G30" activePane="bottomRight" state="frozen"/>
      <selection pane="topRight" activeCell="G1" sqref="G1"/>
      <selection pane="bottomLeft" activeCell="A9" sqref="A9"/>
      <selection pane="bottomRight" activeCell="L34" sqref="L34:M35"/>
    </sheetView>
  </sheetViews>
  <sheetFormatPr defaultColWidth="9.85546875" defaultRowHeight="14.25"/>
  <cols>
    <col min="1" max="1" width="3.28515625" style="384" customWidth="1"/>
    <col min="2" max="2" width="5.140625" style="384" customWidth="1"/>
    <col min="3" max="3" width="48.85546875" style="385" customWidth="1"/>
    <col min="4" max="4" width="6.7109375" style="384" customWidth="1"/>
    <col min="5" max="5" width="9.42578125" style="384" bestFit="1" customWidth="1"/>
    <col min="6" max="6" width="13.5703125" style="384" bestFit="1" customWidth="1"/>
    <col min="7" max="7" width="11.7109375" style="384" customWidth="1"/>
    <col min="8" max="11" width="14" style="384" customWidth="1"/>
    <col min="12" max="14" width="13.5703125" style="384" bestFit="1" customWidth="1"/>
    <col min="15" max="16384" width="9.85546875" style="333"/>
  </cols>
  <sheetData>
    <row r="1" spans="1:14" s="327" customFormat="1" ht="20.25">
      <c r="A1" s="323" t="s">
        <v>172</v>
      </c>
      <c r="B1" s="323"/>
      <c r="C1" s="324"/>
      <c r="D1" s="325"/>
      <c r="E1" s="326"/>
      <c r="F1" s="326"/>
      <c r="G1" s="326"/>
      <c r="H1" s="326"/>
      <c r="I1" s="326"/>
      <c r="J1" s="326"/>
      <c r="K1" s="326"/>
      <c r="L1" s="326"/>
      <c r="M1" s="326"/>
      <c r="N1" s="326"/>
    </row>
    <row r="2" spans="1:14" s="327" customFormat="1" ht="12.75" customHeight="1">
      <c r="A2" s="328" t="s">
        <v>312</v>
      </c>
      <c r="B2" s="328"/>
      <c r="C2" s="329"/>
      <c r="D2" s="330"/>
      <c r="E2" s="326"/>
      <c r="F2" s="326"/>
      <c r="G2" s="326"/>
      <c r="H2" s="326"/>
      <c r="I2" s="326"/>
      <c r="J2" s="326"/>
      <c r="K2" s="326"/>
      <c r="L2" s="326"/>
      <c r="M2" s="326"/>
      <c r="N2" s="326"/>
    </row>
    <row r="3" spans="1:14" s="327" customFormat="1" ht="5.25" customHeight="1">
      <c r="A3" s="329"/>
      <c r="B3" s="329"/>
      <c r="C3" s="329"/>
      <c r="D3" s="331"/>
      <c r="E3" s="326"/>
      <c r="F3" s="326"/>
      <c r="G3" s="326"/>
      <c r="H3" s="326"/>
      <c r="I3" s="326"/>
      <c r="J3" s="326"/>
      <c r="K3" s="326"/>
      <c r="L3" s="326"/>
      <c r="M3" s="326"/>
      <c r="N3" s="326"/>
    </row>
    <row r="4" spans="1:14" ht="15.75">
      <c r="A4" s="323" t="s">
        <v>273</v>
      </c>
      <c r="B4" s="323"/>
      <c r="C4" s="270"/>
      <c r="D4" s="268"/>
      <c r="E4" s="326"/>
      <c r="F4" s="326"/>
      <c r="G4" s="326"/>
      <c r="H4" s="326"/>
      <c r="I4" s="326"/>
      <c r="J4" s="268"/>
      <c r="K4" s="332"/>
      <c r="L4" s="326"/>
      <c r="M4" s="326"/>
      <c r="N4" s="326"/>
    </row>
    <row r="5" spans="1:14" ht="15.75">
      <c r="A5" s="334"/>
      <c r="B5" s="335"/>
      <c r="C5" s="270"/>
      <c r="D5" s="268"/>
      <c r="E5" s="326"/>
      <c r="F5" s="326"/>
      <c r="G5" s="268"/>
      <c r="H5" s="294"/>
      <c r="I5" s="294"/>
      <c r="J5" s="294"/>
      <c r="K5" s="336"/>
      <c r="L5" s="326"/>
      <c r="M5" s="326"/>
      <c r="N5" s="326"/>
    </row>
    <row r="6" spans="1:14" ht="8.25" customHeight="1" thickBot="1">
      <c r="A6" s="334"/>
      <c r="B6" s="334"/>
      <c r="C6" s="329"/>
      <c r="D6" s="337"/>
      <c r="E6" s="326"/>
      <c r="F6" s="326"/>
      <c r="G6" s="888"/>
      <c r="H6" s="888"/>
      <c r="I6" s="888"/>
      <c r="J6" s="888"/>
      <c r="K6" s="888"/>
      <c r="L6" s="326"/>
      <c r="M6" s="326"/>
      <c r="N6" s="326"/>
    </row>
    <row r="7" spans="1:14" ht="15" customHeight="1">
      <c r="A7" s="889" t="s">
        <v>274</v>
      </c>
      <c r="B7" s="890"/>
      <c r="C7" s="893" t="s">
        <v>275</v>
      </c>
      <c r="D7" s="893" t="s">
        <v>276</v>
      </c>
      <c r="E7" s="886" t="s">
        <v>333</v>
      </c>
      <c r="F7" s="886" t="s">
        <v>258</v>
      </c>
      <c r="G7" s="895" t="s">
        <v>277</v>
      </c>
      <c r="H7" s="896"/>
      <c r="I7" s="895" t="s">
        <v>278</v>
      </c>
      <c r="J7" s="897"/>
      <c r="K7" s="338" t="s">
        <v>279</v>
      </c>
      <c r="L7" s="886" t="s">
        <v>259</v>
      </c>
      <c r="M7" s="886" t="s">
        <v>334</v>
      </c>
      <c r="N7" s="886" t="s">
        <v>261</v>
      </c>
    </row>
    <row r="8" spans="1:14" s="342" customFormat="1" ht="15" customHeight="1" thickBot="1">
      <c r="A8" s="891"/>
      <c r="B8" s="892"/>
      <c r="C8" s="894"/>
      <c r="D8" s="894"/>
      <c r="E8" s="887"/>
      <c r="F8" s="887"/>
      <c r="G8" s="339" t="s">
        <v>280</v>
      </c>
      <c r="H8" s="340" t="s">
        <v>281</v>
      </c>
      <c r="I8" s="339" t="s">
        <v>280</v>
      </c>
      <c r="J8" s="340" t="s">
        <v>281</v>
      </c>
      <c r="K8" s="341" t="s">
        <v>282</v>
      </c>
      <c r="L8" s="887"/>
      <c r="M8" s="887"/>
      <c r="N8" s="887"/>
    </row>
    <row r="9" spans="1:14" ht="18" customHeight="1" thickTop="1">
      <c r="A9" s="343"/>
      <c r="B9" s="344"/>
      <c r="C9" s="387" t="s">
        <v>313</v>
      </c>
      <c r="D9" s="345"/>
      <c r="E9" s="346"/>
      <c r="F9" s="346"/>
      <c r="G9" s="346"/>
      <c r="H9" s="346"/>
      <c r="I9" s="346"/>
      <c r="J9" s="346"/>
      <c r="K9" s="346"/>
      <c r="L9" s="346"/>
      <c r="M9" s="346"/>
      <c r="N9" s="346"/>
    </row>
    <row r="10" spans="1:14" ht="52.5" customHeight="1">
      <c r="A10" s="196"/>
      <c r="B10" s="388"/>
      <c r="C10" s="389" t="s">
        <v>314</v>
      </c>
      <c r="D10" s="210"/>
      <c r="E10" s="346"/>
      <c r="F10" s="346"/>
      <c r="G10" s="346"/>
      <c r="H10" s="346"/>
      <c r="I10" s="346"/>
      <c r="J10" s="346"/>
      <c r="K10" s="346"/>
      <c r="L10" s="346"/>
      <c r="M10" s="346"/>
      <c r="N10" s="346"/>
    </row>
    <row r="11" spans="1:14" ht="191.25">
      <c r="A11" s="347">
        <v>1</v>
      </c>
      <c r="B11" s="390"/>
      <c r="C11" s="391" t="s">
        <v>335</v>
      </c>
      <c r="D11" s="350"/>
      <c r="E11" s="355"/>
      <c r="F11" s="355"/>
      <c r="G11" s="355"/>
      <c r="H11" s="355"/>
      <c r="I11" s="355"/>
      <c r="J11" s="355"/>
      <c r="K11" s="355"/>
      <c r="L11" s="355"/>
      <c r="M11" s="355"/>
      <c r="N11" s="355"/>
    </row>
    <row r="12" spans="1:14" ht="20.100000000000001" customHeight="1">
      <c r="A12" s="347"/>
      <c r="B12" s="365" t="s">
        <v>214</v>
      </c>
      <c r="C12" s="366" t="s">
        <v>315</v>
      </c>
      <c r="D12" s="359" t="s">
        <v>290</v>
      </c>
      <c r="E12" s="360">
        <v>105</v>
      </c>
      <c r="F12" s="360">
        <v>480</v>
      </c>
      <c r="G12" s="427">
        <v>850</v>
      </c>
      <c r="H12" s="427">
        <f>G12*F12</f>
        <v>408000</v>
      </c>
      <c r="I12" s="427">
        <v>250</v>
      </c>
      <c r="J12" s="427">
        <f>I12*F12</f>
        <v>120000</v>
      </c>
      <c r="K12" s="427">
        <f>J12+H12</f>
        <v>528000</v>
      </c>
      <c r="L12" s="898" t="s">
        <v>653</v>
      </c>
      <c r="M12" s="898" t="s">
        <v>649</v>
      </c>
      <c r="N12" s="360"/>
    </row>
    <row r="13" spans="1:14" ht="20.100000000000001" customHeight="1">
      <c r="A13" s="347"/>
      <c r="B13" s="365" t="s">
        <v>227</v>
      </c>
      <c r="C13" s="366" t="s">
        <v>316</v>
      </c>
      <c r="D13" s="359" t="s">
        <v>290</v>
      </c>
      <c r="E13" s="360">
        <v>15</v>
      </c>
      <c r="F13" s="360">
        <v>70</v>
      </c>
      <c r="G13" s="427">
        <v>1200</v>
      </c>
      <c r="H13" s="427">
        <f t="shared" ref="H13:H16" si="0">G13*F13</f>
        <v>84000</v>
      </c>
      <c r="I13" s="427">
        <v>275</v>
      </c>
      <c r="J13" s="427">
        <f t="shared" ref="J13:J56" si="1">I13*F13</f>
        <v>19250</v>
      </c>
      <c r="K13" s="427">
        <f t="shared" ref="K13:K16" si="2">J13+H13</f>
        <v>103250</v>
      </c>
      <c r="L13" s="898"/>
      <c r="M13" s="898"/>
      <c r="N13" s="360"/>
    </row>
    <row r="14" spans="1:14" ht="20.100000000000001" customHeight="1">
      <c r="A14" s="347"/>
      <c r="B14" s="365" t="s">
        <v>228</v>
      </c>
      <c r="C14" s="392" t="s">
        <v>317</v>
      </c>
      <c r="D14" s="372" t="s">
        <v>290</v>
      </c>
      <c r="E14" s="362">
        <v>10</v>
      </c>
      <c r="F14" s="362">
        <v>76</v>
      </c>
      <c r="G14" s="427">
        <v>1450</v>
      </c>
      <c r="H14" s="427">
        <f t="shared" si="0"/>
        <v>110200</v>
      </c>
      <c r="I14" s="427">
        <v>300</v>
      </c>
      <c r="J14" s="427">
        <f t="shared" si="1"/>
        <v>22800</v>
      </c>
      <c r="K14" s="427">
        <f t="shared" si="2"/>
        <v>133000</v>
      </c>
      <c r="L14" s="898"/>
      <c r="M14" s="898"/>
      <c r="N14" s="362"/>
    </row>
    <row r="15" spans="1:14" ht="20.100000000000001" customHeight="1">
      <c r="A15" s="347"/>
      <c r="B15" s="365" t="s">
        <v>230</v>
      </c>
      <c r="C15" s="366" t="s">
        <v>318</v>
      </c>
      <c r="D15" s="359" t="s">
        <v>290</v>
      </c>
      <c r="E15" s="360">
        <v>10</v>
      </c>
      <c r="F15" s="360">
        <v>40</v>
      </c>
      <c r="G15" s="427">
        <v>1880</v>
      </c>
      <c r="H15" s="427">
        <f t="shared" si="0"/>
        <v>75200</v>
      </c>
      <c r="I15" s="427">
        <v>350</v>
      </c>
      <c r="J15" s="427">
        <f t="shared" si="1"/>
        <v>14000</v>
      </c>
      <c r="K15" s="427">
        <f t="shared" si="2"/>
        <v>89200</v>
      </c>
      <c r="L15" s="898"/>
      <c r="M15" s="898"/>
      <c r="N15" s="360"/>
    </row>
    <row r="16" spans="1:14" ht="20.100000000000001" customHeight="1">
      <c r="A16" s="347"/>
      <c r="B16" s="365" t="s">
        <v>232</v>
      </c>
      <c r="C16" s="366" t="s">
        <v>319</v>
      </c>
      <c r="D16" s="359" t="s">
        <v>290</v>
      </c>
      <c r="E16" s="360">
        <v>5</v>
      </c>
      <c r="F16" s="360">
        <v>20</v>
      </c>
      <c r="G16" s="427">
        <v>2860</v>
      </c>
      <c r="H16" s="427">
        <f t="shared" si="0"/>
        <v>57200</v>
      </c>
      <c r="I16" s="427">
        <v>400</v>
      </c>
      <c r="J16" s="427">
        <f t="shared" si="1"/>
        <v>8000</v>
      </c>
      <c r="K16" s="427">
        <f t="shared" si="2"/>
        <v>65200</v>
      </c>
      <c r="L16" s="899"/>
      <c r="M16" s="899"/>
      <c r="N16" s="360"/>
    </row>
    <row r="17" spans="1:14" s="395" customFormat="1" ht="15" customHeight="1">
      <c r="A17" s="347">
        <f>A11+1</f>
        <v>2</v>
      </c>
      <c r="B17" s="393"/>
      <c r="C17" s="394" t="s">
        <v>320</v>
      </c>
      <c r="D17" s="363"/>
      <c r="E17" s="364"/>
      <c r="F17" s="364"/>
      <c r="G17" s="364"/>
      <c r="H17" s="364"/>
      <c r="I17" s="364"/>
      <c r="J17" s="427">
        <f t="shared" si="1"/>
        <v>0</v>
      </c>
      <c r="K17" s="364"/>
      <c r="L17" s="790"/>
      <c r="M17" s="790"/>
      <c r="N17" s="364"/>
    </row>
    <row r="18" spans="1:14" s="395" customFormat="1" ht="25.5">
      <c r="A18" s="347"/>
      <c r="B18" s="396" t="s">
        <v>214</v>
      </c>
      <c r="C18" s="366" t="s">
        <v>336</v>
      </c>
      <c r="D18" s="359" t="s">
        <v>183</v>
      </c>
      <c r="E18" s="360">
        <v>15</v>
      </c>
      <c r="F18" s="360">
        <v>15</v>
      </c>
      <c r="G18" s="511" t="s">
        <v>337</v>
      </c>
      <c r="H18" s="511" t="s">
        <v>337</v>
      </c>
      <c r="I18" s="511"/>
      <c r="J18" s="427">
        <f t="shared" si="1"/>
        <v>0</v>
      </c>
      <c r="K18" s="360"/>
      <c r="L18" s="903" t="s">
        <v>654</v>
      </c>
      <c r="M18" s="903" t="s">
        <v>655</v>
      </c>
      <c r="N18" s="360"/>
    </row>
    <row r="19" spans="1:14" s="395" customFormat="1" ht="25.5">
      <c r="A19" s="136"/>
      <c r="B19" s="396" t="s">
        <v>214</v>
      </c>
      <c r="C19" s="366" t="s">
        <v>321</v>
      </c>
      <c r="D19" s="359" t="str">
        <f>IF(C19="","",IF(E19="","",IF(E19&gt;1,"Nos.","No.")))</f>
        <v>Nos.</v>
      </c>
      <c r="E19" s="360">
        <v>60</v>
      </c>
      <c r="F19" s="360">
        <v>60</v>
      </c>
      <c r="G19" s="427">
        <v>8600</v>
      </c>
      <c r="H19" s="427">
        <f t="shared" ref="H19:H56" si="3">G19*F19</f>
        <v>516000</v>
      </c>
      <c r="I19" s="427">
        <v>1000</v>
      </c>
      <c r="J19" s="427">
        <f t="shared" si="1"/>
        <v>60000</v>
      </c>
      <c r="K19" s="427">
        <f>J19+H19</f>
        <v>576000</v>
      </c>
      <c r="L19" s="903"/>
      <c r="M19" s="903"/>
      <c r="N19" s="360"/>
    </row>
    <row r="20" spans="1:14" s="395" customFormat="1" ht="23.1" customHeight="1">
      <c r="A20" s="136"/>
      <c r="B20" s="365" t="s">
        <v>227</v>
      </c>
      <c r="C20" s="366" t="s">
        <v>322</v>
      </c>
      <c r="D20" s="359" t="str">
        <f>IF(C20="","",IF(E20="","",IF(E20&gt;1,"Nos.","No.")))</f>
        <v>Nos.</v>
      </c>
      <c r="E20" s="360">
        <v>60</v>
      </c>
      <c r="F20" s="360">
        <v>60</v>
      </c>
      <c r="G20" s="427">
        <v>10800</v>
      </c>
      <c r="H20" s="427">
        <f t="shared" si="3"/>
        <v>648000</v>
      </c>
      <c r="I20" s="427">
        <v>750</v>
      </c>
      <c r="J20" s="427">
        <f t="shared" si="1"/>
        <v>45000</v>
      </c>
      <c r="K20" s="427">
        <f>J20+H20</f>
        <v>693000</v>
      </c>
      <c r="L20" s="791" t="s">
        <v>682</v>
      </c>
      <c r="M20" s="791" t="s">
        <v>655</v>
      </c>
      <c r="N20" s="360"/>
    </row>
    <row r="21" spans="1:14" s="395" customFormat="1" ht="18" customHeight="1">
      <c r="A21" s="136">
        <f>A17+1</f>
        <v>3</v>
      </c>
      <c r="B21" s="397"/>
      <c r="C21" s="349" t="s">
        <v>323</v>
      </c>
      <c r="D21" s="398"/>
      <c r="E21" s="163"/>
      <c r="F21" s="360"/>
      <c r="G21" s="769"/>
      <c r="H21" s="427">
        <f t="shared" si="3"/>
        <v>0</v>
      </c>
      <c r="I21" s="769"/>
      <c r="J21" s="427">
        <f t="shared" si="1"/>
        <v>0</v>
      </c>
      <c r="K21" s="770"/>
      <c r="L21" s="792"/>
      <c r="M21" s="792"/>
      <c r="N21" s="360"/>
    </row>
    <row r="22" spans="1:14" ht="18" customHeight="1">
      <c r="A22" s="357"/>
      <c r="B22" s="365" t="s">
        <v>214</v>
      </c>
      <c r="C22" s="366" t="s">
        <v>324</v>
      </c>
      <c r="D22" s="359" t="str">
        <f>IF(C22="","",IF(E22="","",IF(E22&gt;1,"Nos.","No.")))</f>
        <v>Nos.</v>
      </c>
      <c r="E22" s="127">
        <v>3</v>
      </c>
      <c r="F22" s="163">
        <v>3</v>
      </c>
      <c r="G22" s="427">
        <v>28000</v>
      </c>
      <c r="H22" s="427">
        <f t="shared" si="3"/>
        <v>84000</v>
      </c>
      <c r="I22" s="427">
        <v>1000</v>
      </c>
      <c r="J22" s="427">
        <f t="shared" si="1"/>
        <v>3000</v>
      </c>
      <c r="K22" s="427">
        <f t="shared" ref="K22:K30" si="4">J22+H22</f>
        <v>87000</v>
      </c>
      <c r="L22" s="900" t="s">
        <v>684</v>
      </c>
      <c r="M22" s="900" t="s">
        <v>656</v>
      </c>
      <c r="N22" s="163"/>
    </row>
    <row r="23" spans="1:14" ht="18" customHeight="1">
      <c r="A23" s="357"/>
      <c r="B23" s="365" t="s">
        <v>227</v>
      </c>
      <c r="C23" s="392" t="s">
        <v>325</v>
      </c>
      <c r="D23" s="372" t="str">
        <f>IF(C23="","",IF(E23="","",IF(E23&gt;1,"Nos.","No.")))</f>
        <v>Nos.</v>
      </c>
      <c r="E23" s="127">
        <v>3</v>
      </c>
      <c r="F23" s="127">
        <v>3</v>
      </c>
      <c r="G23" s="427">
        <v>17000</v>
      </c>
      <c r="H23" s="427">
        <f t="shared" si="3"/>
        <v>51000</v>
      </c>
      <c r="I23" s="427">
        <v>1000</v>
      </c>
      <c r="J23" s="427">
        <f t="shared" si="1"/>
        <v>3000</v>
      </c>
      <c r="K23" s="427">
        <f t="shared" si="4"/>
        <v>54000</v>
      </c>
      <c r="L23" s="900"/>
      <c r="M23" s="900"/>
      <c r="N23" s="127"/>
    </row>
    <row r="24" spans="1:14" ht="18" customHeight="1">
      <c r="A24" s="357"/>
      <c r="B24" s="365" t="s">
        <v>228</v>
      </c>
      <c r="C24" s="392" t="s">
        <v>326</v>
      </c>
      <c r="D24" s="372" t="str">
        <f>IF(C24="","",IF(E24="","",IF(E24&gt;1,"Nos.","No.")))</f>
        <v>No.</v>
      </c>
      <c r="E24" s="127">
        <v>1</v>
      </c>
      <c r="F24" s="127">
        <v>1</v>
      </c>
      <c r="G24" s="427">
        <v>52000</v>
      </c>
      <c r="H24" s="427">
        <f t="shared" si="3"/>
        <v>52000</v>
      </c>
      <c r="I24" s="427">
        <v>1000</v>
      </c>
      <c r="J24" s="427">
        <f t="shared" si="1"/>
        <v>1000</v>
      </c>
      <c r="K24" s="427">
        <f t="shared" si="4"/>
        <v>53000</v>
      </c>
      <c r="L24" s="900"/>
      <c r="M24" s="900"/>
      <c r="N24" s="127"/>
    </row>
    <row r="25" spans="1:14" s="356" customFormat="1" ht="18" customHeight="1" thickBot="1">
      <c r="A25" s="374"/>
      <c r="B25" s="367" t="s">
        <v>230</v>
      </c>
      <c r="C25" s="368" t="s">
        <v>327</v>
      </c>
      <c r="D25" s="369" t="s">
        <v>183</v>
      </c>
      <c r="E25" s="399">
        <v>1</v>
      </c>
      <c r="F25" s="304">
        <v>1</v>
      </c>
      <c r="G25" s="427">
        <v>26000</v>
      </c>
      <c r="H25" s="427">
        <f t="shared" si="3"/>
        <v>26000</v>
      </c>
      <c r="I25" s="427">
        <v>2000</v>
      </c>
      <c r="J25" s="427">
        <f t="shared" si="1"/>
        <v>2000</v>
      </c>
      <c r="K25" s="427">
        <f t="shared" si="4"/>
        <v>28000</v>
      </c>
      <c r="L25" s="901"/>
      <c r="M25" s="901"/>
      <c r="N25" s="304"/>
    </row>
    <row r="26" spans="1:14" ht="65.25" customHeight="1" thickBot="1">
      <c r="A26" s="400">
        <f>A21+1</f>
        <v>4</v>
      </c>
      <c r="B26" s="401"/>
      <c r="C26" s="180" t="s">
        <v>328</v>
      </c>
      <c r="D26" s="402" t="s">
        <v>182</v>
      </c>
      <c r="E26" s="403">
        <v>1</v>
      </c>
      <c r="F26" s="370">
        <v>1</v>
      </c>
      <c r="G26" s="427">
        <v>110000</v>
      </c>
      <c r="H26" s="427">
        <f t="shared" si="3"/>
        <v>110000</v>
      </c>
      <c r="I26" s="427">
        <v>15000</v>
      </c>
      <c r="J26" s="427">
        <f t="shared" si="1"/>
        <v>15000</v>
      </c>
      <c r="K26" s="427">
        <f t="shared" si="4"/>
        <v>125000</v>
      </c>
      <c r="L26" s="793" t="s">
        <v>683</v>
      </c>
      <c r="M26" s="794" t="s">
        <v>650</v>
      </c>
      <c r="N26" s="370"/>
    </row>
    <row r="27" spans="1:14" ht="39" customHeight="1">
      <c r="A27" s="347">
        <f>A26+1</f>
        <v>5</v>
      </c>
      <c r="B27" s="390"/>
      <c r="C27" s="404" t="s">
        <v>329</v>
      </c>
      <c r="D27" s="372" t="s">
        <v>182</v>
      </c>
      <c r="E27" s="360">
        <v>1</v>
      </c>
      <c r="F27" s="360">
        <v>1</v>
      </c>
      <c r="G27" s="427">
        <v>10000</v>
      </c>
      <c r="H27" s="427">
        <f t="shared" si="3"/>
        <v>10000</v>
      </c>
      <c r="I27" s="427">
        <v>10000</v>
      </c>
      <c r="J27" s="427">
        <f t="shared" si="1"/>
        <v>10000</v>
      </c>
      <c r="K27" s="427">
        <f t="shared" si="4"/>
        <v>20000</v>
      </c>
      <c r="L27" s="795"/>
      <c r="M27" s="795"/>
      <c r="N27" s="360"/>
    </row>
    <row r="28" spans="1:14" s="395" customFormat="1" ht="27.75" customHeight="1">
      <c r="A28" s="347">
        <f>A27+1</f>
        <v>6</v>
      </c>
      <c r="B28" s="393"/>
      <c r="C28" s="366" t="s">
        <v>330</v>
      </c>
      <c r="D28" s="359" t="s">
        <v>182</v>
      </c>
      <c r="E28" s="360">
        <v>1</v>
      </c>
      <c r="F28" s="362">
        <v>1</v>
      </c>
      <c r="G28" s="427">
        <v>25000</v>
      </c>
      <c r="H28" s="427">
        <f t="shared" si="3"/>
        <v>25000</v>
      </c>
      <c r="I28" s="427">
        <v>45000</v>
      </c>
      <c r="J28" s="427">
        <f t="shared" si="1"/>
        <v>45000</v>
      </c>
      <c r="K28" s="427">
        <f t="shared" si="4"/>
        <v>70000</v>
      </c>
      <c r="L28" s="794" t="s">
        <v>657</v>
      </c>
      <c r="M28" s="794" t="s">
        <v>650</v>
      </c>
      <c r="N28" s="362"/>
    </row>
    <row r="29" spans="1:14" s="395" customFormat="1" ht="20.100000000000001" customHeight="1">
      <c r="A29" s="136">
        <f t="shared" ref="A29:A31" si="5">A28+1</f>
        <v>7</v>
      </c>
      <c r="B29" s="393"/>
      <c r="C29" s="392" t="s">
        <v>331</v>
      </c>
      <c r="D29" s="372" t="s">
        <v>182</v>
      </c>
      <c r="E29" s="360">
        <v>1</v>
      </c>
      <c r="F29" s="360">
        <v>1</v>
      </c>
      <c r="G29" s="427">
        <v>15000</v>
      </c>
      <c r="H29" s="427">
        <f t="shared" si="3"/>
        <v>15000</v>
      </c>
      <c r="I29" s="427">
        <v>40000</v>
      </c>
      <c r="J29" s="427">
        <f t="shared" si="1"/>
        <v>40000</v>
      </c>
      <c r="K29" s="427">
        <f t="shared" si="4"/>
        <v>55000</v>
      </c>
      <c r="L29" s="795"/>
      <c r="M29" s="795"/>
      <c r="N29" s="360"/>
    </row>
    <row r="30" spans="1:14" ht="30" customHeight="1">
      <c r="A30" s="347">
        <f t="shared" si="5"/>
        <v>8</v>
      </c>
      <c r="B30" s="390"/>
      <c r="C30" s="405" t="s">
        <v>332</v>
      </c>
      <c r="D30" s="359" t="s">
        <v>182</v>
      </c>
      <c r="E30" s="360">
        <v>1</v>
      </c>
      <c r="F30" s="346">
        <v>1</v>
      </c>
      <c r="G30" s="427">
        <v>0</v>
      </c>
      <c r="H30" s="427">
        <f t="shared" si="3"/>
        <v>0</v>
      </c>
      <c r="I30" s="427">
        <v>100000</v>
      </c>
      <c r="J30" s="427">
        <f t="shared" si="1"/>
        <v>100000</v>
      </c>
      <c r="K30" s="427">
        <f t="shared" si="4"/>
        <v>100000</v>
      </c>
      <c r="L30" s="794"/>
      <c r="M30" s="794"/>
      <c r="N30" s="346"/>
    </row>
    <row r="31" spans="1:14" ht="18" customHeight="1">
      <c r="A31" s="347">
        <f t="shared" si="5"/>
        <v>9</v>
      </c>
      <c r="B31" s="344"/>
      <c r="C31" s="349" t="s">
        <v>283</v>
      </c>
      <c r="D31" s="345"/>
      <c r="E31" s="346"/>
      <c r="F31" s="346"/>
      <c r="G31" s="346"/>
      <c r="H31" s="427">
        <f t="shared" si="3"/>
        <v>0</v>
      </c>
      <c r="I31" s="346"/>
      <c r="J31" s="427">
        <f t="shared" si="1"/>
        <v>0</v>
      </c>
      <c r="K31" s="346"/>
      <c r="L31" s="796"/>
      <c r="M31" s="796"/>
      <c r="N31" s="346"/>
    </row>
    <row r="32" spans="1:14" s="351" customFormat="1" ht="28.5" customHeight="1">
      <c r="A32" s="412">
        <f>A31+0.1</f>
        <v>9.1</v>
      </c>
      <c r="B32" s="348"/>
      <c r="C32" s="349" t="s">
        <v>284</v>
      </c>
      <c r="D32" s="350"/>
      <c r="E32" s="119"/>
      <c r="F32" s="407"/>
      <c r="G32" s="407"/>
      <c r="H32" s="427">
        <f t="shared" si="3"/>
        <v>0</v>
      </c>
      <c r="I32" s="407"/>
      <c r="J32" s="427">
        <f t="shared" si="1"/>
        <v>0</v>
      </c>
      <c r="K32" s="407"/>
      <c r="L32" s="410"/>
      <c r="M32" s="410"/>
      <c r="N32" s="407"/>
    </row>
    <row r="33" spans="1:14" s="356" customFormat="1" ht="51">
      <c r="A33" s="352"/>
      <c r="B33" s="353"/>
      <c r="C33" s="354" t="s">
        <v>285</v>
      </c>
      <c r="D33" s="350"/>
      <c r="E33" s="355"/>
      <c r="F33" s="407"/>
      <c r="G33" s="407"/>
      <c r="H33" s="427">
        <f t="shared" si="3"/>
        <v>0</v>
      </c>
      <c r="I33" s="407"/>
      <c r="J33" s="427">
        <f t="shared" si="1"/>
        <v>0</v>
      </c>
      <c r="K33" s="407"/>
      <c r="L33" s="407"/>
      <c r="M33" s="407"/>
      <c r="N33" s="407"/>
    </row>
    <row r="34" spans="1:14" s="356" customFormat="1" ht="18" customHeight="1">
      <c r="A34" s="357"/>
      <c r="B34" s="348" t="s">
        <v>228</v>
      </c>
      <c r="C34" s="358" t="s">
        <v>288</v>
      </c>
      <c r="D34" s="359" t="s">
        <v>286</v>
      </c>
      <c r="E34" s="360">
        <v>1</v>
      </c>
      <c r="F34" s="408">
        <v>1</v>
      </c>
      <c r="G34" s="427">
        <v>1650000</v>
      </c>
      <c r="H34" s="427">
        <f t="shared" si="3"/>
        <v>1650000</v>
      </c>
      <c r="I34" s="427">
        <v>25000</v>
      </c>
      <c r="J34" s="427">
        <f t="shared" si="1"/>
        <v>25000</v>
      </c>
      <c r="K34" s="427">
        <f>J34+H34</f>
        <v>1675000</v>
      </c>
      <c r="L34" s="773" t="s">
        <v>691</v>
      </c>
      <c r="M34" s="773" t="s">
        <v>692</v>
      </c>
      <c r="N34" s="408"/>
    </row>
    <row r="35" spans="1:14" s="356" customFormat="1" ht="38.25">
      <c r="A35" s="357"/>
      <c r="B35" s="353" t="s">
        <v>230</v>
      </c>
      <c r="C35" s="361" t="s">
        <v>287</v>
      </c>
      <c r="D35" s="359" t="s">
        <v>286</v>
      </c>
      <c r="E35" s="362">
        <v>1</v>
      </c>
      <c r="F35" s="408">
        <v>1</v>
      </c>
      <c r="G35" s="427">
        <v>125000</v>
      </c>
      <c r="H35" s="427">
        <f t="shared" si="3"/>
        <v>125000</v>
      </c>
      <c r="I35" s="427">
        <v>15000</v>
      </c>
      <c r="J35" s="427">
        <f t="shared" si="1"/>
        <v>15000</v>
      </c>
      <c r="K35" s="427">
        <f>J35+H35</f>
        <v>140000</v>
      </c>
      <c r="L35" s="773" t="s">
        <v>691</v>
      </c>
      <c r="M35" s="773" t="s">
        <v>692</v>
      </c>
      <c r="N35" s="408"/>
    </row>
    <row r="36" spans="1:14" s="356" customFormat="1" ht="114.75">
      <c r="A36" s="412">
        <f>A32+0.1</f>
        <v>9.1999999999999993</v>
      </c>
      <c r="B36" s="353"/>
      <c r="C36" s="358" t="s">
        <v>289</v>
      </c>
      <c r="D36" s="363"/>
      <c r="E36" s="364"/>
      <c r="F36" s="413"/>
      <c r="G36" s="413"/>
      <c r="H36" s="427">
        <f t="shared" si="3"/>
        <v>0</v>
      </c>
      <c r="I36" s="413"/>
      <c r="J36" s="427">
        <f t="shared" si="1"/>
        <v>0</v>
      </c>
      <c r="K36" s="413"/>
      <c r="L36" s="411"/>
      <c r="M36" s="411"/>
      <c r="N36" s="413"/>
    </row>
    <row r="37" spans="1:14" ht="20.100000000000001" customHeight="1">
      <c r="A37" s="347"/>
      <c r="B37" s="365" t="s">
        <v>214</v>
      </c>
      <c r="C37" s="366" t="s">
        <v>339</v>
      </c>
      <c r="D37" s="359" t="s">
        <v>290</v>
      </c>
      <c r="E37" s="360">
        <v>20</v>
      </c>
      <c r="F37" s="408">
        <v>20</v>
      </c>
      <c r="G37" s="427">
        <v>1200</v>
      </c>
      <c r="H37" s="427">
        <f t="shared" si="3"/>
        <v>24000</v>
      </c>
      <c r="I37" s="427">
        <v>300</v>
      </c>
      <c r="J37" s="427">
        <f t="shared" si="1"/>
        <v>6000</v>
      </c>
      <c r="K37" s="427">
        <f>J37+H37</f>
        <v>30000</v>
      </c>
      <c r="L37" s="773" t="s">
        <v>653</v>
      </c>
      <c r="M37" s="773" t="s">
        <v>650</v>
      </c>
      <c r="N37" s="408"/>
    </row>
    <row r="38" spans="1:14" s="351" customFormat="1" ht="15" customHeight="1">
      <c r="A38" s="412">
        <f>A36+0.1</f>
        <v>9.2999999999999989</v>
      </c>
      <c r="B38" s="348"/>
      <c r="C38" s="349" t="s">
        <v>291</v>
      </c>
      <c r="D38" s="350"/>
      <c r="E38" s="119"/>
      <c r="F38" s="407"/>
      <c r="G38" s="410"/>
      <c r="H38" s="427">
        <f t="shared" si="3"/>
        <v>0</v>
      </c>
      <c r="I38" s="410"/>
      <c r="J38" s="427">
        <f t="shared" si="1"/>
        <v>0</v>
      </c>
      <c r="K38" s="410"/>
      <c r="L38" s="410"/>
      <c r="M38" s="410"/>
      <c r="N38" s="407"/>
    </row>
    <row r="39" spans="1:14" s="356" customFormat="1" ht="38.25">
      <c r="A39" s="352"/>
      <c r="B39" s="353"/>
      <c r="C39" s="354" t="s">
        <v>292</v>
      </c>
      <c r="D39" s="350"/>
      <c r="E39" s="355"/>
      <c r="F39" s="407"/>
      <c r="G39" s="407"/>
      <c r="H39" s="427">
        <f t="shared" si="3"/>
        <v>0</v>
      </c>
      <c r="I39" s="407"/>
      <c r="J39" s="427">
        <f t="shared" si="1"/>
        <v>0</v>
      </c>
      <c r="K39" s="407"/>
      <c r="L39" s="407"/>
      <c r="M39" s="407"/>
      <c r="N39" s="407"/>
    </row>
    <row r="40" spans="1:14" s="356" customFormat="1" ht="16.5" customHeight="1">
      <c r="A40" s="357"/>
      <c r="B40" s="353"/>
      <c r="C40" s="358" t="s">
        <v>293</v>
      </c>
      <c r="D40" s="350"/>
      <c r="E40" s="355"/>
      <c r="F40" s="407"/>
      <c r="G40" s="407"/>
      <c r="H40" s="427">
        <f t="shared" si="3"/>
        <v>0</v>
      </c>
      <c r="I40" s="407"/>
      <c r="J40" s="427">
        <f t="shared" si="1"/>
        <v>0</v>
      </c>
      <c r="K40" s="407"/>
      <c r="L40" s="407"/>
      <c r="M40" s="407"/>
      <c r="N40" s="407"/>
    </row>
    <row r="41" spans="1:14" s="356" customFormat="1" ht="20.100000000000001" customHeight="1">
      <c r="A41" s="357"/>
      <c r="B41" s="365" t="s">
        <v>214</v>
      </c>
      <c r="C41" s="366" t="s">
        <v>340</v>
      </c>
      <c r="D41" s="359" t="s">
        <v>183</v>
      </c>
      <c r="E41" s="360">
        <v>1</v>
      </c>
      <c r="F41" s="408">
        <v>1</v>
      </c>
      <c r="G41" s="427">
        <v>35000</v>
      </c>
      <c r="H41" s="427">
        <f t="shared" si="3"/>
        <v>35000</v>
      </c>
      <c r="I41" s="427">
        <v>1000</v>
      </c>
      <c r="J41" s="427">
        <f t="shared" si="1"/>
        <v>1000</v>
      </c>
      <c r="K41" s="427">
        <f>J41+H41</f>
        <v>36000</v>
      </c>
      <c r="L41" s="773" t="s">
        <v>658</v>
      </c>
      <c r="M41" s="773" t="s">
        <v>659</v>
      </c>
      <c r="N41" s="408"/>
    </row>
    <row r="42" spans="1:14" s="351" customFormat="1" ht="15" customHeight="1">
      <c r="A42" s="412">
        <f>A38+0.1</f>
        <v>9.3999999999999986</v>
      </c>
      <c r="B42" s="348"/>
      <c r="C42" s="349" t="s">
        <v>294</v>
      </c>
      <c r="D42" s="350"/>
      <c r="E42" s="119"/>
      <c r="F42" s="407"/>
      <c r="G42" s="410"/>
      <c r="H42" s="427">
        <f t="shared" si="3"/>
        <v>0</v>
      </c>
      <c r="I42" s="410"/>
      <c r="J42" s="427">
        <f t="shared" si="1"/>
        <v>0</v>
      </c>
      <c r="K42" s="410"/>
      <c r="L42" s="410"/>
      <c r="M42" s="410"/>
      <c r="N42" s="407"/>
    </row>
    <row r="43" spans="1:14" s="356" customFormat="1" ht="51">
      <c r="A43" s="352"/>
      <c r="B43" s="353"/>
      <c r="C43" s="354" t="s">
        <v>338</v>
      </c>
      <c r="D43" s="350"/>
      <c r="E43" s="355"/>
      <c r="F43" s="407"/>
      <c r="G43" s="407"/>
      <c r="H43" s="427">
        <f t="shared" si="3"/>
        <v>0</v>
      </c>
      <c r="I43" s="407"/>
      <c r="J43" s="427">
        <f t="shared" si="1"/>
        <v>0</v>
      </c>
      <c r="K43" s="407"/>
      <c r="L43" s="407"/>
      <c r="M43" s="407"/>
      <c r="N43" s="407"/>
    </row>
    <row r="44" spans="1:14" s="356" customFormat="1" ht="25.5">
      <c r="A44" s="357"/>
      <c r="B44" s="353" t="s">
        <v>214</v>
      </c>
      <c r="C44" s="293" t="s">
        <v>295</v>
      </c>
      <c r="D44" s="359" t="s">
        <v>183</v>
      </c>
      <c r="E44" s="360">
        <v>1</v>
      </c>
      <c r="F44" s="408">
        <v>1</v>
      </c>
      <c r="G44" s="427">
        <v>225000</v>
      </c>
      <c r="H44" s="427">
        <f t="shared" si="3"/>
        <v>225000</v>
      </c>
      <c r="I44" s="427">
        <v>10000</v>
      </c>
      <c r="J44" s="427">
        <f t="shared" si="1"/>
        <v>10000</v>
      </c>
      <c r="K44" s="427">
        <f t="shared" ref="K44:K48" si="6">J44+H44</f>
        <v>235000</v>
      </c>
      <c r="L44" s="773" t="s">
        <v>658</v>
      </c>
      <c r="M44" s="773" t="s">
        <v>659</v>
      </c>
      <c r="N44" s="408"/>
    </row>
    <row r="45" spans="1:14" s="356" customFormat="1" ht="18" customHeight="1">
      <c r="A45" s="357"/>
      <c r="B45" s="353" t="s">
        <v>227</v>
      </c>
      <c r="C45" s="361" t="s">
        <v>296</v>
      </c>
      <c r="D45" s="359" t="s">
        <v>183</v>
      </c>
      <c r="E45" s="360">
        <v>2</v>
      </c>
      <c r="F45" s="408">
        <v>2</v>
      </c>
      <c r="G45" s="427">
        <v>15000</v>
      </c>
      <c r="H45" s="427">
        <f t="shared" si="3"/>
        <v>30000</v>
      </c>
      <c r="I45" s="427">
        <v>1000</v>
      </c>
      <c r="J45" s="427">
        <f t="shared" si="1"/>
        <v>2000</v>
      </c>
      <c r="K45" s="427">
        <f t="shared" si="6"/>
        <v>32000</v>
      </c>
      <c r="L45" s="773" t="s">
        <v>658</v>
      </c>
      <c r="M45" s="773" t="s">
        <v>659</v>
      </c>
      <c r="N45" s="408"/>
    </row>
    <row r="46" spans="1:14" s="356" customFormat="1" ht="18" customHeight="1">
      <c r="A46" s="357"/>
      <c r="B46" s="353" t="s">
        <v>228</v>
      </c>
      <c r="C46" s="361" t="s">
        <v>297</v>
      </c>
      <c r="D46" s="359" t="s">
        <v>183</v>
      </c>
      <c r="E46" s="360">
        <v>2</v>
      </c>
      <c r="F46" s="408">
        <v>2</v>
      </c>
      <c r="G46" s="427">
        <v>15000</v>
      </c>
      <c r="H46" s="427">
        <f t="shared" si="3"/>
        <v>30000</v>
      </c>
      <c r="I46" s="427">
        <v>1000</v>
      </c>
      <c r="J46" s="427">
        <f t="shared" si="1"/>
        <v>2000</v>
      </c>
      <c r="K46" s="427">
        <f t="shared" si="6"/>
        <v>32000</v>
      </c>
      <c r="L46" s="773" t="s">
        <v>658</v>
      </c>
      <c r="M46" s="773" t="s">
        <v>659</v>
      </c>
      <c r="N46" s="408"/>
    </row>
    <row r="47" spans="1:14" s="356" customFormat="1" ht="18" customHeight="1">
      <c r="A47" s="357"/>
      <c r="B47" s="353" t="s">
        <v>230</v>
      </c>
      <c r="C47" s="361" t="s">
        <v>298</v>
      </c>
      <c r="D47" s="359" t="s">
        <v>183</v>
      </c>
      <c r="E47" s="360">
        <v>1</v>
      </c>
      <c r="F47" s="408">
        <v>1</v>
      </c>
      <c r="G47" s="427">
        <v>25000</v>
      </c>
      <c r="H47" s="427">
        <f t="shared" si="3"/>
        <v>25000</v>
      </c>
      <c r="I47" s="427">
        <v>2000</v>
      </c>
      <c r="J47" s="427">
        <f t="shared" si="1"/>
        <v>2000</v>
      </c>
      <c r="K47" s="427">
        <f t="shared" si="6"/>
        <v>27000</v>
      </c>
      <c r="L47" s="773" t="s">
        <v>658</v>
      </c>
      <c r="M47" s="773" t="s">
        <v>659</v>
      </c>
      <c r="N47" s="408"/>
    </row>
    <row r="48" spans="1:14" s="356" customFormat="1" ht="18" customHeight="1">
      <c r="A48" s="357"/>
      <c r="B48" s="353" t="s">
        <v>232</v>
      </c>
      <c r="C48" s="361" t="s">
        <v>299</v>
      </c>
      <c r="D48" s="359" t="s">
        <v>183</v>
      </c>
      <c r="E48" s="360">
        <v>1</v>
      </c>
      <c r="F48" s="408">
        <v>1</v>
      </c>
      <c r="G48" s="427">
        <v>17000</v>
      </c>
      <c r="H48" s="427">
        <f t="shared" si="3"/>
        <v>17000</v>
      </c>
      <c r="I48" s="427">
        <v>2000</v>
      </c>
      <c r="J48" s="427">
        <f t="shared" si="1"/>
        <v>2000</v>
      </c>
      <c r="K48" s="427">
        <f t="shared" si="6"/>
        <v>19000</v>
      </c>
      <c r="L48" s="773" t="s">
        <v>658</v>
      </c>
      <c r="M48" s="773" t="s">
        <v>659</v>
      </c>
      <c r="N48" s="408"/>
    </row>
    <row r="49" spans="1:26" s="351" customFormat="1" ht="15" customHeight="1">
      <c r="A49" s="412">
        <f>A42+0.1</f>
        <v>9.4999999999999982</v>
      </c>
      <c r="B49" s="348"/>
      <c r="C49" s="349" t="s">
        <v>300</v>
      </c>
      <c r="D49" s="350"/>
      <c r="E49" s="119"/>
      <c r="F49" s="407"/>
      <c r="G49" s="410"/>
      <c r="H49" s="427">
        <f t="shared" si="3"/>
        <v>0</v>
      </c>
      <c r="I49" s="410"/>
      <c r="J49" s="427">
        <f t="shared" si="1"/>
        <v>0</v>
      </c>
      <c r="K49" s="410"/>
      <c r="L49" s="410"/>
      <c r="M49" s="410"/>
      <c r="N49" s="407"/>
    </row>
    <row r="50" spans="1:26" s="356" customFormat="1" ht="38.25">
      <c r="A50" s="352"/>
      <c r="B50" s="353"/>
      <c r="C50" s="354" t="s">
        <v>301</v>
      </c>
      <c r="D50" s="350"/>
      <c r="E50" s="355"/>
      <c r="F50" s="407"/>
      <c r="G50" s="407"/>
      <c r="H50" s="427">
        <f t="shared" si="3"/>
        <v>0</v>
      </c>
      <c r="I50" s="407"/>
      <c r="J50" s="427">
        <f t="shared" si="1"/>
        <v>0</v>
      </c>
      <c r="K50" s="407"/>
      <c r="L50" s="407"/>
      <c r="M50" s="407"/>
      <c r="N50" s="407"/>
    </row>
    <row r="51" spans="1:26" s="356" customFormat="1">
      <c r="A51" s="357"/>
      <c r="B51" s="353" t="s">
        <v>214</v>
      </c>
      <c r="C51" s="371" t="s">
        <v>302</v>
      </c>
      <c r="D51" s="359" t="s">
        <v>183</v>
      </c>
      <c r="E51" s="360">
        <v>1</v>
      </c>
      <c r="F51" s="408">
        <v>1</v>
      </c>
      <c r="G51" s="427">
        <v>90000</v>
      </c>
      <c r="H51" s="427">
        <f t="shared" si="3"/>
        <v>90000</v>
      </c>
      <c r="I51" s="427">
        <v>5000</v>
      </c>
      <c r="J51" s="427">
        <f t="shared" si="1"/>
        <v>5000</v>
      </c>
      <c r="K51" s="427">
        <f>J51+H51</f>
        <v>95000</v>
      </c>
      <c r="L51" s="773" t="s">
        <v>658</v>
      </c>
      <c r="M51" s="773" t="s">
        <v>659</v>
      </c>
      <c r="N51" s="408"/>
    </row>
    <row r="52" spans="1:26" s="356" customFormat="1" ht="25.5">
      <c r="A52" s="357"/>
      <c r="B52" s="353" t="s">
        <v>227</v>
      </c>
      <c r="C52" s="354" t="s">
        <v>303</v>
      </c>
      <c r="D52" s="359" t="s">
        <v>183</v>
      </c>
      <c r="E52" s="360">
        <v>1</v>
      </c>
      <c r="F52" s="408">
        <v>1</v>
      </c>
      <c r="G52" s="427">
        <v>45000</v>
      </c>
      <c r="H52" s="427">
        <f t="shared" si="3"/>
        <v>45000</v>
      </c>
      <c r="I52" s="427">
        <v>5000</v>
      </c>
      <c r="J52" s="427">
        <f t="shared" si="1"/>
        <v>5000</v>
      </c>
      <c r="K52" s="427">
        <f>J52+H52</f>
        <v>50000</v>
      </c>
      <c r="L52" s="773" t="s">
        <v>658</v>
      </c>
      <c r="M52" s="773" t="s">
        <v>659</v>
      </c>
      <c r="N52" s="408"/>
    </row>
    <row r="53" spans="1:26" s="356" customFormat="1" ht="25.5">
      <c r="A53" s="357"/>
      <c r="B53" s="353" t="s">
        <v>228</v>
      </c>
      <c r="C53" s="371" t="s">
        <v>304</v>
      </c>
      <c r="D53" s="359" t="s">
        <v>183</v>
      </c>
      <c r="E53" s="360">
        <v>1</v>
      </c>
      <c r="F53" s="408">
        <v>1</v>
      </c>
      <c r="G53" s="427">
        <v>65000</v>
      </c>
      <c r="H53" s="427">
        <f t="shared" si="3"/>
        <v>65000</v>
      </c>
      <c r="I53" s="427">
        <v>5000</v>
      </c>
      <c r="J53" s="427">
        <f t="shared" si="1"/>
        <v>5000</v>
      </c>
      <c r="K53" s="427">
        <f>J53+H53</f>
        <v>70000</v>
      </c>
      <c r="L53" s="773" t="s">
        <v>658</v>
      </c>
      <c r="M53" s="773" t="s">
        <v>659</v>
      </c>
      <c r="N53" s="408"/>
    </row>
    <row r="54" spans="1:26" s="356" customFormat="1" ht="25.5">
      <c r="A54" s="357"/>
      <c r="B54" s="353" t="s">
        <v>230</v>
      </c>
      <c r="C54" s="371" t="s">
        <v>305</v>
      </c>
      <c r="D54" s="372" t="s">
        <v>183</v>
      </c>
      <c r="E54" s="360">
        <v>1</v>
      </c>
      <c r="F54" s="409">
        <v>1</v>
      </c>
      <c r="G54" s="427">
        <v>42000</v>
      </c>
      <c r="H54" s="427">
        <f t="shared" si="3"/>
        <v>42000</v>
      </c>
      <c r="I54" s="427">
        <v>5000</v>
      </c>
      <c r="J54" s="427">
        <f t="shared" si="1"/>
        <v>5000</v>
      </c>
      <c r="K54" s="427">
        <f>J54+H54</f>
        <v>47000</v>
      </c>
      <c r="L54" s="773" t="s">
        <v>658</v>
      </c>
      <c r="M54" s="773" t="s">
        <v>659</v>
      </c>
      <c r="N54" s="409"/>
    </row>
    <row r="55" spans="1:26" s="351" customFormat="1" ht="15" customHeight="1">
      <c r="A55" s="412">
        <f>A49+0.1</f>
        <v>9.5999999999999979</v>
      </c>
      <c r="B55" s="348"/>
      <c r="C55" s="349" t="s">
        <v>306</v>
      </c>
      <c r="D55" s="350"/>
      <c r="E55" s="119"/>
      <c r="F55" s="407"/>
      <c r="G55" s="410"/>
      <c r="H55" s="427">
        <f t="shared" si="3"/>
        <v>0</v>
      </c>
      <c r="I55" s="410"/>
      <c r="J55" s="427">
        <f t="shared" si="1"/>
        <v>0</v>
      </c>
      <c r="K55" s="410"/>
      <c r="L55" s="410"/>
      <c r="M55" s="410"/>
      <c r="N55" s="407"/>
    </row>
    <row r="56" spans="1:26" s="356" customFormat="1" ht="78.75" customHeight="1" thickBot="1">
      <c r="A56" s="374"/>
      <c r="B56" s="373" t="s">
        <v>214</v>
      </c>
      <c r="C56" s="375" t="s">
        <v>307</v>
      </c>
      <c r="D56" s="369" t="s">
        <v>182</v>
      </c>
      <c r="E56" s="360">
        <v>1</v>
      </c>
      <c r="F56" s="408">
        <v>1</v>
      </c>
      <c r="G56" s="427">
        <v>215000</v>
      </c>
      <c r="H56" s="427">
        <f t="shared" si="3"/>
        <v>215000</v>
      </c>
      <c r="I56" s="427">
        <v>40000</v>
      </c>
      <c r="J56" s="427">
        <f t="shared" si="1"/>
        <v>40000</v>
      </c>
      <c r="K56" s="427">
        <f>J56+H56</f>
        <v>255000</v>
      </c>
      <c r="L56" s="797" t="s">
        <v>678</v>
      </c>
      <c r="M56" s="798" t="s">
        <v>650</v>
      </c>
      <c r="N56" s="408"/>
    </row>
    <row r="57" spans="1:26" ht="24.95" customHeight="1" thickTop="1" thickBot="1">
      <c r="A57" s="376"/>
      <c r="B57" s="377"/>
      <c r="C57" s="378" t="s">
        <v>308</v>
      </c>
      <c r="D57" s="379"/>
      <c r="E57" s="379"/>
      <c r="F57" s="381"/>
      <c r="G57" s="380"/>
      <c r="H57" s="382">
        <f>SUM(H5:H56)</f>
        <v>4889600</v>
      </c>
      <c r="I57" s="380"/>
      <c r="J57" s="382">
        <f>SUM(J5:J56)</f>
        <v>633050</v>
      </c>
      <c r="K57" s="382">
        <f>SUM(K5:K56)</f>
        <v>5522650</v>
      </c>
      <c r="L57" s="382"/>
      <c r="M57" s="382"/>
      <c r="N57" s="382"/>
    </row>
    <row r="58" spans="1:26" ht="9" customHeight="1">
      <c r="A58" s="268"/>
      <c r="B58" s="268"/>
      <c r="C58" s="270"/>
      <c r="D58" s="268"/>
      <c r="E58" s="268"/>
      <c r="F58" s="407"/>
      <c r="G58" s="268"/>
      <c r="H58" s="268"/>
      <c r="I58" s="268"/>
      <c r="J58" s="268"/>
      <c r="K58" s="268"/>
      <c r="L58" s="410"/>
      <c r="M58" s="410"/>
      <c r="N58" s="410"/>
    </row>
    <row r="59" spans="1:26">
      <c r="A59" s="902" t="s">
        <v>242</v>
      </c>
      <c r="B59" s="902"/>
      <c r="C59" s="270"/>
      <c r="D59" s="268"/>
      <c r="E59" s="268"/>
      <c r="F59" s="407"/>
      <c r="G59" s="268"/>
      <c r="H59" s="268"/>
      <c r="I59" s="268"/>
      <c r="J59" s="268"/>
      <c r="K59" s="268"/>
      <c r="L59" s="407"/>
      <c r="M59" s="407"/>
      <c r="N59" s="407"/>
    </row>
    <row r="60" spans="1:26" ht="15" customHeight="1">
      <c r="A60" s="406" t="s">
        <v>309</v>
      </c>
      <c r="B60" s="874" t="s">
        <v>248</v>
      </c>
      <c r="C60" s="874"/>
      <c r="D60" s="874"/>
      <c r="E60" s="874"/>
      <c r="F60" s="874"/>
      <c r="G60" s="874"/>
      <c r="H60" s="874"/>
      <c r="I60" s="874"/>
      <c r="J60" s="874"/>
      <c r="K60" s="874"/>
      <c r="L60" s="408"/>
      <c r="M60" s="408"/>
      <c r="N60" s="408"/>
      <c r="O60" s="383"/>
      <c r="P60" s="383"/>
      <c r="Q60" s="383"/>
      <c r="R60" s="383"/>
      <c r="S60" s="383"/>
      <c r="T60" s="383"/>
      <c r="U60" s="383"/>
      <c r="V60" s="383"/>
      <c r="W60" s="383"/>
      <c r="X60" s="383"/>
      <c r="Y60" s="383"/>
      <c r="Z60" s="383"/>
    </row>
    <row r="61" spans="1:26" ht="28.5" customHeight="1">
      <c r="A61" s="406" t="s">
        <v>309</v>
      </c>
      <c r="B61" s="874" t="s">
        <v>310</v>
      </c>
      <c r="C61" s="874"/>
      <c r="D61" s="874"/>
      <c r="E61" s="874"/>
      <c r="F61" s="874"/>
      <c r="G61" s="874"/>
      <c r="H61" s="874"/>
      <c r="I61" s="874"/>
      <c r="J61" s="874"/>
      <c r="K61" s="874"/>
      <c r="L61" s="408"/>
      <c r="M61" s="408"/>
      <c r="N61" s="408"/>
      <c r="O61" s="383"/>
      <c r="P61" s="383"/>
      <c r="Q61" s="383"/>
      <c r="R61" s="383"/>
      <c r="S61" s="383"/>
      <c r="T61" s="383"/>
      <c r="U61" s="383"/>
      <c r="V61" s="383"/>
      <c r="W61" s="383"/>
      <c r="X61" s="383"/>
      <c r="Y61" s="383"/>
      <c r="Z61" s="383"/>
    </row>
    <row r="62" spans="1:26" ht="30.75" customHeight="1">
      <c r="A62" s="406" t="s">
        <v>309</v>
      </c>
      <c r="B62" s="874" t="s">
        <v>311</v>
      </c>
      <c r="C62" s="874"/>
      <c r="D62" s="874"/>
      <c r="E62" s="874"/>
      <c r="F62" s="874"/>
      <c r="G62" s="874"/>
      <c r="H62" s="874"/>
      <c r="I62" s="874"/>
      <c r="J62" s="874"/>
      <c r="K62" s="874"/>
      <c r="L62" s="411"/>
      <c r="M62" s="411"/>
      <c r="N62" s="411"/>
      <c r="O62" s="383"/>
      <c r="P62" s="383"/>
      <c r="Q62" s="383"/>
      <c r="R62" s="383"/>
      <c r="S62" s="383"/>
      <c r="T62" s="383"/>
      <c r="U62" s="383"/>
      <c r="V62" s="383"/>
      <c r="W62" s="383"/>
      <c r="X62" s="383"/>
      <c r="Y62" s="383"/>
      <c r="Z62" s="383"/>
    </row>
    <row r="63" spans="1:26">
      <c r="F63" s="268"/>
      <c r="L63" s="268"/>
      <c r="M63" s="268"/>
      <c r="N63" s="268"/>
    </row>
    <row r="64" spans="1:26">
      <c r="L64" s="383"/>
      <c r="M64" s="383"/>
      <c r="N64" s="383"/>
    </row>
    <row r="65" spans="12:14">
      <c r="L65" s="383"/>
      <c r="M65" s="383"/>
      <c r="N65" s="383"/>
    </row>
    <row r="66" spans="12:14">
      <c r="L66" s="383"/>
      <c r="M66" s="383"/>
      <c r="N66" s="383"/>
    </row>
  </sheetData>
  <mergeCells count="21">
    <mergeCell ref="M7:M8"/>
    <mergeCell ref="N7:N8"/>
    <mergeCell ref="A59:B59"/>
    <mergeCell ref="B60:K60"/>
    <mergeCell ref="B61:K61"/>
    <mergeCell ref="M12:M16"/>
    <mergeCell ref="M22:M25"/>
    <mergeCell ref="L18:L19"/>
    <mergeCell ref="M18:M19"/>
    <mergeCell ref="B62:K62"/>
    <mergeCell ref="F7:F8"/>
    <mergeCell ref="L7:L8"/>
    <mergeCell ref="G6:K6"/>
    <mergeCell ref="A7:B8"/>
    <mergeCell ref="C7:C8"/>
    <mergeCell ref="D7:D8"/>
    <mergeCell ref="E7:E8"/>
    <mergeCell ref="G7:H7"/>
    <mergeCell ref="I7:J7"/>
    <mergeCell ref="L12:L16"/>
    <mergeCell ref="L22:L25"/>
  </mergeCells>
  <printOptions horizontalCentered="1"/>
  <pageMargins left="0.5" right="0.25" top="0.5" bottom="0.5" header="0.33" footer="0.33"/>
  <pageSetup paperSize="9" scale="71" orientation="landscape" r:id="rId1"/>
  <headerFooter scaleWithDoc="0" alignWithMargins="0">
    <oddFooter>&amp;L&amp;8SEM Engineers&amp;R&amp;8Page &amp;P of &amp;N</oddFooter>
  </headerFooter>
  <rowBreaks count="1" manualBreakCount="1">
    <brk id="25" max="1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3E5B2-0E88-4481-B7B4-8E8E4FBB61A3}">
  <dimension ref="A1:U68"/>
  <sheetViews>
    <sheetView showGridLines="0" zoomScaleNormal="100" zoomScaleSheetLayoutView="100" workbookViewId="0">
      <pane xSplit="7" ySplit="8" topLeftCell="H21" activePane="bottomRight" state="frozen"/>
      <selection pane="topRight" activeCell="H1" sqref="H1"/>
      <selection pane="bottomLeft" activeCell="A9" sqref="A9"/>
      <selection pane="bottomRight" activeCell="L37" sqref="L37:M38"/>
    </sheetView>
  </sheetViews>
  <sheetFormatPr defaultColWidth="9.5703125" defaultRowHeight="12.75"/>
  <cols>
    <col min="1" max="1" width="4.5703125" style="117" customWidth="1"/>
    <col min="2" max="2" width="2.7109375" style="117" customWidth="1"/>
    <col min="3" max="3" width="49" style="126" customWidth="1"/>
    <col min="4" max="4" width="6.28515625" style="125" customWidth="1"/>
    <col min="5" max="5" width="9.5703125" style="125" customWidth="1"/>
    <col min="6" max="6" width="13.5703125" style="125" bestFit="1" customWidth="1"/>
    <col min="7" max="8" width="11.7109375" style="125" customWidth="1"/>
    <col min="9" max="10" width="11.7109375" style="126" customWidth="1"/>
    <col min="11" max="11" width="14" style="126" customWidth="1"/>
    <col min="12" max="14" width="13.5703125" style="125" bestFit="1" customWidth="1"/>
    <col min="15" max="16384" width="9.5703125" style="126"/>
  </cols>
  <sheetData>
    <row r="1" spans="1:14" ht="17.25" customHeight="1">
      <c r="A1" s="913" t="s">
        <v>172</v>
      </c>
      <c r="B1" s="913"/>
      <c r="C1" s="913"/>
      <c r="D1" s="414"/>
      <c r="E1" s="414"/>
      <c r="F1" s="414"/>
      <c r="G1" s="414"/>
      <c r="H1" s="414"/>
      <c r="I1" s="336"/>
      <c r="J1" s="336"/>
      <c r="K1" s="415"/>
      <c r="L1" s="414"/>
      <c r="M1" s="414"/>
      <c r="N1" s="414"/>
    </row>
    <row r="2" spans="1:14" ht="15.75" customHeight="1">
      <c r="A2" s="914" t="s">
        <v>341</v>
      </c>
      <c r="B2" s="914"/>
      <c r="C2" s="914"/>
      <c r="D2" s="414"/>
      <c r="E2" s="414"/>
      <c r="F2" s="414"/>
      <c r="G2" s="414"/>
      <c r="H2" s="414"/>
      <c r="L2" s="414"/>
      <c r="M2" s="414"/>
      <c r="N2" s="414"/>
    </row>
    <row r="3" spans="1:14" ht="6" customHeight="1">
      <c r="A3" s="416"/>
      <c r="B3" s="416"/>
      <c r="C3" s="270"/>
      <c r="D3" s="414"/>
      <c r="E3" s="414"/>
      <c r="F3" s="414"/>
      <c r="G3" s="414"/>
      <c r="H3" s="414"/>
      <c r="L3" s="414"/>
      <c r="M3" s="414"/>
      <c r="N3" s="414"/>
    </row>
    <row r="4" spans="1:14" ht="15.75">
      <c r="A4" s="323" t="s">
        <v>394</v>
      </c>
      <c r="B4" s="323"/>
      <c r="C4" s="270"/>
      <c r="D4" s="414"/>
      <c r="E4" s="414"/>
      <c r="F4" s="414"/>
      <c r="G4" s="414"/>
      <c r="H4" s="414"/>
      <c r="K4" s="417"/>
      <c r="L4" s="414"/>
      <c r="M4" s="414"/>
      <c r="N4" s="414"/>
    </row>
    <row r="5" spans="1:14" ht="15.75">
      <c r="A5" s="334"/>
      <c r="B5" s="335"/>
      <c r="C5" s="416"/>
      <c r="D5" s="414"/>
      <c r="E5" s="414"/>
      <c r="F5" s="414"/>
      <c r="G5" s="414"/>
      <c r="H5" s="414"/>
      <c r="I5" s="322"/>
      <c r="J5" s="322"/>
      <c r="K5" s="417"/>
      <c r="L5" s="414"/>
      <c r="M5" s="414"/>
      <c r="N5" s="414"/>
    </row>
    <row r="6" spans="1:14" ht="4.5" customHeight="1" thickBot="1">
      <c r="A6" s="334"/>
      <c r="B6" s="416"/>
      <c r="C6" s="416" t="s">
        <v>342</v>
      </c>
      <c r="D6" s="414"/>
      <c r="E6" s="414"/>
      <c r="F6" s="414"/>
      <c r="G6" s="414"/>
      <c r="H6" s="414"/>
      <c r="I6" s="322"/>
      <c r="J6" s="322"/>
      <c r="K6" s="415"/>
      <c r="L6" s="414"/>
      <c r="M6" s="414"/>
      <c r="N6" s="414"/>
    </row>
    <row r="7" spans="1:14" ht="15" customHeight="1">
      <c r="A7" s="889" t="s">
        <v>274</v>
      </c>
      <c r="B7" s="890"/>
      <c r="C7" s="893" t="s">
        <v>275</v>
      </c>
      <c r="D7" s="893" t="s">
        <v>276</v>
      </c>
      <c r="E7" s="886" t="s">
        <v>333</v>
      </c>
      <c r="F7" s="886" t="s">
        <v>258</v>
      </c>
      <c r="G7" s="895" t="s">
        <v>277</v>
      </c>
      <c r="H7" s="896"/>
      <c r="I7" s="895" t="s">
        <v>278</v>
      </c>
      <c r="J7" s="897"/>
      <c r="K7" s="338" t="s">
        <v>279</v>
      </c>
      <c r="L7" s="886" t="s">
        <v>259</v>
      </c>
      <c r="M7" s="886" t="s">
        <v>260</v>
      </c>
      <c r="N7" s="886" t="s">
        <v>261</v>
      </c>
    </row>
    <row r="8" spans="1:14" ht="15" customHeight="1" thickBot="1">
      <c r="A8" s="891"/>
      <c r="B8" s="892"/>
      <c r="C8" s="894"/>
      <c r="D8" s="894"/>
      <c r="E8" s="887"/>
      <c r="F8" s="887"/>
      <c r="G8" s="339" t="s">
        <v>280</v>
      </c>
      <c r="H8" s="340" t="s">
        <v>281</v>
      </c>
      <c r="I8" s="339" t="s">
        <v>280</v>
      </c>
      <c r="J8" s="340" t="s">
        <v>281</v>
      </c>
      <c r="K8" s="341" t="s">
        <v>282</v>
      </c>
      <c r="L8" s="887"/>
      <c r="M8" s="887"/>
      <c r="N8" s="887"/>
    </row>
    <row r="9" spans="1:14" ht="18" customHeight="1" thickTop="1">
      <c r="A9" s="418"/>
      <c r="B9" s="419"/>
      <c r="C9" s="420" t="s">
        <v>343</v>
      </c>
      <c r="D9" s="421"/>
      <c r="E9" s="421"/>
      <c r="F9" s="421"/>
      <c r="G9" s="421"/>
      <c r="H9" s="421"/>
      <c r="I9" s="421"/>
      <c r="J9" s="421"/>
      <c r="K9" s="421"/>
      <c r="L9" s="421"/>
      <c r="M9" s="421"/>
      <c r="N9" s="421"/>
    </row>
    <row r="10" spans="1:14" s="386" customFormat="1" ht="51" customHeight="1">
      <c r="A10" s="347"/>
      <c r="B10" s="390"/>
      <c r="C10" s="118" t="s">
        <v>344</v>
      </c>
      <c r="D10" s="119"/>
      <c r="E10" s="119"/>
      <c r="F10" s="119"/>
      <c r="G10" s="119"/>
      <c r="H10" s="119"/>
      <c r="I10" s="119"/>
      <c r="J10" s="119"/>
      <c r="K10" s="119"/>
      <c r="L10" s="119"/>
      <c r="M10" s="119"/>
      <c r="N10" s="119"/>
    </row>
    <row r="11" spans="1:14" s="386" customFormat="1" ht="24.95" customHeight="1">
      <c r="A11" s="412">
        <v>1.1000000000000001</v>
      </c>
      <c r="B11" s="422"/>
      <c r="C11" s="423" t="s">
        <v>345</v>
      </c>
      <c r="D11" s="424"/>
      <c r="E11" s="424"/>
      <c r="F11" s="424"/>
      <c r="G11" s="424"/>
      <c r="H11" s="424"/>
      <c r="I11" s="424"/>
      <c r="J11" s="424"/>
      <c r="K11" s="424"/>
      <c r="L11" s="424"/>
      <c r="M11" s="424"/>
      <c r="N11" s="424"/>
    </row>
    <row r="12" spans="1:14" s="386" customFormat="1" ht="15" customHeight="1">
      <c r="A12" s="412"/>
      <c r="B12" s="425" t="s">
        <v>214</v>
      </c>
      <c r="C12" s="426" t="s">
        <v>346</v>
      </c>
      <c r="D12" s="427" t="str">
        <f>IF(C12="","",IF(E12="","",IF(E12&gt;1,"Nos.","No.")))</f>
        <v>Nos.</v>
      </c>
      <c r="E12" s="427" t="s">
        <v>199</v>
      </c>
      <c r="F12" s="427"/>
      <c r="G12" s="427">
        <v>42000</v>
      </c>
      <c r="H12" s="427">
        <f>G12*F12</f>
        <v>0</v>
      </c>
      <c r="I12" s="427">
        <v>5000</v>
      </c>
      <c r="J12" s="427">
        <f>I12*F12</f>
        <v>0</v>
      </c>
      <c r="K12" s="427">
        <f>J12+H12</f>
        <v>0</v>
      </c>
      <c r="L12" s="908" t="s">
        <v>687</v>
      </c>
      <c r="M12" s="908" t="s">
        <v>645</v>
      </c>
      <c r="N12" s="427"/>
    </row>
    <row r="13" spans="1:14" s="386" customFormat="1" ht="15" customHeight="1">
      <c r="A13" s="412"/>
      <c r="B13" s="425" t="s">
        <v>227</v>
      </c>
      <c r="C13" s="426" t="s">
        <v>347</v>
      </c>
      <c r="D13" s="427" t="str">
        <f>IF(C13="","",IF(E13="","",IF(E13&gt;1,"Nos.","No.")))</f>
        <v>Nos.</v>
      </c>
      <c r="E13" s="427" t="s">
        <v>199</v>
      </c>
      <c r="F13" s="427"/>
      <c r="G13" s="427">
        <v>29000</v>
      </c>
      <c r="H13" s="427">
        <f t="shared" ref="H13:H59" si="0">G13*F13</f>
        <v>0</v>
      </c>
      <c r="I13" s="427">
        <v>5000</v>
      </c>
      <c r="J13" s="427">
        <f t="shared" ref="J13:J59" si="1">I13*F13</f>
        <v>0</v>
      </c>
      <c r="K13" s="427">
        <f>J13+H13</f>
        <v>0</v>
      </c>
      <c r="L13" s="908"/>
      <c r="M13" s="908"/>
      <c r="N13" s="427"/>
    </row>
    <row r="14" spans="1:14" s="386" customFormat="1" ht="15" customHeight="1">
      <c r="A14" s="428">
        <f>A11+0.1</f>
        <v>1.2000000000000002</v>
      </c>
      <c r="B14" s="422"/>
      <c r="C14" s="429" t="s">
        <v>348</v>
      </c>
      <c r="D14" s="430"/>
      <c r="E14" s="430"/>
      <c r="F14" s="430"/>
      <c r="G14" s="430"/>
      <c r="H14" s="427">
        <f t="shared" si="0"/>
        <v>0</v>
      </c>
      <c r="I14" s="430"/>
      <c r="J14" s="427">
        <f t="shared" si="1"/>
        <v>0</v>
      </c>
      <c r="K14" s="430"/>
      <c r="L14" s="908"/>
      <c r="M14" s="908"/>
      <c r="N14" s="430"/>
    </row>
    <row r="15" spans="1:14" s="386" customFormat="1" ht="15" customHeight="1">
      <c r="A15" s="347"/>
      <c r="B15" s="431" t="s">
        <v>214</v>
      </c>
      <c r="C15" s="118" t="s">
        <v>349</v>
      </c>
      <c r="D15" s="427" t="str">
        <f>IF(C15="","",IF(E15="","",IF(E15&gt;1,"Nos.","No.")))</f>
        <v>Nos.</v>
      </c>
      <c r="E15" s="427" t="s">
        <v>199</v>
      </c>
      <c r="F15" s="427"/>
      <c r="G15" s="427">
        <v>40500</v>
      </c>
      <c r="H15" s="427">
        <f t="shared" si="0"/>
        <v>0</v>
      </c>
      <c r="I15" s="427">
        <v>2000</v>
      </c>
      <c r="J15" s="427">
        <f t="shared" si="1"/>
        <v>0</v>
      </c>
      <c r="K15" s="427">
        <f>J15+H15</f>
        <v>0</v>
      </c>
      <c r="L15" s="908"/>
      <c r="M15" s="908"/>
      <c r="N15" s="427"/>
    </row>
    <row r="16" spans="1:14" s="386" customFormat="1" ht="15" customHeight="1">
      <c r="A16" s="347"/>
      <c r="B16" s="431" t="s">
        <v>227</v>
      </c>
      <c r="C16" s="118" t="s">
        <v>350</v>
      </c>
      <c r="D16" s="427" t="str">
        <f>IF(C16="","",IF(E16="","",IF(E16&gt;1,"Nos.","No.")))</f>
        <v>Nos.</v>
      </c>
      <c r="E16" s="427" t="s">
        <v>199</v>
      </c>
      <c r="F16" s="427"/>
      <c r="G16" s="427">
        <v>40500</v>
      </c>
      <c r="H16" s="427">
        <f t="shared" si="0"/>
        <v>0</v>
      </c>
      <c r="I16" s="427">
        <v>2000</v>
      </c>
      <c r="J16" s="427">
        <f t="shared" si="1"/>
        <v>0</v>
      </c>
      <c r="K16" s="427">
        <f>J16+H16</f>
        <v>0</v>
      </c>
      <c r="L16" s="908"/>
      <c r="M16" s="908"/>
      <c r="N16" s="427"/>
    </row>
    <row r="17" spans="1:14" s="386" customFormat="1" ht="25.5">
      <c r="A17" s="428">
        <f>A14+0.1</f>
        <v>1.3000000000000003</v>
      </c>
      <c r="B17" s="432"/>
      <c r="C17" s="433" t="s">
        <v>351</v>
      </c>
      <c r="D17" s="427" t="s">
        <v>183</v>
      </c>
      <c r="E17" s="434">
        <v>2</v>
      </c>
      <c r="F17" s="427">
        <v>2</v>
      </c>
      <c r="G17" s="427">
        <v>215000</v>
      </c>
      <c r="H17" s="427">
        <f t="shared" si="0"/>
        <v>430000</v>
      </c>
      <c r="I17" s="427">
        <v>5000</v>
      </c>
      <c r="J17" s="427">
        <f t="shared" si="1"/>
        <v>10000</v>
      </c>
      <c r="K17" s="427">
        <f>J17+H17</f>
        <v>440000</v>
      </c>
      <c r="L17" s="799" t="s">
        <v>646</v>
      </c>
      <c r="M17" s="799" t="s">
        <v>647</v>
      </c>
      <c r="N17" s="427"/>
    </row>
    <row r="18" spans="1:14" s="386" customFormat="1" ht="15" customHeight="1">
      <c r="A18" s="428">
        <f>A17+0.1</f>
        <v>1.4000000000000004</v>
      </c>
      <c r="B18" s="435"/>
      <c r="C18" s="436" t="s">
        <v>352</v>
      </c>
      <c r="D18" s="119"/>
      <c r="E18" s="437"/>
      <c r="F18" s="438"/>
      <c r="G18" s="438"/>
      <c r="H18" s="427">
        <f t="shared" si="0"/>
        <v>0</v>
      </c>
      <c r="I18" s="438"/>
      <c r="J18" s="427">
        <f t="shared" si="1"/>
        <v>0</v>
      </c>
      <c r="K18" s="438"/>
      <c r="L18" s="909" t="s">
        <v>688</v>
      </c>
      <c r="M18" s="909" t="s">
        <v>645</v>
      </c>
      <c r="N18" s="438"/>
    </row>
    <row r="19" spans="1:14" s="386" customFormat="1" ht="15" customHeight="1">
      <c r="A19" s="439"/>
      <c r="B19" s="431" t="s">
        <v>214</v>
      </c>
      <c r="C19" s="184" t="s">
        <v>353</v>
      </c>
      <c r="D19" s="427" t="s">
        <v>183</v>
      </c>
      <c r="E19" s="434">
        <v>5</v>
      </c>
      <c r="F19" s="427">
        <v>5</v>
      </c>
      <c r="G19" s="427">
        <v>15000</v>
      </c>
      <c r="H19" s="427">
        <f t="shared" si="0"/>
        <v>75000</v>
      </c>
      <c r="I19" s="427">
        <v>2000</v>
      </c>
      <c r="J19" s="427">
        <f t="shared" si="1"/>
        <v>10000</v>
      </c>
      <c r="K19" s="427"/>
      <c r="L19" s="910"/>
      <c r="M19" s="910"/>
      <c r="N19" s="427"/>
    </row>
    <row r="20" spans="1:14" s="386" customFormat="1" ht="15" customHeight="1">
      <c r="A20" s="428">
        <f>A18+0.1</f>
        <v>1.5000000000000004</v>
      </c>
      <c r="B20" s="431"/>
      <c r="C20" s="391" t="s">
        <v>354</v>
      </c>
      <c r="D20" s="424"/>
      <c r="E20" s="437"/>
      <c r="F20" s="424"/>
      <c r="G20" s="424"/>
      <c r="H20" s="427">
        <f t="shared" si="0"/>
        <v>0</v>
      </c>
      <c r="I20" s="424"/>
      <c r="J20" s="427">
        <f t="shared" si="1"/>
        <v>0</v>
      </c>
      <c r="K20" s="424"/>
      <c r="L20" s="809"/>
      <c r="M20" s="809"/>
      <c r="N20" s="424"/>
    </row>
    <row r="21" spans="1:14" s="386" customFormat="1" ht="20.100000000000001" customHeight="1">
      <c r="A21" s="440"/>
      <c r="B21" s="441" t="s">
        <v>214</v>
      </c>
      <c r="C21" s="442" t="s">
        <v>355</v>
      </c>
      <c r="D21" s="427" t="str">
        <f>IF(C21="","",IF(E21="","",IF(E21&gt;1,"Nos.","No.")))</f>
        <v>Nos.</v>
      </c>
      <c r="E21" s="434">
        <v>6</v>
      </c>
      <c r="F21" s="427">
        <v>6</v>
      </c>
      <c r="G21" s="427">
        <v>10500</v>
      </c>
      <c r="H21" s="427">
        <f t="shared" si="0"/>
        <v>63000</v>
      </c>
      <c r="I21" s="427">
        <v>1000</v>
      </c>
      <c r="J21" s="427">
        <f t="shared" si="1"/>
        <v>6000</v>
      </c>
      <c r="K21" s="427">
        <f>J21+H21</f>
        <v>69000</v>
      </c>
      <c r="L21" s="799" t="s">
        <v>688</v>
      </c>
      <c r="M21" s="799" t="s">
        <v>645</v>
      </c>
      <c r="N21" s="427"/>
    </row>
    <row r="22" spans="1:14" s="386" customFormat="1" ht="20.100000000000001" customHeight="1">
      <c r="A22" s="439"/>
      <c r="B22" s="441" t="s">
        <v>227</v>
      </c>
      <c r="C22" s="443" t="s">
        <v>356</v>
      </c>
      <c r="D22" s="444" t="str">
        <f>IF(C22="","",IF(E22="","",IF(E22&gt;1,"Nos.","No.")))</f>
        <v>Nos.</v>
      </c>
      <c r="E22" s="445" t="s">
        <v>199</v>
      </c>
      <c r="F22" s="444"/>
      <c r="G22" s="444">
        <v>8450</v>
      </c>
      <c r="H22" s="427">
        <f t="shared" si="0"/>
        <v>0</v>
      </c>
      <c r="I22" s="427">
        <v>1000</v>
      </c>
      <c r="J22" s="427">
        <f t="shared" si="1"/>
        <v>0</v>
      </c>
      <c r="K22" s="444"/>
      <c r="L22" s="799" t="s">
        <v>688</v>
      </c>
      <c r="M22" s="799" t="s">
        <v>645</v>
      </c>
      <c r="N22" s="444"/>
    </row>
    <row r="23" spans="1:14" s="386" customFormat="1" ht="20.100000000000001" customHeight="1">
      <c r="A23" s="439"/>
      <c r="B23" s="441" t="s">
        <v>228</v>
      </c>
      <c r="C23" s="443" t="s">
        <v>357</v>
      </c>
      <c r="D23" s="444" t="str">
        <f>IF(C23="","",IF(E23="","",IF(E23&gt;1,"Nos.","No.")))</f>
        <v>Nos.</v>
      </c>
      <c r="E23" s="445">
        <v>4</v>
      </c>
      <c r="F23" s="444">
        <v>4</v>
      </c>
      <c r="G23" s="427">
        <v>27500</v>
      </c>
      <c r="H23" s="427">
        <f t="shared" si="0"/>
        <v>110000</v>
      </c>
      <c r="I23" s="427">
        <v>3000</v>
      </c>
      <c r="J23" s="427">
        <f t="shared" si="1"/>
        <v>12000</v>
      </c>
      <c r="K23" s="427">
        <f t="shared" ref="K23:K26" si="2">J23+H23</f>
        <v>122000</v>
      </c>
      <c r="L23" s="799" t="s">
        <v>689</v>
      </c>
      <c r="M23" s="799" t="s">
        <v>645</v>
      </c>
      <c r="N23" s="444"/>
    </row>
    <row r="24" spans="1:14" s="386" customFormat="1" ht="20.100000000000001" customHeight="1">
      <c r="A24" s="439"/>
      <c r="B24" s="441" t="s">
        <v>230</v>
      </c>
      <c r="C24" s="443" t="s">
        <v>392</v>
      </c>
      <c r="D24" s="444" t="s">
        <v>183</v>
      </c>
      <c r="E24" s="445">
        <v>2</v>
      </c>
      <c r="F24" s="444">
        <v>2</v>
      </c>
      <c r="G24" s="427">
        <v>72000</v>
      </c>
      <c r="H24" s="427">
        <f t="shared" si="0"/>
        <v>144000</v>
      </c>
      <c r="I24" s="427">
        <v>7000</v>
      </c>
      <c r="J24" s="427">
        <f t="shared" si="1"/>
        <v>14000</v>
      </c>
      <c r="K24" s="427">
        <f t="shared" si="2"/>
        <v>158000</v>
      </c>
      <c r="L24" s="799"/>
      <c r="M24" s="799" t="s">
        <v>645</v>
      </c>
      <c r="N24" s="444"/>
    </row>
    <row r="25" spans="1:14" s="386" customFormat="1" ht="20.100000000000001" customHeight="1">
      <c r="A25" s="439"/>
      <c r="B25" s="441" t="s">
        <v>232</v>
      </c>
      <c r="C25" s="443" t="s">
        <v>358</v>
      </c>
      <c r="D25" s="444" t="str">
        <f>IF(C25="","",IF(E25="","",IF(E25&gt;1,"Nos.","No.")))</f>
        <v>Nos.</v>
      </c>
      <c r="E25" s="445">
        <v>6</v>
      </c>
      <c r="F25" s="444">
        <v>6</v>
      </c>
      <c r="G25" s="427">
        <v>6000</v>
      </c>
      <c r="H25" s="427">
        <f t="shared" si="0"/>
        <v>36000</v>
      </c>
      <c r="I25" s="427">
        <v>1000</v>
      </c>
      <c r="J25" s="427">
        <f t="shared" si="1"/>
        <v>6000</v>
      </c>
      <c r="K25" s="427">
        <f t="shared" si="2"/>
        <v>42000</v>
      </c>
      <c r="L25" s="799" t="s">
        <v>688</v>
      </c>
      <c r="M25" s="799" t="s">
        <v>645</v>
      </c>
      <c r="N25" s="444"/>
    </row>
    <row r="26" spans="1:14" s="386" customFormat="1" ht="20.100000000000001" customHeight="1">
      <c r="A26" s="439"/>
      <c r="B26" s="441" t="s">
        <v>234</v>
      </c>
      <c r="C26" s="443" t="s">
        <v>359</v>
      </c>
      <c r="D26" s="444" t="s">
        <v>183</v>
      </c>
      <c r="E26" s="445">
        <v>8</v>
      </c>
      <c r="F26" s="444">
        <v>8</v>
      </c>
      <c r="G26" s="427">
        <v>18850</v>
      </c>
      <c r="H26" s="427">
        <f t="shared" si="0"/>
        <v>150800</v>
      </c>
      <c r="I26" s="427">
        <v>1000</v>
      </c>
      <c r="J26" s="427">
        <f t="shared" si="1"/>
        <v>8000</v>
      </c>
      <c r="K26" s="427">
        <f t="shared" si="2"/>
        <v>158800</v>
      </c>
      <c r="L26" s="799" t="s">
        <v>688</v>
      </c>
      <c r="M26" s="799" t="s">
        <v>645</v>
      </c>
      <c r="N26" s="444"/>
    </row>
    <row r="27" spans="1:14" s="386" customFormat="1" ht="20.100000000000001" customHeight="1" thickBot="1">
      <c r="A27" s="439"/>
      <c r="B27" s="441" t="s">
        <v>390</v>
      </c>
      <c r="C27" s="446" t="s">
        <v>391</v>
      </c>
      <c r="D27" s="424" t="s">
        <v>183</v>
      </c>
      <c r="E27" s="437">
        <v>5</v>
      </c>
      <c r="F27" s="444">
        <v>5</v>
      </c>
      <c r="G27" s="427">
        <v>17500</v>
      </c>
      <c r="H27" s="427">
        <f t="shared" si="0"/>
        <v>87500</v>
      </c>
      <c r="I27" s="427">
        <v>2000</v>
      </c>
      <c r="J27" s="427">
        <f t="shared" si="1"/>
        <v>10000</v>
      </c>
      <c r="K27" s="427">
        <f t="shared" ref="K27" si="3">J27+H27</f>
        <v>97500</v>
      </c>
      <c r="L27" s="771" t="s">
        <v>688</v>
      </c>
      <c r="M27" s="771" t="s">
        <v>645</v>
      </c>
      <c r="N27" s="424"/>
    </row>
    <row r="28" spans="1:14" ht="20.100000000000001" customHeight="1" thickTop="1" thickBot="1">
      <c r="A28" s="447"/>
      <c r="B28" s="448"/>
      <c r="C28" s="449" t="s">
        <v>360</v>
      </c>
      <c r="D28" s="450"/>
      <c r="E28" s="451"/>
      <c r="F28" s="451"/>
      <c r="G28" s="451"/>
      <c r="H28" s="427">
        <f t="shared" si="0"/>
        <v>0</v>
      </c>
      <c r="I28" s="451"/>
      <c r="J28" s="427">
        <f t="shared" si="1"/>
        <v>0</v>
      </c>
      <c r="K28" s="451"/>
      <c r="L28" s="772"/>
      <c r="M28" s="772"/>
      <c r="N28" s="451"/>
    </row>
    <row r="29" spans="1:14" ht="16.5" customHeight="1">
      <c r="A29" s="452"/>
      <c r="B29" s="453"/>
      <c r="C29" s="454" t="s">
        <v>361</v>
      </c>
      <c r="D29" s="455"/>
      <c r="E29" s="455"/>
      <c r="F29" s="455"/>
      <c r="G29" s="455"/>
      <c r="H29" s="427">
        <f t="shared" si="0"/>
        <v>0</v>
      </c>
      <c r="I29" s="455"/>
      <c r="J29" s="427">
        <f t="shared" si="1"/>
        <v>0</v>
      </c>
      <c r="K29" s="455"/>
      <c r="L29" s="455"/>
      <c r="M29" s="455"/>
      <c r="N29" s="455"/>
    </row>
    <row r="30" spans="1:14" ht="54.75" customHeight="1">
      <c r="A30" s="116"/>
      <c r="B30" s="456"/>
      <c r="C30" s="118" t="s">
        <v>362</v>
      </c>
      <c r="D30" s="424"/>
      <c r="E30" s="424"/>
      <c r="F30" s="424"/>
      <c r="G30" s="424"/>
      <c r="H30" s="427">
        <f t="shared" si="0"/>
        <v>0</v>
      </c>
      <c r="I30" s="424"/>
      <c r="J30" s="427">
        <f t="shared" si="1"/>
        <v>0</v>
      </c>
      <c r="K30" s="424"/>
      <c r="L30" s="424"/>
      <c r="M30" s="424"/>
      <c r="N30" s="424"/>
    </row>
    <row r="31" spans="1:14" ht="65.099999999999994" customHeight="1">
      <c r="A31" s="347">
        <v>2.1</v>
      </c>
      <c r="B31" s="390"/>
      <c r="C31" s="423" t="s">
        <v>363</v>
      </c>
      <c r="D31" s="424"/>
      <c r="E31" s="424"/>
      <c r="F31" s="424"/>
      <c r="G31" s="424"/>
      <c r="H31" s="427">
        <f t="shared" si="0"/>
        <v>0</v>
      </c>
      <c r="I31" s="424"/>
      <c r="J31" s="427">
        <f t="shared" si="1"/>
        <v>0</v>
      </c>
      <c r="K31" s="424"/>
      <c r="L31" s="424"/>
      <c r="M31" s="424"/>
      <c r="N31" s="424"/>
    </row>
    <row r="32" spans="1:14" ht="15" customHeight="1">
      <c r="A32" s="347"/>
      <c r="B32" s="432" t="s">
        <v>214</v>
      </c>
      <c r="C32" s="442" t="s">
        <v>364</v>
      </c>
      <c r="D32" s="427" t="s">
        <v>290</v>
      </c>
      <c r="E32" s="427">
        <v>35</v>
      </c>
      <c r="F32" s="427">
        <v>40</v>
      </c>
      <c r="G32" s="427">
        <v>600</v>
      </c>
      <c r="H32" s="427">
        <f t="shared" si="0"/>
        <v>24000</v>
      </c>
      <c r="I32" s="427">
        <v>150</v>
      </c>
      <c r="J32" s="427">
        <f t="shared" si="1"/>
        <v>6000</v>
      </c>
      <c r="K32" s="427">
        <f t="shared" ref="K32" si="4">J32+H32</f>
        <v>30000</v>
      </c>
      <c r="L32" s="427" t="s">
        <v>648</v>
      </c>
      <c r="M32" s="427" t="s">
        <v>649</v>
      </c>
      <c r="N32" s="427"/>
    </row>
    <row r="33" spans="1:14" ht="30" customHeight="1">
      <c r="A33" s="347">
        <f>A31+0.1</f>
        <v>2.2000000000000002</v>
      </c>
      <c r="B33" s="390"/>
      <c r="C33" s="423" t="s">
        <v>365</v>
      </c>
      <c r="D33" s="119"/>
      <c r="E33" s="457"/>
      <c r="F33" s="457"/>
      <c r="G33" s="457"/>
      <c r="H33" s="427">
        <f t="shared" si="0"/>
        <v>0</v>
      </c>
      <c r="I33" s="457"/>
      <c r="J33" s="427">
        <f t="shared" si="1"/>
        <v>0</v>
      </c>
      <c r="K33" s="457"/>
      <c r="L33" s="457"/>
      <c r="M33" s="457"/>
      <c r="N33" s="457"/>
    </row>
    <row r="34" spans="1:14" ht="15" customHeight="1">
      <c r="A34" s="458"/>
      <c r="B34" s="417" t="s">
        <v>214</v>
      </c>
      <c r="C34" s="442" t="s">
        <v>366</v>
      </c>
      <c r="D34" s="127" t="s">
        <v>290</v>
      </c>
      <c r="E34" s="459">
        <v>50</v>
      </c>
      <c r="F34" s="459">
        <v>60</v>
      </c>
      <c r="G34" s="427">
        <v>990</v>
      </c>
      <c r="H34" s="427">
        <f t="shared" si="0"/>
        <v>59400</v>
      </c>
      <c r="I34" s="427">
        <v>150</v>
      </c>
      <c r="J34" s="427">
        <f t="shared" si="1"/>
        <v>9000</v>
      </c>
      <c r="K34" s="427">
        <f t="shared" ref="K34:K35" si="5">J34+H34</f>
        <v>68400</v>
      </c>
      <c r="L34" s="904" t="s">
        <v>648</v>
      </c>
      <c r="M34" s="904" t="s">
        <v>649</v>
      </c>
      <c r="N34" s="459"/>
    </row>
    <row r="35" spans="1:14" ht="15" customHeight="1">
      <c r="A35" s="458"/>
      <c r="B35" s="365" t="s">
        <v>227</v>
      </c>
      <c r="C35" s="443" t="s">
        <v>367</v>
      </c>
      <c r="D35" s="304" t="s">
        <v>290</v>
      </c>
      <c r="E35" s="460">
        <v>40</v>
      </c>
      <c r="F35" s="460">
        <v>50</v>
      </c>
      <c r="G35" s="427">
        <v>1450</v>
      </c>
      <c r="H35" s="427">
        <f t="shared" si="0"/>
        <v>72500</v>
      </c>
      <c r="I35" s="427">
        <v>200</v>
      </c>
      <c r="J35" s="427">
        <f t="shared" si="1"/>
        <v>10000</v>
      </c>
      <c r="K35" s="427">
        <f t="shared" si="5"/>
        <v>82500</v>
      </c>
      <c r="L35" s="905"/>
      <c r="M35" s="905"/>
      <c r="N35" s="460"/>
    </row>
    <row r="36" spans="1:14" ht="27" customHeight="1">
      <c r="A36" s="347">
        <f>A33+0.1</f>
        <v>2.3000000000000003</v>
      </c>
      <c r="B36" s="461"/>
      <c r="C36" s="436" t="s">
        <v>368</v>
      </c>
      <c r="D36" s="163"/>
      <c r="E36" s="457"/>
      <c r="F36" s="457"/>
      <c r="G36" s="457"/>
      <c r="H36" s="427">
        <f t="shared" si="0"/>
        <v>0</v>
      </c>
      <c r="I36" s="457"/>
      <c r="J36" s="427">
        <f t="shared" si="1"/>
        <v>0</v>
      </c>
      <c r="K36" s="457"/>
      <c r="L36" s="457"/>
      <c r="M36" s="457"/>
      <c r="N36" s="457"/>
    </row>
    <row r="37" spans="1:14" ht="15" customHeight="1">
      <c r="A37" s="458"/>
      <c r="B37" s="417" t="s">
        <v>214</v>
      </c>
      <c r="C37" s="442" t="s">
        <v>369</v>
      </c>
      <c r="D37" s="127" t="s">
        <v>290</v>
      </c>
      <c r="E37" s="459">
        <v>50</v>
      </c>
      <c r="F37" s="459">
        <v>60</v>
      </c>
      <c r="G37" s="427">
        <v>250</v>
      </c>
      <c r="H37" s="427">
        <f t="shared" si="0"/>
        <v>15000</v>
      </c>
      <c r="I37" s="427">
        <v>60</v>
      </c>
      <c r="J37" s="427">
        <f t="shared" si="1"/>
        <v>3600</v>
      </c>
      <c r="K37" s="427">
        <f t="shared" ref="K37:K38" si="6">J37+H37</f>
        <v>18600</v>
      </c>
      <c r="L37" s="904" t="s">
        <v>690</v>
      </c>
      <c r="M37" s="904" t="s">
        <v>650</v>
      </c>
      <c r="N37" s="459"/>
    </row>
    <row r="38" spans="1:14" ht="15" customHeight="1">
      <c r="A38" s="458"/>
      <c r="B38" s="365" t="s">
        <v>227</v>
      </c>
      <c r="C38" s="443" t="s">
        <v>370</v>
      </c>
      <c r="D38" s="304" t="s">
        <v>290</v>
      </c>
      <c r="E38" s="460">
        <v>40</v>
      </c>
      <c r="F38" s="460">
        <v>50</v>
      </c>
      <c r="G38" s="427">
        <v>300</v>
      </c>
      <c r="H38" s="427">
        <f t="shared" si="0"/>
        <v>15000</v>
      </c>
      <c r="I38" s="427">
        <v>60</v>
      </c>
      <c r="J38" s="427">
        <f t="shared" si="1"/>
        <v>3000</v>
      </c>
      <c r="K38" s="427">
        <f t="shared" si="6"/>
        <v>18000</v>
      </c>
      <c r="L38" s="905"/>
      <c r="M38" s="905"/>
      <c r="N38" s="460"/>
    </row>
    <row r="39" spans="1:14" ht="15" customHeight="1">
      <c r="A39" s="347">
        <f>A36+0.1</f>
        <v>2.4000000000000004</v>
      </c>
      <c r="B39" s="390"/>
      <c r="C39" s="462" t="s">
        <v>371</v>
      </c>
      <c r="D39" s="430"/>
      <c r="E39" s="430"/>
      <c r="F39" s="430"/>
      <c r="G39" s="430"/>
      <c r="H39" s="427">
        <f t="shared" si="0"/>
        <v>0</v>
      </c>
      <c r="I39" s="430"/>
      <c r="J39" s="427">
        <f t="shared" si="1"/>
        <v>0</v>
      </c>
      <c r="K39" s="430"/>
      <c r="L39" s="430"/>
      <c r="M39" s="430"/>
      <c r="N39" s="430"/>
    </row>
    <row r="40" spans="1:14" ht="20.100000000000001" customHeight="1">
      <c r="A40" s="347"/>
      <c r="B40" s="441" t="s">
        <v>214</v>
      </c>
      <c r="C40" s="442" t="s">
        <v>372</v>
      </c>
      <c r="D40" s="427" t="str">
        <f>IF(C40="","",IF(E40="","",IF(E40&gt;1,"Nos.","No.")))</f>
        <v>Nos.</v>
      </c>
      <c r="E40" s="427">
        <v>2</v>
      </c>
      <c r="F40" s="427">
        <v>3</v>
      </c>
      <c r="G40" s="427">
        <v>12500</v>
      </c>
      <c r="H40" s="427">
        <f t="shared" si="0"/>
        <v>37500</v>
      </c>
      <c r="I40" s="427">
        <v>2000</v>
      </c>
      <c r="J40" s="427">
        <f t="shared" si="1"/>
        <v>6000</v>
      </c>
      <c r="K40" s="427">
        <f t="shared" ref="K40" si="7">J40+H40</f>
        <v>43500</v>
      </c>
      <c r="L40" s="904" t="s">
        <v>651</v>
      </c>
      <c r="M40" s="904" t="s">
        <v>649</v>
      </c>
      <c r="N40" s="427"/>
    </row>
    <row r="41" spans="1:14" ht="14.25" customHeight="1">
      <c r="A41" s="347">
        <f>A39+0.1</f>
        <v>2.5000000000000004</v>
      </c>
      <c r="B41" s="390"/>
      <c r="C41" s="436" t="s">
        <v>373</v>
      </c>
      <c r="D41" s="424"/>
      <c r="E41" s="424"/>
      <c r="F41" s="424"/>
      <c r="G41" s="424"/>
      <c r="H41" s="427">
        <f t="shared" si="0"/>
        <v>0</v>
      </c>
      <c r="I41" s="427"/>
      <c r="J41" s="427">
        <f t="shared" si="1"/>
        <v>0</v>
      </c>
      <c r="K41" s="424"/>
      <c r="L41" s="904"/>
      <c r="M41" s="904"/>
      <c r="N41" s="424"/>
    </row>
    <row r="42" spans="1:14" ht="20.100000000000001" customHeight="1">
      <c r="A42" s="347"/>
      <c r="B42" s="441" t="s">
        <v>214</v>
      </c>
      <c r="C42" s="442" t="s">
        <v>374</v>
      </c>
      <c r="D42" s="427" t="str">
        <f>IF(C42="","",IF(E42="","",IF(E42&gt;1,"Nos.","No.")))</f>
        <v>Nos.</v>
      </c>
      <c r="E42" s="427">
        <v>2</v>
      </c>
      <c r="F42" s="427">
        <v>3</v>
      </c>
      <c r="G42" s="427">
        <v>11800</v>
      </c>
      <c r="H42" s="427">
        <f t="shared" si="0"/>
        <v>35400</v>
      </c>
      <c r="I42" s="427">
        <v>2000</v>
      </c>
      <c r="J42" s="427">
        <f t="shared" si="1"/>
        <v>6000</v>
      </c>
      <c r="K42" s="427">
        <f t="shared" ref="K42" si="8">J42+H42</f>
        <v>41400</v>
      </c>
      <c r="L42" s="904"/>
      <c r="M42" s="904"/>
      <c r="N42" s="427"/>
    </row>
    <row r="43" spans="1:14" ht="14.25" customHeight="1">
      <c r="A43" s="347">
        <f>A41+0.1</f>
        <v>2.6000000000000005</v>
      </c>
      <c r="B43" s="390"/>
      <c r="C43" s="436" t="s">
        <v>375</v>
      </c>
      <c r="D43" s="424"/>
      <c r="E43" s="424"/>
      <c r="F43" s="424"/>
      <c r="G43" s="424"/>
      <c r="H43" s="427">
        <f t="shared" si="0"/>
        <v>0</v>
      </c>
      <c r="I43" s="424"/>
      <c r="J43" s="427">
        <f t="shared" si="1"/>
        <v>0</v>
      </c>
      <c r="K43" s="424"/>
      <c r="L43" s="904"/>
      <c r="M43" s="904"/>
      <c r="N43" s="424"/>
    </row>
    <row r="44" spans="1:14" ht="15" customHeight="1" thickBot="1">
      <c r="A44" s="347"/>
      <c r="B44" s="441" t="s">
        <v>214</v>
      </c>
      <c r="C44" s="463" t="s">
        <v>374</v>
      </c>
      <c r="D44" s="427" t="str">
        <f>IF(C44="","",IF(E44="","",IF(E44&gt;1,"Nos.","No.")))</f>
        <v>No.</v>
      </c>
      <c r="E44" s="427">
        <v>1</v>
      </c>
      <c r="F44" s="427">
        <v>1</v>
      </c>
      <c r="G44" s="427">
        <v>85000</v>
      </c>
      <c r="H44" s="427">
        <f t="shared" si="0"/>
        <v>85000</v>
      </c>
      <c r="I44" s="427">
        <v>2000</v>
      </c>
      <c r="J44" s="427">
        <f t="shared" si="1"/>
        <v>2000</v>
      </c>
      <c r="K44" s="427">
        <f t="shared" ref="K44" si="9">J44+H44</f>
        <v>87000</v>
      </c>
      <c r="L44" s="906"/>
      <c r="M44" s="906"/>
      <c r="N44" s="427"/>
    </row>
    <row r="45" spans="1:14" ht="20.100000000000001" customHeight="1" thickTop="1" thickBot="1">
      <c r="A45" s="447"/>
      <c r="B45" s="448"/>
      <c r="C45" s="449" t="s">
        <v>360</v>
      </c>
      <c r="D45" s="464"/>
      <c r="E45" s="451"/>
      <c r="F45" s="451"/>
      <c r="G45" s="451"/>
      <c r="H45" s="427">
        <f t="shared" si="0"/>
        <v>0</v>
      </c>
      <c r="I45" s="451"/>
      <c r="J45" s="427">
        <f t="shared" si="1"/>
        <v>0</v>
      </c>
      <c r="K45" s="451"/>
      <c r="L45" s="451"/>
      <c r="M45" s="451"/>
      <c r="N45" s="451"/>
    </row>
    <row r="46" spans="1:14" ht="28.5" customHeight="1">
      <c r="A46" s="116"/>
      <c r="B46" s="456"/>
      <c r="C46" s="465" t="s">
        <v>376</v>
      </c>
      <c r="D46" s="424"/>
      <c r="E46" s="424"/>
      <c r="F46" s="424"/>
      <c r="G46" s="424"/>
      <c r="H46" s="427">
        <f t="shared" si="0"/>
        <v>0</v>
      </c>
      <c r="I46" s="424"/>
      <c r="J46" s="427">
        <f t="shared" si="1"/>
        <v>0</v>
      </c>
      <c r="K46" s="424"/>
      <c r="L46" s="424"/>
      <c r="M46" s="424"/>
      <c r="N46" s="424"/>
    </row>
    <row r="47" spans="1:14" ht="66.75" customHeight="1">
      <c r="A47" s="116"/>
      <c r="B47" s="456"/>
      <c r="C47" s="405" t="s">
        <v>377</v>
      </c>
      <c r="D47" s="424"/>
      <c r="E47" s="424"/>
      <c r="F47" s="424"/>
      <c r="G47" s="424"/>
      <c r="H47" s="427">
        <f t="shared" si="0"/>
        <v>0</v>
      </c>
      <c r="I47" s="424"/>
      <c r="J47" s="427">
        <f t="shared" si="1"/>
        <v>0</v>
      </c>
      <c r="K47" s="424"/>
      <c r="L47" s="424"/>
      <c r="M47" s="424"/>
      <c r="N47" s="424"/>
    </row>
    <row r="48" spans="1:14" ht="63.75">
      <c r="A48" s="347">
        <v>3.1</v>
      </c>
      <c r="B48" s="390"/>
      <c r="C48" s="391" t="s">
        <v>378</v>
      </c>
      <c r="D48" s="424"/>
      <c r="E48" s="424"/>
      <c r="F48" s="424"/>
      <c r="G48" s="424"/>
      <c r="H48" s="427">
        <f t="shared" si="0"/>
        <v>0</v>
      </c>
      <c r="I48" s="424"/>
      <c r="J48" s="427">
        <f t="shared" si="1"/>
        <v>0</v>
      </c>
      <c r="K48" s="424"/>
      <c r="L48" s="424"/>
      <c r="M48" s="424"/>
      <c r="N48" s="424"/>
    </row>
    <row r="49" spans="1:14" ht="20.100000000000001" customHeight="1">
      <c r="A49" s="347"/>
      <c r="B49" s="441" t="s">
        <v>214</v>
      </c>
      <c r="C49" s="442" t="s">
        <v>379</v>
      </c>
      <c r="D49" s="427" t="s">
        <v>290</v>
      </c>
      <c r="E49" s="427">
        <v>10</v>
      </c>
      <c r="F49" s="427">
        <v>25</v>
      </c>
      <c r="G49" s="427">
        <v>600</v>
      </c>
      <c r="H49" s="427">
        <f t="shared" si="0"/>
        <v>15000</v>
      </c>
      <c r="I49" s="427">
        <v>150</v>
      </c>
      <c r="J49" s="427">
        <f t="shared" si="1"/>
        <v>3750</v>
      </c>
      <c r="K49" s="427">
        <f t="shared" ref="K49:K51" si="10">J49+H49</f>
        <v>18750</v>
      </c>
      <c r="L49" s="907" t="s">
        <v>652</v>
      </c>
      <c r="M49" s="907" t="s">
        <v>650</v>
      </c>
      <c r="N49" s="427"/>
    </row>
    <row r="50" spans="1:14" ht="20.100000000000001" customHeight="1">
      <c r="A50" s="347"/>
      <c r="B50" s="441" t="s">
        <v>227</v>
      </c>
      <c r="C50" s="442" t="s">
        <v>380</v>
      </c>
      <c r="D50" s="427" t="s">
        <v>290</v>
      </c>
      <c r="E50" s="427">
        <v>30</v>
      </c>
      <c r="F50" s="427">
        <v>55</v>
      </c>
      <c r="G50" s="427">
        <v>880</v>
      </c>
      <c r="H50" s="427">
        <f t="shared" si="0"/>
        <v>48400</v>
      </c>
      <c r="I50" s="427">
        <v>200</v>
      </c>
      <c r="J50" s="427">
        <f t="shared" si="1"/>
        <v>11000</v>
      </c>
      <c r="K50" s="427">
        <f t="shared" si="10"/>
        <v>59400</v>
      </c>
      <c r="L50" s="907"/>
      <c r="M50" s="907"/>
      <c r="N50" s="427"/>
    </row>
    <row r="51" spans="1:14" ht="20.100000000000001" customHeight="1">
      <c r="A51" s="347"/>
      <c r="B51" s="441" t="s">
        <v>228</v>
      </c>
      <c r="C51" s="442" t="s">
        <v>381</v>
      </c>
      <c r="D51" s="427" t="s">
        <v>290</v>
      </c>
      <c r="E51" s="427">
        <v>30</v>
      </c>
      <c r="F51" s="427">
        <v>75</v>
      </c>
      <c r="G51" s="427">
        <v>2350</v>
      </c>
      <c r="H51" s="427">
        <f t="shared" si="0"/>
        <v>176250</v>
      </c>
      <c r="I51" s="427">
        <v>300</v>
      </c>
      <c r="J51" s="427">
        <f t="shared" si="1"/>
        <v>22500</v>
      </c>
      <c r="K51" s="427">
        <f t="shared" si="10"/>
        <v>198750</v>
      </c>
      <c r="L51" s="907"/>
      <c r="M51" s="907"/>
      <c r="N51" s="427"/>
    </row>
    <row r="52" spans="1:14" ht="28.5" customHeight="1">
      <c r="A52" s="347">
        <f>A48+0.1</f>
        <v>3.2</v>
      </c>
      <c r="B52" s="390"/>
      <c r="C52" s="466" t="s">
        <v>382</v>
      </c>
      <c r="D52" s="424"/>
      <c r="E52" s="424"/>
      <c r="F52" s="424"/>
      <c r="G52" s="424"/>
      <c r="H52" s="427">
        <f t="shared" si="0"/>
        <v>0</v>
      </c>
      <c r="I52" s="424"/>
      <c r="J52" s="427">
        <f t="shared" si="1"/>
        <v>0</v>
      </c>
      <c r="K52" s="424"/>
      <c r="L52" s="424"/>
      <c r="M52" s="424"/>
      <c r="N52" s="424"/>
    </row>
    <row r="53" spans="1:14" s="86" customFormat="1" ht="15" customHeight="1" thickBot="1">
      <c r="A53" s="467"/>
      <c r="B53" s="468" t="s">
        <v>214</v>
      </c>
      <c r="C53" s="469" t="s">
        <v>383</v>
      </c>
      <c r="D53" s="427" t="str">
        <f>IF(C53="","",IF(E53="","",IF(E53&gt;1,"Nos.","No.")))</f>
        <v>Nos.</v>
      </c>
      <c r="E53" s="427">
        <v>3</v>
      </c>
      <c r="F53" s="427">
        <v>3</v>
      </c>
      <c r="G53" s="427">
        <v>9800</v>
      </c>
      <c r="H53" s="427">
        <f t="shared" si="0"/>
        <v>29400</v>
      </c>
      <c r="I53" s="427">
        <v>1000</v>
      </c>
      <c r="J53" s="427">
        <f t="shared" si="1"/>
        <v>3000</v>
      </c>
      <c r="K53" s="427">
        <f t="shared" ref="K53" si="11">J53+H53</f>
        <v>32400</v>
      </c>
      <c r="L53" s="427" t="s">
        <v>652</v>
      </c>
      <c r="M53" s="427" t="s">
        <v>650</v>
      </c>
      <c r="N53" s="427"/>
    </row>
    <row r="54" spans="1:14" ht="20.100000000000001" customHeight="1" thickTop="1" thickBot="1">
      <c r="A54" s="470"/>
      <c r="B54" s="471"/>
      <c r="C54" s="472" t="s">
        <v>360</v>
      </c>
      <c r="D54" s="473"/>
      <c r="E54" s="474"/>
      <c r="F54" s="474"/>
      <c r="G54" s="474"/>
      <c r="H54" s="427">
        <f t="shared" si="0"/>
        <v>0</v>
      </c>
      <c r="I54" s="474"/>
      <c r="J54" s="427">
        <f t="shared" si="1"/>
        <v>0</v>
      </c>
      <c r="K54" s="474"/>
      <c r="L54" s="474"/>
      <c r="M54" s="474"/>
      <c r="N54" s="474"/>
    </row>
    <row r="55" spans="1:14" ht="17.25" customHeight="1">
      <c r="A55" s="347"/>
      <c r="B55" s="390"/>
      <c r="C55" s="475" t="s">
        <v>384</v>
      </c>
      <c r="D55" s="455"/>
      <c r="E55" s="455"/>
      <c r="F55" s="455"/>
      <c r="G55" s="455"/>
      <c r="H55" s="427">
        <f t="shared" si="0"/>
        <v>0</v>
      </c>
      <c r="I55" s="455"/>
      <c r="J55" s="427">
        <f t="shared" si="1"/>
        <v>0</v>
      </c>
      <c r="K55" s="455"/>
      <c r="L55" s="455"/>
      <c r="M55" s="455"/>
      <c r="N55" s="455"/>
    </row>
    <row r="56" spans="1:14" ht="42.75" customHeight="1">
      <c r="A56" s="347"/>
      <c r="B56" s="390"/>
      <c r="C56" s="476" t="s">
        <v>385</v>
      </c>
      <c r="D56" s="424"/>
      <c r="E56" s="424"/>
      <c r="F56" s="424"/>
      <c r="G56" s="424"/>
      <c r="H56" s="427">
        <f t="shared" si="0"/>
        <v>0</v>
      </c>
      <c r="I56" s="424"/>
      <c r="J56" s="427">
        <f t="shared" si="1"/>
        <v>0</v>
      </c>
      <c r="K56" s="424"/>
      <c r="L56" s="424"/>
      <c r="M56" s="424"/>
      <c r="N56" s="424"/>
    </row>
    <row r="57" spans="1:14" ht="42" customHeight="1">
      <c r="A57" s="347">
        <f>4+0.1</f>
        <v>4.0999999999999996</v>
      </c>
      <c r="B57" s="390"/>
      <c r="C57" s="405" t="s">
        <v>386</v>
      </c>
      <c r="D57" s="427" t="s">
        <v>182</v>
      </c>
      <c r="E57" s="427">
        <v>1</v>
      </c>
      <c r="F57" s="427">
        <v>1</v>
      </c>
      <c r="G57" s="427">
        <v>25000</v>
      </c>
      <c r="H57" s="427">
        <f t="shared" si="0"/>
        <v>25000</v>
      </c>
      <c r="I57" s="427">
        <v>10000</v>
      </c>
      <c r="J57" s="427">
        <f t="shared" si="1"/>
        <v>10000</v>
      </c>
      <c r="K57" s="427">
        <f t="shared" ref="K57:K58" si="12">J57+H57</f>
        <v>35000</v>
      </c>
      <c r="L57" s="427"/>
      <c r="M57" s="427"/>
      <c r="N57" s="427"/>
    </row>
    <row r="58" spans="1:14" ht="27" customHeight="1">
      <c r="A58" s="347">
        <f>A57+0.1</f>
        <v>4.1999999999999993</v>
      </c>
      <c r="B58" s="390"/>
      <c r="C58" s="405" t="s">
        <v>387</v>
      </c>
      <c r="D58" s="427" t="s">
        <v>182</v>
      </c>
      <c r="E58" s="427">
        <v>1</v>
      </c>
      <c r="F58" s="427">
        <v>1</v>
      </c>
      <c r="G58" s="427">
        <v>0</v>
      </c>
      <c r="H58" s="427">
        <f t="shared" si="0"/>
        <v>0</v>
      </c>
      <c r="I58" s="427">
        <v>45000</v>
      </c>
      <c r="J58" s="427">
        <f t="shared" si="1"/>
        <v>45000</v>
      </c>
      <c r="K58" s="427">
        <f t="shared" si="12"/>
        <v>45000</v>
      </c>
      <c r="L58" s="427"/>
      <c r="M58" s="427"/>
      <c r="N58" s="427"/>
    </row>
    <row r="59" spans="1:14" ht="27" customHeight="1" thickBot="1">
      <c r="A59" s="347">
        <f>A58+0.1</f>
        <v>4.2999999999999989</v>
      </c>
      <c r="B59" s="390"/>
      <c r="C59" s="391" t="s">
        <v>393</v>
      </c>
      <c r="D59" s="424" t="s">
        <v>183</v>
      </c>
      <c r="E59" s="424">
        <v>5</v>
      </c>
      <c r="F59" s="427">
        <v>5</v>
      </c>
      <c r="G59" s="427">
        <v>0</v>
      </c>
      <c r="H59" s="427">
        <f t="shared" si="0"/>
        <v>0</v>
      </c>
      <c r="I59" s="427">
        <v>5000</v>
      </c>
      <c r="J59" s="427">
        <f t="shared" si="1"/>
        <v>25000</v>
      </c>
      <c r="K59" s="427">
        <f t="shared" ref="K59" si="13">J59+H59</f>
        <v>25000</v>
      </c>
      <c r="L59" s="427"/>
      <c r="M59" s="427"/>
      <c r="N59" s="424"/>
    </row>
    <row r="60" spans="1:14" ht="20.100000000000001" customHeight="1" thickTop="1" thickBot="1">
      <c r="A60" s="911"/>
      <c r="B60" s="912"/>
      <c r="C60" s="449" t="s">
        <v>360</v>
      </c>
      <c r="D60" s="464"/>
      <c r="E60" s="450"/>
      <c r="F60" s="450"/>
      <c r="G60" s="450"/>
      <c r="H60" s="450"/>
      <c r="I60" s="450"/>
      <c r="J60" s="450"/>
      <c r="K60" s="450"/>
      <c r="L60" s="424"/>
      <c r="M60" s="424"/>
      <c r="N60" s="450"/>
    </row>
    <row r="61" spans="1:14" ht="14.25" thickTop="1" thickBot="1">
      <c r="A61" s="477"/>
      <c r="I61" s="125"/>
      <c r="J61" s="125"/>
      <c r="K61" s="125"/>
      <c r="L61" s="450"/>
      <c r="M61" s="450"/>
    </row>
    <row r="62" spans="1:14" ht="20.100000000000001" customHeight="1" thickTop="1" thickBot="1">
      <c r="A62" s="478"/>
      <c r="B62" s="479"/>
      <c r="C62" s="480" t="s">
        <v>388</v>
      </c>
      <c r="D62" s="481"/>
      <c r="E62" s="482"/>
      <c r="F62" s="482"/>
      <c r="G62" s="482"/>
      <c r="H62" s="768">
        <f>SUM(H7:H61)</f>
        <v>1734150</v>
      </c>
      <c r="I62" s="768"/>
      <c r="J62" s="768">
        <f>SUM(J7:J61)</f>
        <v>241850</v>
      </c>
      <c r="K62" s="768">
        <f>SUM(K7:K61)</f>
        <v>1891000</v>
      </c>
      <c r="N62" s="482"/>
    </row>
    <row r="63" spans="1:14" ht="14.25" thickTop="1" thickBot="1">
      <c r="L63" s="482"/>
      <c r="M63" s="482"/>
    </row>
    <row r="64" spans="1:14" s="333" customFormat="1" ht="14.25">
      <c r="A64" s="902" t="s">
        <v>242</v>
      </c>
      <c r="B64" s="902"/>
      <c r="C64" s="270"/>
      <c r="D64" s="268"/>
      <c r="E64" s="268"/>
      <c r="F64" s="268"/>
      <c r="L64" s="125"/>
      <c r="M64" s="125"/>
      <c r="N64" s="268"/>
    </row>
    <row r="65" spans="1:21" s="333" customFormat="1" ht="15" customHeight="1">
      <c r="A65" s="406" t="s">
        <v>309</v>
      </c>
      <c r="B65" s="222" t="s">
        <v>248</v>
      </c>
      <c r="C65" s="222"/>
      <c r="D65" s="222"/>
      <c r="E65" s="222"/>
      <c r="F65" s="222"/>
      <c r="G65" s="483"/>
      <c r="H65" s="483"/>
      <c r="I65" s="483"/>
      <c r="J65" s="383"/>
      <c r="K65" s="383"/>
      <c r="L65" s="268"/>
      <c r="M65" s="268"/>
      <c r="N65" s="222"/>
      <c r="O65" s="383"/>
      <c r="P65" s="383"/>
      <c r="Q65" s="383"/>
      <c r="R65" s="383"/>
      <c r="S65" s="383"/>
      <c r="T65" s="383"/>
      <c r="U65" s="383"/>
    </row>
    <row r="66" spans="1:21" s="333" customFormat="1" ht="28.5" customHeight="1">
      <c r="A66" s="406" t="s">
        <v>309</v>
      </c>
      <c r="B66" s="874" t="s">
        <v>389</v>
      </c>
      <c r="C66" s="874"/>
      <c r="D66" s="874"/>
      <c r="E66" s="874"/>
      <c r="F66" s="874"/>
      <c r="G66" s="874"/>
      <c r="H66" s="874"/>
      <c r="I66" s="874"/>
      <c r="J66" s="874"/>
      <c r="K66" s="383"/>
      <c r="L66" s="222"/>
      <c r="M66" s="222"/>
      <c r="N66" s="383"/>
      <c r="O66" s="383"/>
      <c r="P66" s="383"/>
      <c r="Q66" s="383"/>
      <c r="R66" s="383"/>
      <c r="S66" s="383"/>
      <c r="T66" s="383"/>
      <c r="U66" s="383"/>
    </row>
    <row r="67" spans="1:21" s="333" customFormat="1" ht="30.75" customHeight="1">
      <c r="A67" s="406" t="s">
        <v>309</v>
      </c>
      <c r="B67" s="874" t="s">
        <v>311</v>
      </c>
      <c r="C67" s="874"/>
      <c r="D67" s="874"/>
      <c r="E67" s="874"/>
      <c r="F67" s="874"/>
      <c r="G67" s="874"/>
      <c r="H67" s="874"/>
      <c r="I67" s="874"/>
      <c r="J67" s="874"/>
      <c r="K67" s="383"/>
      <c r="L67" s="383"/>
      <c r="M67" s="383"/>
      <c r="N67" s="383"/>
      <c r="O67" s="383"/>
      <c r="P67" s="383"/>
      <c r="Q67" s="383"/>
      <c r="R67" s="383"/>
      <c r="S67" s="383"/>
      <c r="T67" s="383"/>
      <c r="U67" s="383"/>
    </row>
    <row r="68" spans="1:21" ht="14.25">
      <c r="L68" s="383"/>
      <c r="M68" s="383"/>
    </row>
  </sheetData>
  <mergeCells count="28">
    <mergeCell ref="L7:L8"/>
    <mergeCell ref="M7:M8"/>
    <mergeCell ref="N7:N8"/>
    <mergeCell ref="A1:C1"/>
    <mergeCell ref="A2:C2"/>
    <mergeCell ref="A7:B8"/>
    <mergeCell ref="C7:C8"/>
    <mergeCell ref="D7:D8"/>
    <mergeCell ref="E7:E8"/>
    <mergeCell ref="A60:B60"/>
    <mergeCell ref="A64:B64"/>
    <mergeCell ref="B66:J66"/>
    <mergeCell ref="B67:J67"/>
    <mergeCell ref="F7:F8"/>
    <mergeCell ref="G7:H7"/>
    <mergeCell ref="I7:J7"/>
    <mergeCell ref="L12:L16"/>
    <mergeCell ref="M12:M16"/>
    <mergeCell ref="L34:L35"/>
    <mergeCell ref="M34:M35"/>
    <mergeCell ref="L18:L19"/>
    <mergeCell ref="M18:M19"/>
    <mergeCell ref="L37:L38"/>
    <mergeCell ref="M37:M38"/>
    <mergeCell ref="L40:L44"/>
    <mergeCell ref="M40:M44"/>
    <mergeCell ref="L49:L51"/>
    <mergeCell ref="M49:M51"/>
  </mergeCells>
  <printOptions horizontalCentered="1"/>
  <pageMargins left="0.5" right="0.5" top="0.75" bottom="0.75" header="0.33" footer="0.23"/>
  <pageSetup paperSize="9" scale="69" orientation="landscape" r:id="rId1"/>
  <headerFooter alignWithMargins="0">
    <oddFooter>&amp;L&amp;8SEM Engineers&amp;R&amp;8Page &amp;P of &amp;N</oddFooter>
  </headerFooter>
  <rowBreaks count="3" manualBreakCount="3">
    <brk id="28" max="13" man="1"/>
    <brk id="45" max="13" man="1"/>
    <brk id="54" max="1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29AC99-8D46-44D3-8D33-68161843B0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21C7D81-35BC-4DB0-B033-7893335722DC}">
  <ds:schemaRefs>
    <ds:schemaRef ds:uri="http://schemas.microsoft.com/office/2006/metadata/properties"/>
    <ds:schemaRef ds:uri="http://schemas.microsoft.com/office/infopath/2007/PartnerControls"/>
    <ds:schemaRef ds:uri="2a2a445e-c453-4f04-9b2f-8a0068eac90e"/>
    <ds:schemaRef ds:uri="db23c72c-e112-43fc-8a02-148203d9c31c"/>
  </ds:schemaRefs>
</ds:datastoreItem>
</file>

<file path=customXml/itemProps3.xml><?xml version="1.0" encoding="utf-8"?>
<ds:datastoreItem xmlns:ds="http://schemas.openxmlformats.org/officeDocument/2006/customXml" ds:itemID="{6A4A8868-1E17-4D70-BBC4-38D0254CF8C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TITLE</vt:lpstr>
      <vt:lpstr>Grand Summary</vt:lpstr>
      <vt:lpstr>CIVIL ID</vt:lpstr>
      <vt:lpstr>ELEC SUMMARY</vt:lpstr>
      <vt:lpstr>ELEC BOQ</vt:lpstr>
      <vt:lpstr>ACMV</vt:lpstr>
      <vt:lpstr>ACMV-IT</vt:lpstr>
      <vt:lpstr>FSS BOQ</vt:lpstr>
      <vt:lpstr>PLUMBING</vt:lpstr>
      <vt:lpstr>ACMV!Print_Area</vt:lpstr>
      <vt:lpstr>'ACMV-IT'!Print_Area</vt:lpstr>
      <vt:lpstr>'CIVIL ID'!Print_Area</vt:lpstr>
      <vt:lpstr>'ELEC BOQ'!Print_Area</vt:lpstr>
      <vt:lpstr>'ELEC SUMMARY'!Print_Area</vt:lpstr>
      <vt:lpstr>'FSS BOQ'!Print_Area</vt:lpstr>
      <vt:lpstr>'Grand Summary'!Print_Area</vt:lpstr>
      <vt:lpstr>PLUMBING!Print_Area</vt:lpstr>
      <vt:lpstr>TITLE!Print_Area</vt:lpstr>
      <vt:lpstr>ACMV!Print_Titles</vt:lpstr>
      <vt:lpstr>'ACMV-IT'!Print_Titles</vt:lpstr>
      <vt:lpstr>'CIVIL ID'!Print_Titles</vt:lpstr>
      <vt:lpstr>'ELEC BOQ'!Print_Titles</vt:lpstr>
      <vt:lpstr>'ELEC SUMMARY'!Print_Titles</vt:lpstr>
      <vt:lpstr>'FSS BOQ'!Print_Titles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2025-04-29T08:34:46Z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ediaServiceImageTags">
    <vt:lpwstr/>
  </property>
</Properties>
</file>