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codeName="ThisWorkbook" defaultThemeVersion="124226"/>
  <xr:revisionPtr revIDLastSave="0" documentId="13_ncr:1_{40601964-5A5C-4F4A-9F63-92A94228587D}" xr6:coauthVersionLast="36" xr6:coauthVersionMax="47" xr10:uidLastSave="{00000000-0000-0000-0000-000000000000}"/>
  <bookViews>
    <workbookView xWindow="0" yWindow="0" windowWidth="28800" windowHeight="12225" tabRatio="763" activeTab="2" xr2:uid="{00000000-000D-0000-FFFF-FFFF00000000}"/>
  </bookViews>
  <sheets>
    <sheet name="ACMV" sheetId="55" r:id="rId1"/>
    <sheet name="FSS BOQ" sheetId="56" r:id="rId2"/>
    <sheet name="PLUMBING" sheetId="5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c">#REF!</definedName>
    <definedName name="\\x">#REF!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0" hidden="1">ACMV!$C$36:$I$52</definedName>
    <definedName name="_Key1" hidden="1">#REF!</definedName>
    <definedName name="_Key2" hidden="1">#REF!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#REF!</definedName>
    <definedName name="_Regression_Int">1</definedName>
    <definedName name="_S1">#REF!</definedName>
    <definedName name="_Sort" hidden="1">#REF!</definedName>
    <definedName name="_TAQ">#REF!</definedName>
    <definedName name="_tw1">#REF!</definedName>
    <definedName name="A">[6]B!$A$8:$H$52</definedName>
    <definedName name="aa">#REF!</definedName>
    <definedName name="AAA">#N/A</definedName>
    <definedName name="aaag" hidden="1">{#N/A,#N/A,TRUE,"SUM";#N/A,#N/A,TRUE,"EE";#N/A,#N/A,TRUE,"AC";#N/A,#N/A,TRUE,"SN"}</definedName>
    <definedName name="AADATA">#REF!</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#REF!</definedName>
    <definedName name="datalist">'[8]CB Summary'!$I$10:$J$13</definedName>
    <definedName name="dd">#REF!</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0">#REF!</definedName>
    <definedName name="dlist" localSheetId="1">#REF!</definedName>
    <definedName name="dlist" localSheetId="2">#REF!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hidden="1">{#N/A,#N/A,TRUE,"SUM";#N/A,#N/A,TRUE,"EE";#N/A,#N/A,TRUE,"AC";#N/A,#N/A,TRUE,"SN"}</definedName>
    <definedName name="_xlnm.Extract">#REF!</definedName>
    <definedName name="F">#REF!</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hidden="1">{#N/A,#N/A,TRUE,"SUM";#N/A,#N/A,TRUE,"EE";#N/A,#N/A,TRUE,"AC";#N/A,#N/A,TRUE,"SN"}</definedName>
    <definedName name="FFS">#REF!</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#REF!</definedName>
    <definedName name="phbnsr1">#REF!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hidden="1">{#N/A,#N/A,TRUE,"Str.";#N/A,#N/A,TRUE,"Steel &amp; Roof";#N/A,#N/A,TRUE,"Arc.";#N/A,#N/A,TRUE,"Preliminary";#N/A,#N/A,TRUE,"Sum_Prelim"}</definedName>
    <definedName name="_xlnm.Print_Area" localSheetId="0">ACMV!$A$1:$N$69</definedName>
    <definedName name="_xlnm.Print_Area" localSheetId="1">'FSS BOQ'!$A$1:$N$62</definedName>
    <definedName name="_xlnm.Print_Area" localSheetId="2">PLUMBING!$A$1:$N$65</definedName>
    <definedName name="_xlnm.Print_Area">#REF!</definedName>
    <definedName name="Print_Area_MI">#REF!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0">ACMV!$1:$7</definedName>
    <definedName name="_xlnm.Print_Titles" localSheetId="1">'FSS BOQ'!$1:$8</definedName>
    <definedName name="_xlnm.Print_Titles" localSheetId="2">PLUMBING!$1:$8</definedName>
    <definedName name="_xlnm.Print_Titles">#REF!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#REF!</definedName>
    <definedName name="schedule.nos" hidden="1">#REF!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hidden="1">{#N/A,#N/A,TRUE,"SUM";#N/A,#N/A,TRUE,"EE";#N/A,#N/A,TRUE,"AC";#N/A,#N/A,TRUE,"SN"}</definedName>
    <definedName name="summary">#REF!</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0">#REF!</definedName>
    <definedName name="TO" localSheetId="1">#REF!</definedName>
    <definedName name="TO" localSheetId="2">#REF!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hidden="1">{#N/A,#N/A,TRUE,"SUM";#N/A,#N/A,TRUE,"EE";#N/A,#N/A,TRUE,"AC";#N/A,#N/A,TRUE,"SN"}</definedName>
    <definedName name="wrn.BILLS._.OF._.QUANTITY." hidden="1">{#N/A,#N/A,TRUE,"Str.";#N/A,#N/A,TRUE,"Steel &amp; Roof";#N/A,#N/A,TRUE,"Arc.";#N/A,#N/A,TRUE,"Preliminary";#N/A,#N/A,TRUE,"Sum_Prelim"}</definedName>
    <definedName name="WTCM">#REF!</definedName>
    <definedName name="WTP">#REF!</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K27" i="55" l="1"/>
  <c r="J27" i="55"/>
  <c r="H27" i="55"/>
  <c r="J15" i="55" l="1"/>
  <c r="H15" i="55"/>
  <c r="J14" i="55"/>
  <c r="H14" i="55"/>
  <c r="J13" i="55"/>
  <c r="H13" i="55"/>
  <c r="J12" i="55"/>
  <c r="H12" i="55"/>
  <c r="J11" i="55"/>
  <c r="H11" i="55"/>
  <c r="K11" i="55" l="1"/>
  <c r="K14" i="55"/>
  <c r="K13" i="55"/>
  <c r="K15" i="55"/>
  <c r="K12" i="55"/>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J12" i="57"/>
  <c r="H13" i="57"/>
  <c r="H14" i="57"/>
  <c r="H15" i="57"/>
  <c r="H16" i="57"/>
  <c r="H17" i="57"/>
  <c r="H18" i="57"/>
  <c r="H19"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12" i="57"/>
  <c r="J13" i="56"/>
  <c r="J14" i="56"/>
  <c r="J15" i="56"/>
  <c r="J16" i="56"/>
  <c r="J17" i="56"/>
  <c r="J19" i="56"/>
  <c r="J20" i="56"/>
  <c r="J21" i="56"/>
  <c r="J22" i="56"/>
  <c r="J23" i="56"/>
  <c r="J24" i="56"/>
  <c r="J25" i="56"/>
  <c r="J26" i="56"/>
  <c r="J27" i="56"/>
  <c r="J28" i="56"/>
  <c r="J29" i="56"/>
  <c r="J30" i="56"/>
  <c r="J31" i="56"/>
  <c r="J32" i="56"/>
  <c r="J33" i="56"/>
  <c r="J34" i="56"/>
  <c r="J35" i="56"/>
  <c r="J36" i="56"/>
  <c r="J37" i="56"/>
  <c r="J38" i="56"/>
  <c r="J39" i="56"/>
  <c r="J40" i="56"/>
  <c r="J41" i="56"/>
  <c r="J42" i="56"/>
  <c r="J43" i="56"/>
  <c r="J44" i="56"/>
  <c r="J45" i="56"/>
  <c r="J46" i="56"/>
  <c r="J47" i="56"/>
  <c r="J48" i="56"/>
  <c r="J49" i="56"/>
  <c r="J50" i="56"/>
  <c r="J51" i="56"/>
  <c r="J52" i="56"/>
  <c r="J53" i="56"/>
  <c r="J54" i="56"/>
  <c r="J55" i="56"/>
  <c r="J56" i="56"/>
  <c r="J12" i="56"/>
  <c r="H56" i="56"/>
  <c r="H55" i="56"/>
  <c r="H54" i="56"/>
  <c r="H53" i="56"/>
  <c r="H52" i="56"/>
  <c r="H51" i="56"/>
  <c r="H50" i="56"/>
  <c r="H49" i="56"/>
  <c r="H48" i="56"/>
  <c r="H47" i="56"/>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3" i="56"/>
  <c r="H14" i="56"/>
  <c r="H15" i="56"/>
  <c r="H16" i="56"/>
  <c r="H12" i="56"/>
  <c r="J16" i="55"/>
  <c r="J17" i="55"/>
  <c r="J18" i="55"/>
  <c r="J19" i="55"/>
  <c r="J20" i="55"/>
  <c r="J21" i="55"/>
  <c r="J22" i="55"/>
  <c r="J23" i="55"/>
  <c r="J24" i="55"/>
  <c r="J25" i="55"/>
  <c r="J26" i="55"/>
  <c r="J28" i="55"/>
  <c r="J29" i="55"/>
  <c r="J30" i="55"/>
  <c r="J31" i="55"/>
  <c r="J32" i="55"/>
  <c r="J33" i="55"/>
  <c r="J34" i="55"/>
  <c r="J35" i="55"/>
  <c r="J36" i="55"/>
  <c r="J37" i="55"/>
  <c r="J38" i="55"/>
  <c r="J39" i="55"/>
  <c r="J40" i="55"/>
  <c r="J41" i="55"/>
  <c r="J42" i="55"/>
  <c r="J43" i="55"/>
  <c r="J44" i="55"/>
  <c r="J45" i="55"/>
  <c r="J46" i="55"/>
  <c r="J47" i="55"/>
  <c r="J48" i="55"/>
  <c r="J49" i="55"/>
  <c r="J50" i="55"/>
  <c r="J51" i="55"/>
  <c r="J52" i="55"/>
  <c r="J53" i="55"/>
  <c r="J54" i="55"/>
  <c r="J55" i="55"/>
  <c r="J56" i="55"/>
  <c r="J57" i="55"/>
  <c r="J58" i="55"/>
  <c r="J59" i="55"/>
  <c r="J60" i="55"/>
  <c r="J61" i="55"/>
  <c r="H16" i="55"/>
  <c r="H17" i="55"/>
  <c r="H18" i="55"/>
  <c r="H19" i="55"/>
  <c r="H20" i="55"/>
  <c r="H21" i="55"/>
  <c r="H22" i="55"/>
  <c r="H23" i="55"/>
  <c r="H24" i="55"/>
  <c r="H25" i="55"/>
  <c r="H26" i="55"/>
  <c r="H28" i="55"/>
  <c r="H29" i="55"/>
  <c r="H30" i="55"/>
  <c r="H31" i="55"/>
  <c r="H32" i="55"/>
  <c r="H33" i="55"/>
  <c r="H34" i="55"/>
  <c r="H35" i="55"/>
  <c r="H36" i="55"/>
  <c r="H37" i="55"/>
  <c r="H38" i="55"/>
  <c r="H39" i="55"/>
  <c r="H40" i="55"/>
  <c r="H41" i="55"/>
  <c r="H42" i="55"/>
  <c r="H43" i="55"/>
  <c r="H44" i="55"/>
  <c r="H45" i="55"/>
  <c r="H46" i="55"/>
  <c r="H47" i="55"/>
  <c r="H48" i="55"/>
  <c r="H49" i="55"/>
  <c r="H50" i="55"/>
  <c r="H51" i="55"/>
  <c r="H52" i="55"/>
  <c r="H53" i="55"/>
  <c r="H54" i="55"/>
  <c r="H55" i="55"/>
  <c r="H56" i="55"/>
  <c r="H57" i="55"/>
  <c r="H58" i="55"/>
  <c r="H59" i="55"/>
  <c r="H60" i="55"/>
  <c r="H61" i="55"/>
  <c r="K35" i="55" l="1"/>
  <c r="K34" i="55"/>
  <c r="K33" i="55"/>
  <c r="K32" i="55"/>
  <c r="K30" i="55" l="1"/>
  <c r="J57" i="56"/>
  <c r="H57" i="56"/>
  <c r="K56" i="56"/>
  <c r="K54" i="56"/>
  <c r="K53" i="56"/>
  <c r="K52" i="56"/>
  <c r="K51" i="56"/>
  <c r="K48" i="56"/>
  <c r="K47" i="56"/>
  <c r="K46" i="56"/>
  <c r="K45" i="56"/>
  <c r="K44" i="56"/>
  <c r="K41" i="56"/>
  <c r="K37" i="56"/>
  <c r="K35" i="56"/>
  <c r="K34" i="56"/>
  <c r="K30" i="56"/>
  <c r="K29" i="56"/>
  <c r="K28" i="56"/>
  <c r="K27" i="56"/>
  <c r="K26" i="56"/>
  <c r="K25" i="56"/>
  <c r="K24" i="56"/>
  <c r="K23" i="56"/>
  <c r="K22" i="56"/>
  <c r="K20" i="56"/>
  <c r="K19" i="56"/>
  <c r="K16" i="56"/>
  <c r="K15" i="56"/>
  <c r="K14" i="56"/>
  <c r="K13" i="56"/>
  <c r="K12" i="56"/>
  <c r="K57" i="56" l="1"/>
  <c r="H60" i="57"/>
  <c r="J60" i="57"/>
  <c r="K57" i="57" l="1"/>
  <c r="K56" i="57"/>
  <c r="K52" i="57"/>
  <c r="K50" i="57"/>
  <c r="K49" i="57"/>
  <c r="K48" i="57"/>
  <c r="K43" i="57"/>
  <c r="K41" i="57"/>
  <c r="K39" i="57"/>
  <c r="K37" i="57"/>
  <c r="K36" i="57"/>
  <c r="K34" i="57"/>
  <c r="K33" i="57"/>
  <c r="K31" i="57"/>
  <c r="K26" i="57"/>
  <c r="K25" i="57"/>
  <c r="K24" i="57"/>
  <c r="K23" i="57"/>
  <c r="K21" i="57"/>
  <c r="K17" i="57"/>
  <c r="K16" i="57"/>
  <c r="K15" i="57"/>
  <c r="K13" i="57"/>
  <c r="K12" i="57"/>
  <c r="K60" i="57" l="1"/>
  <c r="H62" i="55"/>
  <c r="J62" i="55"/>
  <c r="K61" i="55"/>
  <c r="K60" i="55"/>
  <c r="K59" i="55"/>
  <c r="K58" i="55"/>
  <c r="K54" i="55"/>
  <c r="K53" i="55"/>
  <c r="K51" i="55"/>
  <c r="K50" i="55"/>
  <c r="K49" i="55"/>
  <c r="K48" i="55"/>
  <c r="K47" i="55"/>
  <c r="K46" i="55"/>
  <c r="K44" i="55"/>
  <c r="K41" i="55"/>
  <c r="K40" i="55"/>
  <c r="K39" i="55"/>
  <c r="K37" i="55"/>
  <c r="K36" i="55"/>
  <c r="K29" i="55"/>
  <c r="K24" i="55"/>
  <c r="K23" i="55"/>
  <c r="K22" i="55"/>
  <c r="K21" i="55"/>
  <c r="K20" i="55"/>
  <c r="K19" i="55"/>
  <c r="K18" i="55"/>
  <c r="K28" i="55" l="1"/>
  <c r="K62" i="55" s="1"/>
  <c r="A29" i="55"/>
  <c r="A57" i="57"/>
  <c r="A56" i="57"/>
  <c r="D52" i="57"/>
  <c r="A51" i="57"/>
  <c r="D43" i="57"/>
  <c r="D41" i="57"/>
  <c r="D39" i="57"/>
  <c r="A32" i="57"/>
  <c r="A35" i="57" s="1"/>
  <c r="A38" i="57" s="1"/>
  <c r="A40" i="57" s="1"/>
  <c r="A42" i="57" s="1"/>
  <c r="D25" i="57"/>
  <c r="D23" i="57"/>
  <c r="D22" i="57"/>
  <c r="D21" i="57"/>
  <c r="D16" i="57"/>
  <c r="D15" i="57"/>
  <c r="A14" i="57"/>
  <c r="A17" i="57" s="1"/>
  <c r="A18" i="57" s="1"/>
  <c r="A20" i="57" s="1"/>
  <c r="D13" i="57"/>
  <c r="D12" i="57"/>
  <c r="A32" i="56"/>
  <c r="D24" i="56"/>
  <c r="D23" i="56"/>
  <c r="D22" i="56"/>
  <c r="D20" i="56"/>
  <c r="D19" i="56"/>
  <c r="A17" i="56"/>
  <c r="A21" i="56" s="1"/>
  <c r="A26" i="56" s="1"/>
  <c r="A27" i="56" s="1"/>
  <c r="A10" i="55"/>
  <c r="B11" i="55" s="1"/>
  <c r="B12" i="55" s="1"/>
  <c r="B13" i="55" s="1"/>
  <c r="B14" i="55" s="1"/>
  <c r="B15" i="55" s="1"/>
  <c r="A16" i="55" l="1"/>
  <c r="A28" i="55" s="1"/>
  <c r="A28" i="56"/>
  <c r="A29" i="56" s="1"/>
  <c r="A30" i="56" s="1"/>
  <c r="A31" i="56" s="1"/>
  <c r="A36" i="56" s="1"/>
  <c r="A38" i="56" s="1"/>
  <c r="A42" i="56" s="1"/>
  <c r="A49" i="56" s="1"/>
  <c r="A55" i="56" s="1"/>
  <c r="A30" i="55" l="1"/>
  <c r="A31" i="55" s="1"/>
  <c r="A36" i="55" s="1"/>
  <c r="B18" i="55"/>
  <c r="B19" i="55" s="1"/>
  <c r="B20" i="55" s="1"/>
  <c r="B21" i="55" s="1"/>
  <c r="B22" i="55" s="1"/>
  <c r="B23" i="55" s="1"/>
  <c r="B24" i="55" s="1"/>
  <c r="B25" i="55" s="1"/>
  <c r="B26" i="55" s="1"/>
  <c r="B32" i="55" l="1"/>
  <c r="B33" i="55" s="1"/>
  <c r="B34" i="55" s="1"/>
  <c r="B35" i="55" s="1"/>
  <c r="A37" i="55" l="1"/>
  <c r="A38" i="55" s="1"/>
  <c r="A42" i="55" l="1"/>
  <c r="B39" i="55"/>
  <c r="B40" i="55" s="1"/>
  <c r="B41" i="55" s="1"/>
  <c r="B43" i="55" l="1"/>
  <c r="B45" i="55" s="1"/>
  <c r="A52" i="55"/>
  <c r="A58" i="55" s="1"/>
  <c r="A59" i="55" s="1"/>
  <c r="B53" i="55" l="1"/>
  <c r="B54" i="55" s="1"/>
  <c r="B55" i="55" s="1"/>
  <c r="B56" i="55" s="1"/>
  <c r="B57" i="55" s="1"/>
  <c r="A60" i="55" l="1"/>
  <c r="A61" i="55" s="1"/>
</calcChain>
</file>

<file path=xl/sharedStrings.xml><?xml version="1.0" encoding="utf-8"?>
<sst xmlns="http://schemas.openxmlformats.org/spreadsheetml/2006/main" count="497" uniqueCount="242">
  <si>
    <t>UNIT</t>
  </si>
  <si>
    <t>DESCRIPTION</t>
  </si>
  <si>
    <t>Bill of Quantities</t>
  </si>
  <si>
    <t>ACMV Works</t>
  </si>
  <si>
    <t>EY ISLAMABAD</t>
  </si>
  <si>
    <t>MATERIAL</t>
  </si>
  <si>
    <t>LABOUR</t>
  </si>
  <si>
    <t>TOTAL</t>
  </si>
  <si>
    <t>S. No.</t>
  </si>
  <si>
    <t>RATE</t>
  </si>
  <si>
    <t>AMOUNT</t>
  </si>
  <si>
    <t>All works shall be completed, tested and commissioned as per drawings, specifications and as per instruction of Consultant</t>
  </si>
  <si>
    <t>Job.</t>
  </si>
  <si>
    <t>Nos.</t>
  </si>
  <si>
    <t>All hard pipes except 1/4"</t>
  </si>
  <si>
    <t>1/4" dia</t>
  </si>
  <si>
    <t>Rft</t>
  </si>
  <si>
    <t>3/8" dia</t>
  </si>
  <si>
    <t>1/2" dia</t>
  </si>
  <si>
    <t>5/8" dia</t>
  </si>
  <si>
    <t>3/4" dia</t>
  </si>
  <si>
    <t>7/8" dia</t>
  </si>
  <si>
    <t>1 1/8" dia (also for 1")</t>
  </si>
  <si>
    <t>1 3/8" dia (also for 1-1/4")</t>
  </si>
  <si>
    <t>Rate only</t>
  </si>
  <si>
    <t>1 5/8" dia (also for 1-1/2")</t>
  </si>
  <si>
    <t>Lot</t>
  </si>
  <si>
    <t>Sqft</t>
  </si>
  <si>
    <t>1" dia</t>
  </si>
  <si>
    <t>1.25" dia</t>
  </si>
  <si>
    <t>1.5" dia</t>
  </si>
  <si>
    <t>2" dia</t>
  </si>
  <si>
    <t>i.</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</si>
  <si>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</si>
  <si>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</si>
  <si>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</si>
  <si>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</si>
  <si>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</si>
  <si>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</si>
  <si>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</si>
  <si>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</si>
  <si>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</si>
  <si>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</si>
  <si>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</si>
  <si>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</si>
  <si>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</si>
  <si>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</si>
  <si>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</si>
  <si>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</si>
  <si>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</si>
  <si>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</si>
  <si>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</si>
  <si>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</si>
  <si>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</si>
  <si>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</si>
  <si>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</si>
  <si>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</si>
  <si>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</si>
  <si>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</si>
  <si>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</si>
  <si>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</si>
  <si>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</si>
  <si>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</si>
  <si>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</si>
  <si>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</si>
  <si>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</si>
  <si>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</si>
  <si>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</si>
  <si>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t>Cassette Type Units (0.75 TR)</t>
  </si>
  <si>
    <t>Cassette Type Units (1.0 TR)</t>
  </si>
  <si>
    <t>Cassette Type Units (1.25 TR)</t>
  </si>
  <si>
    <t>Cassette Type Units (2.0 TR)</t>
  </si>
  <si>
    <t>FAHU</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</si>
  <si>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</si>
  <si>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</si>
  <si>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BOQ QTY</t>
  </si>
  <si>
    <t>VERIFIED QTY</t>
  </si>
  <si>
    <t>BRAND</t>
  </si>
  <si>
    <t>LEAD TIME</t>
  </si>
  <si>
    <t>REMARKS</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</si>
  <si>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</si>
  <si>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</si>
  <si>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(11th.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</si>
  <si>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</si>
  <si>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</si>
  <si>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</si>
  <si>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</si>
  <si>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</si>
  <si>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</si>
  <si>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</si>
  <si>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</si>
  <si>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</si>
  <si>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</si>
  <si>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</si>
  <si>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</si>
  <si>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</si>
  <si>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</si>
  <si>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</si>
  <si>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</si>
  <si>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</si>
  <si>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</si>
  <si>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</si>
  <si>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</si>
  <si>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</si>
  <si>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</si>
  <si>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</si>
  <si>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</si>
  <si>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</si>
  <si>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</si>
  <si>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</si>
  <si>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</si>
  <si>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</si>
  <si>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</si>
  <si>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</si>
  <si>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</si>
  <si>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</si>
  <si>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</si>
  <si>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</si>
  <si>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Sprinkler Upright type quick response (Existing as per site handover)</t>
  </si>
  <si>
    <t>Existing</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</si>
  <si>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</si>
  <si>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</si>
  <si>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</si>
  <si>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Clean Agent (FK-5-1-12, Fluoroketone)   (14 Kg.)</t>
  </si>
  <si>
    <t>Lot.</t>
  </si>
  <si>
    <t xml:space="preserve">Engineered cylinder with head valve, top plug adapter, siphon tube, pressure gauge, brackets and all other items, complete in all respect. </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</si>
  <si>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</si>
  <si>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</si>
  <si>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</si>
  <si>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</si>
  <si>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</si>
  <si>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</si>
  <si>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</si>
  <si>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Supply of input and output devices for the clean agent suppression system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</si>
  <si>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</si>
  <si>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</si>
  <si>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</si>
  <si>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</si>
  <si>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</si>
  <si>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</si>
  <si>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</si>
  <si>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</si>
  <si>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</si>
  <si>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</si>
  <si>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</si>
  <si>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</si>
  <si>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</si>
  <si>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</si>
  <si>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</si>
  <si>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</si>
  <si>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</si>
  <si>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</si>
  <si>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</si>
  <si>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</si>
  <si>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</si>
  <si>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</si>
  <si>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</si>
  <si>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</si>
  <si>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</si>
  <si>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</si>
  <si>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</si>
  <si>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</si>
  <si>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</si>
  <si>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</si>
  <si>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Kitchen Sink with Mixer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</si>
  <si>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</si>
  <si>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</si>
  <si>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</si>
  <si>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</si>
  <si>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</si>
  <si>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</si>
  <si>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</si>
  <si>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</si>
  <si>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</si>
  <si>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</si>
  <si>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</si>
  <si>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</si>
  <si>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</si>
  <si>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</si>
  <si>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</si>
  <si>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</si>
  <si>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</si>
  <si>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</si>
  <si>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</si>
  <si>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</si>
  <si>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</si>
  <si>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</si>
  <si>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</si>
  <si>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</si>
  <si>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</si>
  <si>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</si>
  <si>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</si>
  <si>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</si>
  <si>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</si>
  <si>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</si>
  <si>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</si>
  <si>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</si>
  <si>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EY Islamabad (11th Floor)</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</si>
  <si>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</si>
  <si>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</si>
  <si>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</si>
  <si>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</si>
  <si>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Supply &amp; charging of refrigerant gas for existing units (to be done wherever required due to relocation OR changes of refrigerant pipe size) complete in all respects ready to operate as per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</si>
  <si>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</si>
  <si>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4 Weeks</t>
  </si>
  <si>
    <t>Honeywell</t>
  </si>
  <si>
    <t>1 Week</t>
  </si>
  <si>
    <t>2 Weeks</t>
  </si>
  <si>
    <t>ISL</t>
  </si>
  <si>
    <t>Thermobreak</t>
  </si>
  <si>
    <t>3 Weeks</t>
  </si>
  <si>
    <t>6 Weeks</t>
  </si>
  <si>
    <t>AEROFOAM</t>
  </si>
  <si>
    <t>PROTECK</t>
  </si>
  <si>
    <t>Shield</t>
  </si>
  <si>
    <t>8 Weeks</t>
  </si>
  <si>
    <t>FIREX</t>
  </si>
  <si>
    <t>12 Weeks</t>
  </si>
  <si>
    <t>Berger</t>
  </si>
  <si>
    <t>ZETA</t>
  </si>
  <si>
    <t>12 to  14 Weeks</t>
  </si>
  <si>
    <t>6 weeks</t>
  </si>
  <si>
    <t>Alpine</t>
  </si>
  <si>
    <t>8 weeks</t>
  </si>
  <si>
    <t>RAK THERM</t>
  </si>
  <si>
    <t>GALA</t>
  </si>
  <si>
    <t>DADEX</t>
  </si>
  <si>
    <t>Pipe: Mueller
Insulation: Aeroflex</t>
  </si>
  <si>
    <t xml:space="preserve">Pioneer / Pakistan </t>
  </si>
  <si>
    <t>Al-Fazal Engineering</t>
  </si>
  <si>
    <t>Pipe: AGM
Insulation: Aeroflex</t>
  </si>
  <si>
    <t>Steel Craft / Engatech</t>
  </si>
  <si>
    <t>LIFFCO</t>
  </si>
  <si>
    <t>NAFFCO</t>
  </si>
  <si>
    <t>Supply and Installation of Exhaust Air Fans (50 CFM)</t>
  </si>
  <si>
    <t>SISTEVAN</t>
  </si>
  <si>
    <t>PORTA</t>
  </si>
  <si>
    <t>ZILVER</t>
  </si>
  <si>
    <t>SIEMENS</t>
  </si>
  <si>
    <t>Aeroflex</t>
  </si>
  <si>
    <t xml:space="preserve"> FIREX </t>
  </si>
  <si>
    <t xml:space="preserve"> 16 to  18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</si>
</sst>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0_-;\-* #,##0_-;_-* &quot;-&quot;??_-;_-@_-"/>
  </numFmts>
  <fonts count="25" x14ac:knownFonts="1">
    <font>
      <sz val="11"/>
      <color theme="1"/>
      <name val="Calibri"/>
      <family val="2"/>
      <scheme val="minor"/>
    </font>
    <font>
      <b/>
      <sz val="10"/>
      <name val="Times New Roman"/>
      <family val="1"/>
    </font>
    <font>
      <sz val="10"/>
      <name val="Times New Roman"/>
      <family val="1"/>
    </font>
    <font>
      <sz val="10"/>
      <name val="Arial"/>
      <family val="2"/>
    </font>
    <font>
      <sz val="11"/>
      <color theme="1"/>
      <name val="Calibri"/>
      <family val="2"/>
      <scheme val="minor"/>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9"/>
      <color indexed="12"/>
      <name val="Arial Black"/>
      <family val="2"/>
    </font>
    <font>
      <sz val="10"/>
      <name val="Century Gothic"/>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s>
  <cellStyleXfs count="28">
    <xf numFmtId="0" fontId="0" fillId="0" borderId="0"/>
    <xf numFmtId="0" fontId="1" fillId="0" borderId="0"/>
    <xf numFmtId="0" fontId="2" fillId="0" borderId="0"/>
    <xf numFmtId="0" fontId="2" fillId="0" borderId="0"/>
    <xf numFmtId="0" fontId="2" fillId="0" borderId="0"/>
    <xf numFmtId="0" fontId="2" fillId="0" borderId="0"/>
    <xf numFmtId="164" fontId="4" fillId="0" borderId="0" applyFont="0" applyFill="0" applyBorder="0" applyAlignment="0" applyProtection="0"/>
    <xf numFmtId="0" fontId="2" fillId="0" borderId="0"/>
    <xf numFmtId="0" fontId="5" fillId="0" borderId="0"/>
    <xf numFmtId="9" fontId="5" fillId="0" borderId="0" applyFont="0" applyFill="0" applyBorder="0" applyAlignment="0" applyProtection="0"/>
    <xf numFmtId="0" fontId="18"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22" fillId="0" borderId="0"/>
    <xf numFmtId="0" fontId="4" fillId="0" borderId="0"/>
    <xf numFmtId="0" fontId="23" fillId="0" borderId="0" applyNumberFormat="0">
      <alignment horizontal="center" vertical="center" wrapText="1"/>
    </xf>
    <xf numFmtId="43" fontId="4" fillId="0" borderId="0" applyFont="0" applyFill="0" applyBorder="0" applyAlignment="0" applyProtection="0"/>
    <xf numFmtId="0" fontId="3" fillId="0" borderId="0"/>
    <xf numFmtId="164" fontId="24" fillId="0" borderId="0" applyFont="0" applyFill="0" applyBorder="0" applyAlignment="0" applyProtection="0"/>
    <xf numFmtId="0" fontId="24" fillId="0" borderId="0"/>
    <xf numFmtId="0" fontId="24" fillId="0" borderId="0"/>
    <xf numFmtId="164" fontId="3" fillId="0" borderId="0" applyFont="0" applyFill="0" applyBorder="0" applyAlignment="0" applyProtection="0"/>
    <xf numFmtId="164" fontId="3" fillId="0" borderId="0" applyFont="0" applyFill="0" applyBorder="0" applyAlignment="0" applyProtection="0"/>
    <xf numFmtId="0" fontId="24" fillId="0" borderId="0"/>
    <xf numFmtId="0" fontId="24" fillId="0" borderId="0"/>
    <xf numFmtId="0" fontId="24" fillId="0" borderId="0"/>
    <xf numFmtId="164" fontId="24" fillId="0" borderId="0" applyFont="0" applyFill="0" applyBorder="0" applyAlignment="0" applyProtection="0"/>
  </cellStyleXfs>
  <cellXfs count="474">
    <xf numFmtId="0" fontId="0" fillId="0" borderId="0" xfId="0"/>
    <xf numFmtId="167" fontId="6" fillId="0" borderId="0" xfId="8" applyNumberFormat="1" applyFont="1" applyAlignment="1">
      <alignment horizontal="left" vertical="center"/>
    </xf>
    <xf numFmtId="0" fontId="7" fillId="0" borderId="0" xfId="8" applyFont="1" applyAlignment="1">
      <alignment vertical="center"/>
    </xf>
    <xf numFmtId="0" fontId="8" fillId="0" borderId="0" xfId="8" applyFont="1" applyAlignment="1">
      <alignment horizontal="center" vertical="center"/>
    </xf>
    <xf numFmtId="3" fontId="8" fillId="0" borderId="0" xfId="8" applyNumberFormat="1" applyFont="1" applyAlignment="1">
      <alignment horizontal="center" vertical="center"/>
    </xf>
    <xf numFmtId="3" fontId="5" fillId="0" borderId="0" xfId="8" applyNumberFormat="1" applyAlignment="1">
      <alignment vertical="center"/>
    </xf>
    <xf numFmtId="0" fontId="3" fillId="0" borderId="0" xfId="8" applyFont="1" applyAlignment="1">
      <alignment horizontal="center" vertical="center"/>
    </xf>
    <xf numFmtId="0" fontId="3" fillId="0" borderId="0" xfId="8" applyFont="1" applyAlignment="1">
      <alignment vertical="center"/>
    </xf>
    <xf numFmtId="167" fontId="7" fillId="0" borderId="0" xfId="8" applyNumberFormat="1" applyFont="1" applyAlignment="1">
      <alignment horizontal="left" vertical="center"/>
    </xf>
    <xf numFmtId="12" fontId="5" fillId="0" borderId="0" xfId="8" applyNumberFormat="1" applyAlignment="1">
      <alignment vertical="center"/>
    </xf>
    <xf numFmtId="0" fontId="5" fillId="0" borderId="0" xfId="8" applyAlignment="1">
      <alignment vertical="center"/>
    </xf>
    <xf numFmtId="3" fontId="3" fillId="0" borderId="0" xfId="8" applyNumberFormat="1" applyFont="1" applyAlignment="1">
      <alignment vertical="center"/>
    </xf>
    <xf numFmtId="0" fontId="5" fillId="0" borderId="0" xfId="8" applyAlignment="1">
      <alignment horizontal="right" vertical="center"/>
    </xf>
    <xf numFmtId="167" fontId="9" fillId="0" borderId="0" xfId="8" applyNumberFormat="1" applyFont="1" applyAlignment="1">
      <alignment horizontal="left" vertical="center"/>
    </xf>
    <xf numFmtId="0" fontId="5" fillId="0" borderId="0" xfId="8" applyAlignment="1">
      <alignment horizontal="right"/>
    </xf>
    <xf numFmtId="167" fontId="3" fillId="0" borderId="0" xfId="8" applyNumberFormat="1" applyFont="1" applyAlignment="1">
      <alignment horizontal="left" vertical="center"/>
    </xf>
    <xf numFmtId="0" fontId="3" fillId="0" borderId="4" xfId="8" applyFont="1" applyBorder="1" applyAlignment="1">
      <alignment vertical="center"/>
    </xf>
    <xf numFmtId="0" fontId="3" fillId="0" borderId="4" xfId="8" applyFont="1" applyBorder="1" applyAlignment="1">
      <alignment horizontal="center" vertical="center"/>
    </xf>
    <xf numFmtId="3" fontId="10" fillId="0" borderId="4" xfId="8" applyNumberFormat="1" applyFont="1" applyBorder="1" applyAlignment="1">
      <alignment horizontal="center" vertical="center"/>
    </xf>
    <xf numFmtId="3" fontId="11" fillId="0" borderId="8" xfId="8" applyNumberFormat="1" applyFont="1" applyBorder="1" applyAlignment="1">
      <alignment horizontal="center" vertical="center"/>
    </xf>
    <xf numFmtId="167" fontId="11" fillId="0" borderId="11" xfId="8" applyNumberFormat="1" applyFont="1" applyBorder="1" applyAlignment="1">
      <alignment horizontal="center" vertical="center"/>
    </xf>
    <xf numFmtId="3" fontId="11" fillId="0" borderId="12" xfId="8" applyNumberFormat="1" applyFont="1" applyBorder="1" applyAlignment="1">
      <alignment horizontal="center" vertical="center"/>
    </xf>
    <xf numFmtId="3" fontId="11" fillId="0" borderId="13" xfId="8" applyNumberFormat="1" applyFont="1" applyBorder="1" applyAlignment="1">
      <alignment horizontal="center" vertical="center"/>
    </xf>
    <xf numFmtId="3" fontId="11" fillId="0" borderId="14" xfId="8" applyNumberFormat="1" applyFont="1" applyBorder="1" applyAlignment="1">
      <alignment horizontal="center" vertical="center"/>
    </xf>
    <xf numFmtId="3" fontId="11" fillId="0" borderId="15" xfId="8" applyNumberFormat="1" applyFont="1" applyBorder="1" applyAlignment="1">
      <alignment horizontal="center" vertical="center"/>
    </xf>
    <xf numFmtId="3" fontId="11" fillId="0" borderId="16" xfId="8" applyNumberFormat="1" applyFont="1" applyBorder="1" applyAlignment="1">
      <alignment horizontal="center" vertical="center"/>
    </xf>
    <xf numFmtId="0" fontId="11" fillId="0" borderId="0" xfId="8" applyFont="1" applyAlignment="1">
      <alignment vertical="center"/>
    </xf>
    <xf numFmtId="167" fontId="12" fillId="0" borderId="17" xfId="8" applyNumberFormat="1" applyFont="1" applyBorder="1" applyAlignment="1">
      <alignment horizontal="center" vertical="center"/>
    </xf>
    <xf numFmtId="167" fontId="12" fillId="0" borderId="18" xfId="8" applyNumberFormat="1" applyFont="1" applyBorder="1" applyAlignment="1">
      <alignment horizontal="center" vertical="center"/>
    </xf>
    <xf numFmtId="167" fontId="12" fillId="0" borderId="19" xfId="8" applyNumberFormat="1" applyFont="1" applyBorder="1" applyAlignment="1">
      <alignment horizontal="center" vertical="center"/>
    </xf>
    <xf numFmtId="3" fontId="12" fillId="0" borderId="20" xfId="8" applyNumberFormat="1" applyFont="1" applyBorder="1" applyAlignment="1">
      <alignment horizontal="center" vertical="center"/>
    </xf>
    <xf numFmtId="3" fontId="12" fillId="0" borderId="21" xfId="8" applyNumberFormat="1" applyFont="1" applyBorder="1" applyAlignment="1">
      <alignment horizontal="center" vertical="center"/>
    </xf>
    <xf numFmtId="3" fontId="12" fillId="0" borderId="22" xfId="8" applyNumberFormat="1" applyFont="1" applyBorder="1" applyAlignment="1">
      <alignment horizontal="center" vertical="center"/>
    </xf>
    <xf numFmtId="3" fontId="12" fillId="0" borderId="23" xfId="8" applyNumberFormat="1" applyFont="1" applyBorder="1" applyAlignment="1">
      <alignment horizontal="center" vertical="center"/>
    </xf>
    <xf numFmtId="3" fontId="12" fillId="0" borderId="24" xfId="8" applyNumberFormat="1" applyFont="1" applyBorder="1" applyAlignment="1">
      <alignment horizontal="center" vertical="center"/>
    </xf>
    <xf numFmtId="3" fontId="12" fillId="0" borderId="25" xfId="8" applyNumberFormat="1" applyFont="1" applyBorder="1" applyAlignment="1">
      <alignment horizontal="center" vertical="center"/>
    </xf>
    <xf numFmtId="0" fontId="12" fillId="0" borderId="0" xfId="8" applyFont="1" applyAlignment="1">
      <alignment vertical="center"/>
    </xf>
    <xf numFmtId="0" fontId="3" fillId="0" borderId="17" xfId="8" applyFont="1" applyBorder="1" applyAlignment="1">
      <alignment horizontal="center"/>
    </xf>
    <xf numFmtId="0" fontId="3" fillId="0" borderId="0" xfId="8" applyFont="1" applyAlignment="1">
      <alignment horizontal="left"/>
    </xf>
    <xf numFmtId="0" fontId="3" fillId="0" borderId="26" xfId="8" applyFont="1" applyBorder="1" applyAlignment="1">
      <alignment horizontal="justify" vertical="top"/>
    </xf>
    <xf numFmtId="0" fontId="3" fillId="0" borderId="27" xfId="8" applyFont="1" applyBorder="1" applyAlignment="1">
      <alignment horizontal="center"/>
    </xf>
    <xf numFmtId="3" fontId="3" fillId="0" borderId="28" xfId="8" applyNumberFormat="1" applyFont="1" applyBorder="1" applyAlignment="1">
      <alignment horizontal="center"/>
    </xf>
    <xf numFmtId="3" fontId="3" fillId="0" borderId="29" xfId="8" applyNumberFormat="1" applyFont="1" applyBorder="1"/>
    <xf numFmtId="3" fontId="3" fillId="0" borderId="24" xfId="8" applyNumberFormat="1" applyFont="1" applyBorder="1"/>
    <xf numFmtId="3" fontId="3" fillId="0" borderId="23" xfId="8" applyNumberFormat="1" applyFont="1" applyBorder="1"/>
    <xf numFmtId="3" fontId="3" fillId="0" borderId="25" xfId="8" applyNumberFormat="1" applyFont="1" applyBorder="1"/>
    <xf numFmtId="0" fontId="3" fillId="0" borderId="0" xfId="8" applyFont="1" applyAlignment="1">
      <alignment horizontal="center"/>
    </xf>
    <xf numFmtId="0" fontId="3" fillId="0" borderId="0" xfId="8" applyFont="1"/>
    <xf numFmtId="0" fontId="3" fillId="0" borderId="26" xfId="8" applyFont="1" applyBorder="1" applyAlignment="1">
      <alignment horizontal="center"/>
    </xf>
    <xf numFmtId="3" fontId="3" fillId="0" borderId="30" xfId="8" applyNumberFormat="1" applyFont="1" applyBorder="1" applyAlignment="1">
      <alignment horizontal="center"/>
    </xf>
    <xf numFmtId="3" fontId="3" fillId="0" borderId="33" xfId="8" applyNumberFormat="1" applyFont="1" applyBorder="1"/>
    <xf numFmtId="0" fontId="3" fillId="0" borderId="17" xfId="8" quotePrefix="1" applyFont="1" applyBorder="1" applyAlignment="1">
      <alignment horizontal="center" vertical="top"/>
    </xf>
    <xf numFmtId="0" fontId="3" fillId="0" borderId="0" xfId="8" quotePrefix="1" applyFont="1" applyAlignment="1">
      <alignment horizontal="left" vertical="top"/>
    </xf>
    <xf numFmtId="0" fontId="3" fillId="0" borderId="28" xfId="8" applyFont="1" applyBorder="1" applyAlignment="1">
      <alignment horizontal="justify" vertical="top"/>
    </xf>
    <xf numFmtId="3" fontId="13" fillId="0" borderId="29" xfId="8" applyNumberFormat="1" applyFont="1" applyBorder="1" applyAlignment="1">
      <alignment horizontal="center"/>
    </xf>
    <xf numFmtId="3" fontId="13" fillId="0" borderId="24" xfId="8" applyNumberFormat="1" applyFont="1" applyBorder="1"/>
    <xf numFmtId="3" fontId="13" fillId="0" borderId="23" xfId="8" applyNumberFormat="1" applyFont="1" applyBorder="1"/>
    <xf numFmtId="0" fontId="3" fillId="0" borderId="17" xfId="8" applyFont="1" applyBorder="1" applyAlignment="1">
      <alignment horizontal="center" vertical="center"/>
    </xf>
    <xf numFmtId="0" fontId="3" fillId="0" borderId="26" xfId="8" applyFont="1" applyBorder="1" applyAlignment="1">
      <alignment horizontal="center" vertical="center"/>
    </xf>
    <xf numFmtId="3" fontId="3" fillId="0" borderId="30" xfId="8" applyNumberFormat="1" applyFont="1" applyBorder="1" applyAlignment="1">
      <alignment horizontal="center" vertical="center"/>
    </xf>
    <xf numFmtId="3" fontId="3" fillId="0" borderId="33" xfId="8" applyNumberFormat="1" applyFont="1" applyBorder="1" applyAlignment="1">
      <alignment vertical="center"/>
    </xf>
    <xf numFmtId="3" fontId="3" fillId="0" borderId="35" xfId="8" applyNumberFormat="1" applyFont="1" applyBorder="1" applyAlignment="1">
      <alignment horizontal="center" vertical="center"/>
    </xf>
    <xf numFmtId="3" fontId="3" fillId="0" borderId="37" xfId="8" applyNumberFormat="1" applyFont="1" applyBorder="1" applyAlignment="1">
      <alignment vertical="center"/>
    </xf>
    <xf numFmtId="0" fontId="3" fillId="0" borderId="38" xfId="8" applyFont="1" applyBorder="1" applyAlignment="1">
      <alignment horizontal="center" vertical="center"/>
    </xf>
    <xf numFmtId="0" fontId="3" fillId="0" borderId="40" xfId="8" applyFont="1" applyBorder="1" applyAlignment="1">
      <alignment horizontal="center" vertical="center"/>
    </xf>
    <xf numFmtId="3" fontId="3" fillId="0" borderId="41" xfId="8" applyNumberFormat="1" applyFont="1" applyBorder="1" applyAlignment="1">
      <alignment horizontal="center" vertical="center"/>
    </xf>
    <xf numFmtId="0" fontId="3" fillId="0" borderId="45" xfId="8" quotePrefix="1" applyFont="1" applyBorder="1" applyAlignment="1">
      <alignment horizontal="center" vertical="top"/>
    </xf>
    <xf numFmtId="0" fontId="3" fillId="0" borderId="48" xfId="8" applyFont="1" applyBorder="1" applyAlignment="1">
      <alignment horizontal="center"/>
    </xf>
    <xf numFmtId="3" fontId="3" fillId="0" borderId="47" xfId="8" applyNumberFormat="1" applyFont="1" applyBorder="1" applyAlignment="1">
      <alignment horizontal="center"/>
    </xf>
    <xf numFmtId="3" fontId="3" fillId="0" borderId="49" xfId="8" applyNumberFormat="1" applyFont="1" applyBorder="1"/>
    <xf numFmtId="0" fontId="3" fillId="0" borderId="34" xfId="8" quotePrefix="1" applyFont="1" applyBorder="1" applyAlignment="1">
      <alignment horizontal="left" vertical="top"/>
    </xf>
    <xf numFmtId="0" fontId="3" fillId="0" borderId="28" xfId="8" applyFont="1" applyBorder="1" applyAlignment="1">
      <alignment horizontal="justify" vertical="top" wrapText="1"/>
    </xf>
    <xf numFmtId="0" fontId="3" fillId="0" borderId="50" xfId="8" applyFont="1" applyBorder="1" applyAlignment="1">
      <alignment horizontal="center"/>
    </xf>
    <xf numFmtId="3" fontId="15" fillId="0" borderId="51" xfId="8" applyNumberFormat="1" applyFont="1" applyBorder="1" applyAlignment="1">
      <alignment horizontal="center" vertical="center" wrapText="1"/>
    </xf>
    <xf numFmtId="3" fontId="3" fillId="0" borderId="52" xfId="8" applyNumberFormat="1" applyFont="1" applyBorder="1" applyAlignment="1">
      <alignment horizontal="center" wrapText="1"/>
    </xf>
    <xf numFmtId="3" fontId="3" fillId="0" borderId="53" xfId="8" applyNumberFormat="1" applyFont="1" applyBorder="1"/>
    <xf numFmtId="3" fontId="3" fillId="0" borderId="51" xfId="8" applyNumberFormat="1" applyFont="1" applyBorder="1"/>
    <xf numFmtId="0" fontId="3" fillId="0" borderId="17" xfId="8" quotePrefix="1" applyFont="1" applyBorder="1" applyAlignment="1">
      <alignment horizontal="center" vertical="center"/>
    </xf>
    <xf numFmtId="0" fontId="11" fillId="0" borderId="34" xfId="8" quotePrefix="1" applyFont="1" applyBorder="1" applyAlignment="1">
      <alignment horizontal="left" vertical="center"/>
    </xf>
    <xf numFmtId="0" fontId="11" fillId="0" borderId="28" xfId="8" applyFont="1" applyBorder="1" applyAlignment="1">
      <alignment horizontal="justify" vertical="center"/>
    </xf>
    <xf numFmtId="0" fontId="3" fillId="0" borderId="27" xfId="8" applyFont="1" applyBorder="1" applyAlignment="1">
      <alignment horizontal="center" vertical="center"/>
    </xf>
    <xf numFmtId="3" fontId="15" fillId="0" borderId="28" xfId="8" applyNumberFormat="1" applyFont="1" applyBorder="1" applyAlignment="1">
      <alignment horizontal="center" vertical="center" wrapText="1"/>
    </xf>
    <xf numFmtId="3" fontId="3" fillId="0" borderId="29" xfId="8" applyNumberFormat="1" applyFont="1" applyBorder="1" applyAlignment="1">
      <alignment vertical="center"/>
    </xf>
    <xf numFmtId="3" fontId="3" fillId="0" borderId="23" xfId="8" applyNumberFormat="1" applyFont="1" applyBorder="1" applyAlignment="1">
      <alignment vertical="center"/>
    </xf>
    <xf numFmtId="12" fontId="3" fillId="0" borderId="25" xfId="8" applyNumberFormat="1" applyFont="1" applyBorder="1" applyAlignment="1">
      <alignment vertical="center"/>
    </xf>
    <xf numFmtId="12" fontId="3" fillId="0" borderId="17" xfId="8" quotePrefix="1" applyNumberFormat="1" applyFont="1" applyBorder="1" applyAlignment="1">
      <alignment horizontal="center" vertical="center"/>
    </xf>
    <xf numFmtId="0" fontId="15" fillId="0" borderId="34" xfId="8" applyFont="1" applyBorder="1" applyAlignment="1">
      <alignment horizontal="left" vertical="center"/>
    </xf>
    <xf numFmtId="9" fontId="3" fillId="0" borderId="30" xfId="9" applyFont="1" applyFill="1" applyBorder="1" applyAlignment="1">
      <alignment horizontal="left" vertical="center"/>
    </xf>
    <xf numFmtId="12" fontId="3" fillId="0" borderId="0" xfId="8" applyNumberFormat="1" applyFont="1" applyAlignment="1">
      <alignment vertical="center"/>
    </xf>
    <xf numFmtId="9" fontId="3" fillId="0" borderId="35" xfId="9" applyFont="1" applyFill="1" applyBorder="1" applyAlignment="1">
      <alignment horizontal="left" vertical="center"/>
    </xf>
    <xf numFmtId="0" fontId="3" fillId="0" borderId="54" xfId="8" applyFont="1" applyBorder="1" applyAlignment="1">
      <alignment horizontal="center" vertical="center"/>
    </xf>
    <xf numFmtId="2" fontId="3" fillId="0" borderId="0" xfId="8" applyNumberFormat="1" applyFont="1" applyAlignment="1">
      <alignment vertical="center"/>
    </xf>
    <xf numFmtId="12" fontId="3" fillId="0" borderId="38" xfId="8" quotePrefix="1" applyNumberFormat="1" applyFont="1" applyBorder="1" applyAlignment="1">
      <alignment horizontal="center" vertical="center"/>
    </xf>
    <xf numFmtId="0" fontId="15" fillId="0" borderId="39" xfId="8" applyFont="1" applyBorder="1" applyAlignment="1">
      <alignment horizontal="left" vertical="center"/>
    </xf>
    <xf numFmtId="9" fontId="3" fillId="0" borderId="41" xfId="9" applyFont="1" applyFill="1" applyBorder="1" applyAlignment="1">
      <alignment horizontal="left" vertical="center"/>
    </xf>
    <xf numFmtId="3" fontId="3" fillId="0" borderId="59" xfId="8" applyNumberFormat="1" applyFont="1" applyBorder="1" applyAlignment="1">
      <alignment vertical="center"/>
    </xf>
    <xf numFmtId="0" fontId="3" fillId="0" borderId="60" xfId="8" quotePrefix="1" applyFont="1" applyBorder="1" applyAlignment="1">
      <alignment horizontal="left" vertical="top"/>
    </xf>
    <xf numFmtId="0" fontId="3" fillId="0" borderId="61" xfId="8" applyFont="1" applyBorder="1" applyAlignment="1">
      <alignment horizontal="justify" vertical="top"/>
    </xf>
    <xf numFmtId="0" fontId="3" fillId="0" borderId="61" xfId="8" applyFont="1" applyBorder="1" applyAlignment="1">
      <alignment horizontal="center"/>
    </xf>
    <xf numFmtId="3" fontId="3" fillId="0" borderId="62" xfId="8" applyNumberFormat="1" applyFont="1" applyBorder="1" applyAlignment="1">
      <alignment horizontal="center"/>
    </xf>
    <xf numFmtId="3" fontId="3" fillId="0" borderId="63" xfId="8" applyNumberFormat="1" applyFont="1" applyBorder="1"/>
    <xf numFmtId="0" fontId="3" fillId="0" borderId="30" xfId="8" applyFont="1" applyBorder="1" applyAlignment="1">
      <alignment horizontal="justify" vertical="top"/>
    </xf>
    <xf numFmtId="0" fontId="3" fillId="0" borderId="64" xfId="8" quotePrefix="1" applyFont="1" applyBorder="1" applyAlignment="1">
      <alignment horizontal="justify" vertical="top"/>
    </xf>
    <xf numFmtId="3" fontId="3" fillId="0" borderId="64" xfId="8" applyNumberFormat="1" applyFont="1" applyBorder="1" applyAlignment="1">
      <alignment horizontal="center"/>
    </xf>
    <xf numFmtId="3" fontId="3" fillId="0" borderId="29" xfId="8" applyNumberFormat="1" applyFont="1" applyBorder="1" applyAlignment="1">
      <alignment horizontal="right"/>
    </xf>
    <xf numFmtId="3" fontId="3" fillId="0" borderId="23" xfId="8" applyNumberFormat="1" applyFont="1" applyBorder="1" applyAlignment="1">
      <alignment horizontal="right"/>
    </xf>
    <xf numFmtId="0" fontId="3" fillId="0" borderId="17" xfId="8" applyFont="1" applyBorder="1" applyAlignment="1">
      <alignment vertical="center"/>
    </xf>
    <xf numFmtId="167" fontId="3" fillId="0" borderId="34" xfId="8" applyNumberFormat="1" applyFont="1" applyBorder="1" applyAlignment="1">
      <alignment horizontal="left" vertical="center"/>
    </xf>
    <xf numFmtId="167" fontId="3" fillId="0" borderId="26" xfId="8" applyNumberFormat="1" applyFont="1" applyBorder="1" applyAlignment="1">
      <alignment horizontal="left" vertical="center"/>
    </xf>
    <xf numFmtId="167" fontId="3" fillId="0" borderId="26" xfId="8" applyNumberFormat="1" applyFont="1" applyBorder="1" applyAlignment="1">
      <alignment horizontal="center" vertical="center"/>
    </xf>
    <xf numFmtId="167" fontId="3" fillId="0" borderId="54" xfId="8" applyNumberFormat="1" applyFont="1" applyBorder="1" applyAlignment="1">
      <alignment horizontal="left" vertical="center"/>
    </xf>
    <xf numFmtId="167" fontId="3" fillId="0" borderId="54" xfId="8" applyNumberFormat="1" applyFont="1" applyBorder="1" applyAlignment="1">
      <alignment horizontal="center" vertical="center"/>
    </xf>
    <xf numFmtId="167" fontId="3" fillId="0" borderId="17" xfId="8" applyNumberFormat="1" applyFont="1" applyBorder="1" applyAlignment="1">
      <alignment horizontal="center" vertical="top"/>
    </xf>
    <xf numFmtId="167" fontId="3" fillId="0" borderId="38" xfId="8" applyNumberFormat="1" applyFont="1" applyBorder="1" applyAlignment="1">
      <alignment horizontal="center" vertical="top"/>
    </xf>
    <xf numFmtId="167" fontId="3" fillId="0" borderId="40" xfId="8" applyNumberFormat="1" applyFont="1" applyBorder="1" applyAlignment="1">
      <alignment horizontal="left" vertical="center"/>
    </xf>
    <xf numFmtId="167" fontId="3" fillId="0" borderId="40" xfId="8" applyNumberFormat="1" applyFont="1" applyBorder="1" applyAlignment="1">
      <alignment horizontal="center" vertical="center"/>
    </xf>
    <xf numFmtId="3" fontId="3" fillId="0" borderId="65" xfId="8" applyNumberFormat="1" applyFont="1" applyBorder="1" applyAlignment="1">
      <alignment horizontal="center" vertical="center"/>
    </xf>
    <xf numFmtId="0" fontId="15" fillId="0" borderId="60" xfId="8" applyFont="1" applyBorder="1" applyAlignment="1">
      <alignment horizontal="left" vertical="center"/>
    </xf>
    <xf numFmtId="0" fontId="3" fillId="0" borderId="47" xfId="8" quotePrefix="1" applyFont="1" applyBorder="1" applyAlignment="1">
      <alignment horizontal="justify" vertical="top"/>
    </xf>
    <xf numFmtId="167" fontId="3" fillId="0" borderId="17" xfId="8" quotePrefix="1" applyNumberFormat="1" applyFont="1" applyBorder="1" applyAlignment="1">
      <alignment horizontal="center" vertical="top"/>
    </xf>
    <xf numFmtId="167" fontId="3" fillId="0" borderId="27" xfId="8" applyNumberFormat="1" applyFont="1" applyBorder="1" applyAlignment="1">
      <alignment horizontal="left" vertical="center"/>
    </xf>
    <xf numFmtId="167" fontId="3" fillId="0" borderId="27" xfId="8" applyNumberFormat="1" applyFont="1" applyBorder="1" applyAlignment="1">
      <alignment horizontal="center" vertical="center"/>
    </xf>
    <xf numFmtId="3" fontId="3" fillId="0" borderId="28" xfId="8" applyNumberFormat="1" applyFont="1" applyBorder="1" applyAlignment="1">
      <alignment horizontal="center" vertical="center"/>
    </xf>
    <xf numFmtId="3" fontId="3" fillId="0" borderId="25" xfId="8" applyNumberFormat="1" applyFont="1" applyBorder="1" applyAlignment="1">
      <alignment vertical="center"/>
    </xf>
    <xf numFmtId="167" fontId="3" fillId="0" borderId="50" xfId="8" applyNumberFormat="1" applyFont="1" applyBorder="1" applyAlignment="1">
      <alignment horizontal="center" vertical="center"/>
    </xf>
    <xf numFmtId="3" fontId="3" fillId="0" borderId="64" xfId="8" applyNumberFormat="1" applyFont="1" applyBorder="1" applyAlignment="1">
      <alignment horizontal="center" vertical="center"/>
    </xf>
    <xf numFmtId="3" fontId="3" fillId="0" borderId="51" xfId="8" applyNumberFormat="1" applyFont="1" applyBorder="1" applyAlignment="1">
      <alignment vertical="center"/>
    </xf>
    <xf numFmtId="167" fontId="3" fillId="0" borderId="34" xfId="8" applyNumberFormat="1" applyFont="1" applyBorder="1" applyAlignment="1">
      <alignment horizontal="left" vertical="top"/>
    </xf>
    <xf numFmtId="167" fontId="3" fillId="0" borderId="30" xfId="8" quotePrefix="1" applyNumberFormat="1" applyFont="1" applyBorder="1" applyAlignment="1">
      <alignment horizontal="justify" vertical="top"/>
    </xf>
    <xf numFmtId="3" fontId="3" fillId="0" borderId="31" xfId="8" applyNumberFormat="1" applyFont="1" applyBorder="1" applyAlignment="1">
      <alignment horizontal="right"/>
    </xf>
    <xf numFmtId="0" fontId="3" fillId="0" borderId="0" xfId="8" applyFont="1" applyAlignment="1">
      <alignment vertical="top"/>
    </xf>
    <xf numFmtId="167" fontId="3" fillId="0" borderId="39" xfId="8" applyNumberFormat="1" applyFont="1" applyBorder="1" applyAlignment="1">
      <alignment horizontal="left" vertical="top"/>
    </xf>
    <xf numFmtId="167" fontId="3" fillId="0" borderId="65" xfId="8" quotePrefix="1" applyNumberFormat="1" applyFont="1" applyBorder="1" applyAlignment="1">
      <alignment horizontal="justify" vertical="top"/>
    </xf>
    <xf numFmtId="0" fontId="3" fillId="0" borderId="40" xfId="8" applyFont="1" applyBorder="1" applyAlignment="1">
      <alignment horizontal="center"/>
    </xf>
    <xf numFmtId="3" fontId="3" fillId="0" borderId="59" xfId="8" applyNumberFormat="1" applyFont="1" applyBorder="1"/>
    <xf numFmtId="167" fontId="3" fillId="0" borderId="45" xfId="8" applyNumberFormat="1" applyFont="1" applyBorder="1" applyAlignment="1">
      <alignment horizontal="center" vertical="top"/>
    </xf>
    <xf numFmtId="2" fontId="3" fillId="0" borderId="47" xfId="8" applyNumberFormat="1" applyFont="1" applyBorder="1" applyAlignment="1">
      <alignment horizontal="justify" vertical="top"/>
    </xf>
    <xf numFmtId="168" fontId="3" fillId="0" borderId="34" xfId="8" applyNumberFormat="1" applyFont="1" applyBorder="1" applyAlignment="1">
      <alignment horizontal="left" vertical="center"/>
    </xf>
    <xf numFmtId="167" fontId="3" fillId="0" borderId="34" xfId="8" quotePrefix="1" applyNumberFormat="1" applyFont="1" applyBorder="1" applyAlignment="1">
      <alignment horizontal="left" vertical="top"/>
    </xf>
    <xf numFmtId="167" fontId="3" fillId="0" borderId="50" xfId="8" quotePrefix="1" applyNumberFormat="1" applyFont="1" applyBorder="1" applyAlignment="1">
      <alignment horizontal="justify" vertical="top"/>
    </xf>
    <xf numFmtId="3" fontId="3" fillId="0" borderId="52" xfId="8" applyNumberFormat="1" applyFont="1" applyBorder="1" applyAlignment="1">
      <alignment horizontal="right"/>
    </xf>
    <xf numFmtId="3" fontId="3" fillId="0" borderId="53" xfId="8" applyNumberFormat="1" applyFont="1" applyBorder="1" applyAlignment="1">
      <alignment horizontal="right"/>
    </xf>
    <xf numFmtId="167" fontId="3" fillId="0" borderId="50" xfId="8" applyNumberFormat="1" applyFont="1" applyBorder="1" applyAlignment="1">
      <alignment horizontal="left" vertical="center"/>
    </xf>
    <xf numFmtId="168" fontId="3" fillId="0" borderId="39" xfId="8" applyNumberFormat="1" applyFont="1" applyBorder="1" applyAlignment="1">
      <alignment horizontal="left" vertical="center"/>
    </xf>
    <xf numFmtId="167" fontId="3" fillId="0" borderId="60" xfId="8" applyNumberFormat="1" applyFont="1" applyBorder="1" applyAlignment="1">
      <alignment horizontal="left" vertical="top"/>
    </xf>
    <xf numFmtId="167" fontId="3" fillId="0" borderId="48" xfId="8" applyNumberFormat="1" applyFont="1" applyBorder="1" applyAlignment="1">
      <alignment horizontal="center"/>
    </xf>
    <xf numFmtId="0" fontId="3" fillId="0" borderId="35" xfId="8" quotePrefix="1" applyFont="1" applyBorder="1" applyAlignment="1">
      <alignment horizontal="justify" vertical="top"/>
    </xf>
    <xf numFmtId="167" fontId="3" fillId="0" borderId="54" xfId="8" applyNumberFormat="1" applyFont="1" applyBorder="1" applyAlignment="1">
      <alignment horizontal="center"/>
    </xf>
    <xf numFmtId="3" fontId="3" fillId="0" borderId="35" xfId="8" applyNumberFormat="1" applyFont="1" applyBorder="1" applyAlignment="1">
      <alignment horizontal="center"/>
    </xf>
    <xf numFmtId="3" fontId="3" fillId="0" borderId="37" xfId="8" applyNumberFormat="1" applyFont="1" applyBorder="1"/>
    <xf numFmtId="167" fontId="3" fillId="0" borderId="26" xfId="8" applyNumberFormat="1" applyFont="1" applyBorder="1" applyAlignment="1">
      <alignment horizontal="center"/>
    </xf>
    <xf numFmtId="167" fontId="3" fillId="0" borderId="39" xfId="8" quotePrefix="1" applyNumberFormat="1" applyFont="1" applyBorder="1" applyAlignment="1">
      <alignment horizontal="left" vertical="top"/>
    </xf>
    <xf numFmtId="167" fontId="3" fillId="0" borderId="66" xfId="8" applyNumberFormat="1" applyFont="1" applyBorder="1" applyAlignment="1">
      <alignment horizontal="center"/>
    </xf>
    <xf numFmtId="3" fontId="3" fillId="0" borderId="41" xfId="8" applyNumberFormat="1" applyFont="1" applyBorder="1" applyAlignment="1">
      <alignment horizontal="center"/>
    </xf>
    <xf numFmtId="3" fontId="3" fillId="0" borderId="44" xfId="8" applyNumberFormat="1" applyFont="1" applyBorder="1"/>
    <xf numFmtId="0" fontId="3" fillId="0" borderId="67" xfId="8" applyFont="1" applyBorder="1" applyAlignment="1">
      <alignment horizontal="center" vertical="center"/>
    </xf>
    <xf numFmtId="0" fontId="3" fillId="0" borderId="68" xfId="8" applyFont="1" applyBorder="1" applyAlignment="1">
      <alignment horizontal="left" vertical="center"/>
    </xf>
    <xf numFmtId="167" fontId="11" fillId="0" borderId="69" xfId="8" applyNumberFormat="1" applyFont="1" applyBorder="1" applyAlignment="1">
      <alignment horizontal="right" vertical="center"/>
    </xf>
    <xf numFmtId="3" fontId="11" fillId="0" borderId="69" xfId="8" applyNumberFormat="1" applyFont="1" applyBorder="1" applyAlignment="1">
      <alignment horizontal="right" vertical="center"/>
    </xf>
    <xf numFmtId="0" fontId="3" fillId="0" borderId="70" xfId="8" applyFont="1" applyBorder="1" applyAlignment="1">
      <alignment vertical="center"/>
    </xf>
    <xf numFmtId="3" fontId="11" fillId="0" borderId="71" xfId="8" applyNumberFormat="1" applyFont="1" applyBorder="1" applyAlignment="1">
      <alignment vertical="center"/>
    </xf>
    <xf numFmtId="3" fontId="11" fillId="0" borderId="72" xfId="8" applyNumberFormat="1" applyFont="1" applyBorder="1" applyAlignment="1">
      <alignment vertical="center"/>
    </xf>
    <xf numFmtId="3" fontId="11" fillId="0" borderId="73" xfId="8" applyNumberFormat="1" applyFont="1" applyBorder="1" applyAlignment="1">
      <alignment vertical="center"/>
    </xf>
    <xf numFmtId="0" fontId="3" fillId="0" borderId="46" xfId="8" applyFont="1" applyBorder="1" applyAlignment="1">
      <alignment horizontal="center" vertical="center"/>
    </xf>
    <xf numFmtId="0" fontId="3" fillId="0" borderId="46" xfId="8" applyFont="1" applyBorder="1" applyAlignment="1">
      <alignment horizontal="left" vertical="center"/>
    </xf>
    <xf numFmtId="167" fontId="3" fillId="0" borderId="46" xfId="8" applyNumberFormat="1" applyFont="1" applyBorder="1" applyAlignment="1">
      <alignment horizontal="justify" vertical="center"/>
    </xf>
    <xf numFmtId="3" fontId="11" fillId="0" borderId="46" xfId="8" applyNumberFormat="1" applyFont="1" applyBorder="1" applyAlignment="1">
      <alignment horizontal="right" vertical="center"/>
    </xf>
    <xf numFmtId="0" fontId="3" fillId="0" borderId="46" xfId="8" applyFont="1" applyBorder="1" applyAlignment="1">
      <alignment vertical="center"/>
    </xf>
    <xf numFmtId="3" fontId="11" fillId="0" borderId="46" xfId="8" applyNumberFormat="1" applyFont="1" applyBorder="1" applyAlignment="1">
      <alignment vertical="center"/>
    </xf>
    <xf numFmtId="0" fontId="11" fillId="0" borderId="0" xfId="8" applyFont="1" applyAlignment="1">
      <alignment horizontal="left"/>
    </xf>
    <xf numFmtId="3" fontId="3" fillId="0" borderId="0" xfId="8" applyNumberFormat="1" applyFont="1" applyAlignment="1">
      <alignment horizontal="center"/>
    </xf>
    <xf numFmtId="3" fontId="3" fillId="0" borderId="0" xfId="8" applyNumberFormat="1" applyFont="1"/>
    <xf numFmtId="0" fontId="3" fillId="0" borderId="0" xfId="8" applyFont="1" applyAlignment="1">
      <alignment horizontal="center" vertical="top"/>
    </xf>
    <xf numFmtId="0" fontId="5" fillId="0" borderId="0" xfId="8" applyAlignment="1">
      <alignment horizontal="center"/>
    </xf>
    <xf numFmtId="0" fontId="5" fillId="0" borderId="0" xfId="8" applyAlignment="1">
      <alignment horizontal="left"/>
    </xf>
    <xf numFmtId="0" fontId="5" fillId="0" borderId="0" xfId="8"/>
    <xf numFmtId="3" fontId="5" fillId="0" borderId="0" xfId="8" applyNumberFormat="1" applyAlignment="1">
      <alignment horizontal="center"/>
    </xf>
    <xf numFmtId="3" fontId="5" fillId="0" borderId="0" xfId="8" applyNumberFormat="1"/>
    <xf numFmtId="0" fontId="3" fillId="2" borderId="17" xfId="8" applyFont="1" applyFill="1" applyBorder="1" applyAlignment="1">
      <alignment horizontal="center" vertical="center"/>
    </xf>
    <xf numFmtId="0" fontId="3" fillId="2" borderId="34" xfId="8" applyFont="1" applyFill="1" applyBorder="1" applyAlignment="1">
      <alignment horizontal="left" vertical="center"/>
    </xf>
    <xf numFmtId="0" fontId="3" fillId="2" borderId="26" xfId="8" applyFont="1" applyFill="1" applyBorder="1" applyAlignment="1">
      <alignment vertical="center" wrapText="1"/>
    </xf>
    <xf numFmtId="0" fontId="3" fillId="2" borderId="26" xfId="8" applyFont="1" applyFill="1" applyBorder="1" applyAlignment="1">
      <alignment horizontal="center" vertical="center"/>
    </xf>
    <xf numFmtId="3" fontId="3" fillId="2" borderId="35" xfId="8" applyNumberFormat="1" applyFont="1" applyFill="1" applyBorder="1" applyAlignment="1">
      <alignment horizontal="center" vertical="center"/>
    </xf>
    <xf numFmtId="3" fontId="3" fillId="2" borderId="37" xfId="8" applyNumberFormat="1" applyFont="1" applyFill="1" applyBorder="1" applyAlignment="1">
      <alignment vertical="center"/>
    </xf>
    <xf numFmtId="0" fontId="3" fillId="2" borderId="0" xfId="8" applyFont="1" applyFill="1" applyAlignment="1">
      <alignment vertical="center"/>
    </xf>
    <xf numFmtId="3" fontId="3" fillId="2" borderId="30" xfId="8" applyNumberFormat="1" applyFont="1" applyFill="1" applyBorder="1" applyAlignment="1">
      <alignment horizontal="center"/>
    </xf>
    <xf numFmtId="3" fontId="3" fillId="0" borderId="65" xfId="8" applyNumberFormat="1" applyFont="1" applyBorder="1" applyAlignment="1">
      <alignment horizontal="center"/>
    </xf>
    <xf numFmtId="167" fontId="3" fillId="2" borderId="41" xfId="8" applyNumberFormat="1" applyFont="1" applyFill="1" applyBorder="1" applyAlignment="1">
      <alignment horizontal="justify" vertical="top"/>
    </xf>
    <xf numFmtId="0" fontId="3" fillId="0" borderId="0" xfId="8" applyFont="1" applyAlignment="1">
      <alignment horizontal="left" vertical="center" wrapText="1"/>
    </xf>
    <xf numFmtId="0" fontId="3" fillId="0" borderId="0" xfId="8" applyFont="1" applyAlignment="1">
      <alignment horizontal="left" vertical="top"/>
    </xf>
    <xf numFmtId="167" fontId="6" fillId="0" borderId="0" xfId="8" applyNumberFormat="1" applyFont="1"/>
    <xf numFmtId="167" fontId="16" fillId="0" borderId="0" xfId="8" applyNumberFormat="1" applyFont="1"/>
    <xf numFmtId="0" fontId="17" fillId="0" borderId="0" xfId="8" applyFont="1" applyAlignment="1">
      <alignment horizontal="left"/>
    </xf>
    <xf numFmtId="0" fontId="8" fillId="0" borderId="0" xfId="8" applyFont="1" applyAlignment="1">
      <alignment horizontal="center"/>
    </xf>
    <xf numFmtId="0" fontId="3" fillId="2" borderId="0" xfId="8" applyFont="1" applyFill="1"/>
    <xf numFmtId="167" fontId="5" fillId="0" borderId="0" xfId="8" applyNumberFormat="1"/>
    <xf numFmtId="167" fontId="3" fillId="0" borderId="0" xfId="8" applyNumberFormat="1" applyFont="1"/>
    <xf numFmtId="0" fontId="7" fillId="0" borderId="0" xfId="8" applyFont="1" applyAlignment="1">
      <alignment horizontal="left" vertical="center"/>
    </xf>
    <xf numFmtId="0" fontId="16" fillId="0" borderId="0" xfId="8" applyFont="1"/>
    <xf numFmtId="0" fontId="3" fillId="0" borderId="0" xfId="8" applyFont="1" applyAlignment="1">
      <alignment horizontal="right"/>
    </xf>
    <xf numFmtId="0" fontId="5" fillId="2" borderId="0" xfId="8" applyFill="1"/>
    <xf numFmtId="167" fontId="5" fillId="0" borderId="0" xfId="8" applyNumberFormat="1" applyAlignment="1">
      <alignment horizontal="left"/>
    </xf>
    <xf numFmtId="167" fontId="6" fillId="0" borderId="0" xfId="8" applyNumberFormat="1" applyFont="1" applyAlignment="1">
      <alignment horizontal="left"/>
    </xf>
    <xf numFmtId="0" fontId="12" fillId="0" borderId="0" xfId="8" applyFont="1" applyAlignment="1">
      <alignment horizontal="center" vertical="center"/>
    </xf>
    <xf numFmtId="3" fontId="3" fillId="0" borderId="0" xfId="8" applyNumberFormat="1" applyFont="1" applyAlignment="1">
      <alignment horizontal="right"/>
    </xf>
    <xf numFmtId="167" fontId="7" fillId="0" borderId="0" xfId="8" applyNumberFormat="1" applyFont="1" applyAlignment="1">
      <alignment horizontal="left"/>
    </xf>
    <xf numFmtId="167" fontId="11" fillId="0" borderId="49" xfId="8" applyNumberFormat="1" applyFont="1" applyBorder="1" applyAlignment="1">
      <alignment horizontal="center" vertical="center" wrapText="1"/>
    </xf>
    <xf numFmtId="167" fontId="11" fillId="0" borderId="82" xfId="10" applyNumberFormat="1" applyFont="1" applyBorder="1" applyAlignment="1">
      <alignment horizontal="center" vertical="center"/>
    </xf>
    <xf numFmtId="167" fontId="11" fillId="0" borderId="81" xfId="10" applyNumberFormat="1" applyFont="1" applyBorder="1" applyAlignment="1">
      <alignment horizontal="center" vertical="center"/>
    </xf>
    <xf numFmtId="167" fontId="11" fillId="0" borderId="83" xfId="10" applyNumberFormat="1" applyFont="1" applyBorder="1" applyAlignment="1">
      <alignment horizontal="center" vertical="center"/>
    </xf>
    <xf numFmtId="167" fontId="19" fillId="2" borderId="0" xfId="10" applyNumberFormat="1" applyFont="1" applyFill="1"/>
    <xf numFmtId="0" fontId="11" fillId="0" borderId="17" xfId="8" quotePrefix="1" applyFont="1" applyBorder="1" applyAlignment="1">
      <alignment horizontal="left"/>
    </xf>
    <xf numFmtId="0" fontId="11" fillId="0" borderId="34" xfId="8" quotePrefix="1" applyFont="1" applyBorder="1" applyAlignment="1">
      <alignment horizontal="left"/>
    </xf>
    <xf numFmtId="167" fontId="11" fillId="0" borderId="27" xfId="8" applyNumberFormat="1" applyFont="1" applyBorder="1" applyAlignment="1">
      <alignment horizontal="left" vertical="center" wrapText="1"/>
    </xf>
    <xf numFmtId="167" fontId="20" fillId="0" borderId="27" xfId="8" applyNumberFormat="1" applyFont="1" applyBorder="1" applyAlignment="1">
      <alignment horizontal="left" vertical="center"/>
    </xf>
    <xf numFmtId="3" fontId="3" fillId="0" borderId="27" xfId="8" applyNumberFormat="1" applyFont="1" applyBorder="1" applyAlignment="1">
      <alignment horizontal="center" vertical="center"/>
    </xf>
    <xf numFmtId="167" fontId="3" fillId="0" borderId="34" xfId="8" applyNumberFormat="1" applyFont="1" applyBorder="1" applyAlignment="1">
      <alignment horizontal="center" vertical="top"/>
    </xf>
    <xf numFmtId="167" fontId="3" fillId="0" borderId="26" xfId="8" applyNumberFormat="1" applyFont="1" applyBorder="1" applyAlignment="1">
      <alignment horizontal="justify" vertical="top" wrapText="1"/>
    </xf>
    <xf numFmtId="0" fontId="3" fillId="0" borderId="17" xfId="8" applyFont="1" applyBorder="1" applyAlignment="1">
      <alignment horizontal="center" vertical="top"/>
    </xf>
    <xf numFmtId="0" fontId="3" fillId="0" borderId="34" xfId="8" applyFont="1" applyBorder="1" applyAlignment="1">
      <alignment horizontal="center" vertical="top"/>
    </xf>
    <xf numFmtId="0" fontId="3" fillId="0" borderId="27" xfId="8" applyFont="1" applyBorder="1" applyAlignment="1">
      <alignment horizontal="justify" vertical="top" wrapText="1"/>
    </xf>
    <xf numFmtId="166" fontId="3" fillId="0" borderId="27" xfId="8" applyNumberFormat="1" applyFont="1" applyBorder="1" applyAlignment="1">
      <alignment horizontal="center"/>
    </xf>
    <xf numFmtId="3" fontId="3" fillId="0" borderId="27" xfId="8" applyNumberFormat="1" applyFont="1" applyBorder="1" applyAlignment="1">
      <alignment horizontal="center"/>
    </xf>
    <xf numFmtId="0" fontId="3" fillId="0" borderId="34" xfId="8" applyFont="1" applyBorder="1" applyAlignment="1">
      <alignment horizontal="right" vertical="center"/>
    </xf>
    <xf numFmtId="0" fontId="3" fillId="0" borderId="26" xfId="8" applyFont="1" applyBorder="1" applyAlignment="1">
      <alignment horizontal="justify" vertical="center" wrapText="1"/>
    </xf>
    <xf numFmtId="166" fontId="3" fillId="0" borderId="26" xfId="8" applyNumberFormat="1" applyFont="1" applyBorder="1" applyAlignment="1">
      <alignment horizontal="center"/>
    </xf>
    <xf numFmtId="3" fontId="3" fillId="0" borderId="26" xfId="8" applyNumberFormat="1" applyFont="1" applyBorder="1" applyAlignment="1">
      <alignment horizontal="center"/>
    </xf>
    <xf numFmtId="0" fontId="3" fillId="0" borderId="54" xfId="8" applyFont="1" applyBorder="1" applyAlignment="1">
      <alignment horizontal="justify" vertical="center" wrapText="1"/>
    </xf>
    <xf numFmtId="166" fontId="3" fillId="0" borderId="54" xfId="8" applyNumberFormat="1" applyFont="1" applyBorder="1" applyAlignment="1">
      <alignment horizontal="center"/>
    </xf>
    <xf numFmtId="3" fontId="3" fillId="0" borderId="54" xfId="8" applyNumberFormat="1" applyFont="1" applyBorder="1" applyAlignment="1">
      <alignment horizontal="center"/>
    </xf>
    <xf numFmtId="0" fontId="3" fillId="0" borderId="34" xfId="8" applyFont="1" applyBorder="1" applyAlignment="1">
      <alignment horizontal="center" vertical="center"/>
    </xf>
    <xf numFmtId="0" fontId="11" fillId="0" borderId="50" xfId="8" applyFont="1" applyBorder="1" applyAlignment="1">
      <alignment horizontal="justify" vertical="center" wrapText="1"/>
    </xf>
    <xf numFmtId="166" fontId="3" fillId="0" borderId="50" xfId="8" applyNumberFormat="1" applyFont="1" applyBorder="1" applyAlignment="1">
      <alignment horizontal="center"/>
    </xf>
    <xf numFmtId="3" fontId="3" fillId="0" borderId="50" xfId="8" applyNumberFormat="1" applyFont="1" applyBorder="1" applyAlignment="1">
      <alignment horizontal="center"/>
    </xf>
    <xf numFmtId="0" fontId="5" fillId="2" borderId="0" xfId="8" applyFill="1" applyAlignment="1">
      <alignment vertical="center"/>
    </xf>
    <xf numFmtId="0" fontId="3" fillId="0" borderId="34" xfId="8" applyFont="1" applyBorder="1" applyAlignment="1">
      <alignment horizontal="right" vertical="top"/>
    </xf>
    <xf numFmtId="1" fontId="3" fillId="0" borderId="34" xfId="8" applyNumberFormat="1" applyFont="1" applyBorder="1" applyAlignment="1">
      <alignment horizontal="center" vertical="center"/>
    </xf>
    <xf numFmtId="0" fontId="11" fillId="0" borderId="27" xfId="8" applyFont="1" applyBorder="1" applyAlignment="1">
      <alignment horizontal="justify" vertical="center" wrapText="1"/>
    </xf>
    <xf numFmtId="166" fontId="3" fillId="0" borderId="27" xfId="8" applyNumberFormat="1" applyFont="1" applyBorder="1" applyAlignment="1">
      <alignment horizontal="center" vertical="center"/>
    </xf>
    <xf numFmtId="1" fontId="3" fillId="0" borderId="17" xfId="8" applyNumberFormat="1" applyFont="1" applyBorder="1" applyAlignment="1">
      <alignment horizontal="center"/>
    </xf>
    <xf numFmtId="1" fontId="3" fillId="0" borderId="38" xfId="8" applyNumberFormat="1" applyFont="1" applyBorder="1" applyAlignment="1">
      <alignment horizontal="center"/>
    </xf>
    <xf numFmtId="0" fontId="3" fillId="0" borderId="39" xfId="8" applyFont="1" applyBorder="1" applyAlignment="1">
      <alignment horizontal="right" vertical="center"/>
    </xf>
    <xf numFmtId="0" fontId="3" fillId="0" borderId="40" xfId="8" applyFont="1" applyBorder="1" applyAlignment="1">
      <alignment horizontal="justify" vertical="center" wrapText="1"/>
    </xf>
    <xf numFmtId="166" fontId="3" fillId="0" borderId="40" xfId="8" applyNumberFormat="1" applyFont="1" applyBorder="1" applyAlignment="1">
      <alignment horizontal="center"/>
    </xf>
    <xf numFmtId="3" fontId="3" fillId="0" borderId="66" xfId="8" applyNumberFormat="1" applyFont="1" applyBorder="1" applyAlignment="1">
      <alignment horizontal="center"/>
    </xf>
    <xf numFmtId="0" fontId="5" fillId="3" borderId="0" xfId="8" applyFill="1"/>
    <xf numFmtId="0" fontId="3" fillId="0" borderId="45" xfId="8" applyFont="1" applyBorder="1" applyAlignment="1">
      <alignment horizontal="center" vertical="top"/>
    </xf>
    <xf numFmtId="0" fontId="3" fillId="0" borderId="60" xfId="8" applyFont="1" applyBorder="1" applyAlignment="1">
      <alignment horizontal="center" vertical="top"/>
    </xf>
    <xf numFmtId="166" fontId="3" fillId="0" borderId="61" xfId="8" applyNumberFormat="1" applyFont="1" applyBorder="1" applyAlignment="1">
      <alignment horizontal="center"/>
    </xf>
    <xf numFmtId="3" fontId="3" fillId="0" borderId="61" xfId="8" applyNumberFormat="1" applyFont="1" applyBorder="1" applyAlignment="1">
      <alignment horizontal="center"/>
    </xf>
    <xf numFmtId="167" fontId="3" fillId="0" borderId="54" xfId="8" applyNumberFormat="1" applyFont="1" applyBorder="1" applyAlignment="1">
      <alignment horizontal="justify" vertical="top"/>
    </xf>
    <xf numFmtId="0" fontId="3" fillId="0" borderId="26" xfId="8" applyFont="1" applyBorder="1" applyAlignment="1">
      <alignment horizontal="justify" vertical="top" wrapText="1"/>
    </xf>
    <xf numFmtId="0" fontId="3" fillId="0" borderId="67" xfId="8" applyFont="1" applyBorder="1" applyAlignment="1">
      <alignment horizontal="center" vertical="top"/>
    </xf>
    <xf numFmtId="0" fontId="3" fillId="0" borderId="84" xfId="8" applyFont="1" applyBorder="1" applyAlignment="1">
      <alignment horizontal="center" vertical="top"/>
    </xf>
    <xf numFmtId="0" fontId="12" fillId="0" borderId="70" xfId="8" applyFont="1" applyBorder="1" applyAlignment="1">
      <alignment horizontal="right" vertical="center"/>
    </xf>
    <xf numFmtId="0" fontId="12" fillId="0" borderId="69" xfId="8" applyFont="1" applyBorder="1" applyAlignment="1">
      <alignment horizontal="center" vertical="center"/>
    </xf>
    <xf numFmtId="0" fontId="0" fillId="0" borderId="0" xfId="8" applyFont="1" applyAlignment="1">
      <alignment horizontal="center" vertical="top"/>
    </xf>
    <xf numFmtId="0" fontId="5" fillId="0" borderId="0" xfId="8" applyAlignment="1">
      <alignment vertical="top" wrapText="1"/>
    </xf>
    <xf numFmtId="0" fontId="5" fillId="4" borderId="0" xfId="8" applyFill="1" applyAlignment="1">
      <alignment horizontal="center"/>
    </xf>
    <xf numFmtId="0" fontId="5" fillId="4" borderId="0" xfId="8" applyFill="1"/>
    <xf numFmtId="3" fontId="5" fillId="0" borderId="30" xfId="8" applyNumberFormat="1" applyBorder="1" applyAlignment="1">
      <alignment horizontal="center" vertical="center"/>
    </xf>
    <xf numFmtId="3" fontId="5" fillId="2" borderId="30" xfId="8" applyNumberFormat="1" applyFill="1" applyBorder="1" applyAlignment="1">
      <alignment horizontal="center" vertical="center"/>
    </xf>
    <xf numFmtId="3" fontId="5" fillId="0" borderId="64" xfId="8" applyNumberFormat="1" applyBorder="1" applyAlignment="1">
      <alignment horizontal="center"/>
    </xf>
    <xf numFmtId="3" fontId="5" fillId="0" borderId="35" xfId="8" applyNumberFormat="1" applyBorder="1" applyAlignment="1">
      <alignment horizontal="center" vertical="center"/>
    </xf>
    <xf numFmtId="3" fontId="5" fillId="0" borderId="28" xfId="8" applyNumberFormat="1" applyBorder="1" applyAlignment="1">
      <alignment horizontal="center" vertical="center"/>
    </xf>
    <xf numFmtId="3" fontId="5" fillId="0" borderId="64" xfId="8" applyNumberFormat="1" applyBorder="1" applyAlignment="1">
      <alignment horizontal="center" vertical="center"/>
    </xf>
    <xf numFmtId="3" fontId="5" fillId="0" borderId="65" xfId="8" applyNumberFormat="1" applyBorder="1" applyAlignment="1">
      <alignment horizontal="center" vertical="center"/>
    </xf>
    <xf numFmtId="3" fontId="5" fillId="0" borderId="47" xfId="8" applyNumberFormat="1" applyBorder="1" applyAlignment="1">
      <alignment horizontal="center"/>
    </xf>
    <xf numFmtId="3" fontId="5" fillId="0" borderId="41" xfId="8" applyNumberFormat="1" applyBorder="1" applyAlignment="1">
      <alignment horizontal="center"/>
    </xf>
    <xf numFmtId="0" fontId="5" fillId="0" borderId="70" xfId="8" applyBorder="1" applyAlignment="1">
      <alignment vertical="center"/>
    </xf>
    <xf numFmtId="3" fontId="3" fillId="2" borderId="41" xfId="8" applyNumberFormat="1" applyFont="1" applyFill="1" applyBorder="1" applyAlignment="1">
      <alignment horizontal="center"/>
    </xf>
    <xf numFmtId="165" fontId="3" fillId="0" borderId="17" xfId="8" applyNumberFormat="1" applyFont="1" applyBorder="1" applyAlignment="1">
      <alignment horizontal="center" vertical="top"/>
    </xf>
    <xf numFmtId="0" fontId="15" fillId="0" borderId="34" xfId="8" applyFont="1" applyBorder="1" applyAlignment="1">
      <alignment horizontal="right" vertical="center"/>
    </xf>
    <xf numFmtId="0" fontId="5" fillId="5" borderId="0" xfId="8" applyFill="1"/>
    <xf numFmtId="1" fontId="3" fillId="0" borderId="17" xfId="8" applyNumberFormat="1" applyFont="1" applyBorder="1" applyAlignment="1">
      <alignment horizontal="center" vertical="top"/>
    </xf>
    <xf numFmtId="0" fontId="15" fillId="0" borderId="34" xfId="8" applyFont="1" applyBorder="1" applyAlignment="1">
      <alignment horizontal="right" vertical="top"/>
    </xf>
    <xf numFmtId="0" fontId="3" fillId="0" borderId="26" xfId="8" applyFont="1" applyBorder="1" applyAlignment="1">
      <alignment horizontal="left" vertical="center" wrapText="1"/>
    </xf>
    <xf numFmtId="0" fontId="3" fillId="0" borderId="50" xfId="8" applyFont="1" applyBorder="1" applyAlignment="1">
      <alignment horizontal="left" vertical="center" wrapText="1"/>
    </xf>
    <xf numFmtId="0" fontId="3" fillId="0" borderId="54" xfId="8" applyFont="1" applyBorder="1" applyAlignment="1">
      <alignment horizontal="left" vertical="center" wrapText="1"/>
    </xf>
    <xf numFmtId="0" fontId="3" fillId="0" borderId="54" xfId="8" applyFont="1" applyBorder="1" applyAlignment="1">
      <alignment horizontal="left" wrapText="1"/>
    </xf>
    <xf numFmtId="0" fontId="15" fillId="0" borderId="39" xfId="8" applyFont="1" applyBorder="1" applyAlignment="1">
      <alignment horizontal="right" vertical="top"/>
    </xf>
    <xf numFmtId="0" fontId="3" fillId="0" borderId="40" xfId="8" applyFont="1" applyBorder="1" applyAlignment="1">
      <alignment horizontal="left" wrapText="1"/>
    </xf>
    <xf numFmtId="0" fontId="13" fillId="0" borderId="0" xfId="8" applyFont="1" applyAlignment="1">
      <alignment horizontal="center"/>
    </xf>
    <xf numFmtId="14" fontId="3" fillId="0" borderId="0" xfId="8" applyNumberFormat="1" applyFont="1" applyAlignment="1">
      <alignment horizontal="right"/>
    </xf>
    <xf numFmtId="167" fontId="12" fillId="0" borderId="0" xfId="8" applyNumberFormat="1" applyFont="1" applyAlignment="1">
      <alignment horizontal="left"/>
    </xf>
    <xf numFmtId="0" fontId="3" fillId="0" borderId="0" xfId="8" applyFont="1" applyAlignment="1">
      <alignment horizontal="right" vertical="center"/>
    </xf>
    <xf numFmtId="0" fontId="11" fillId="0" borderId="0" xfId="8" applyFont="1" applyAlignment="1">
      <alignment horizontal="center"/>
    </xf>
    <xf numFmtId="167" fontId="3" fillId="0" borderId="85" xfId="8" applyNumberFormat="1" applyFont="1" applyBorder="1" applyAlignment="1">
      <alignment horizontal="center"/>
    </xf>
    <xf numFmtId="167" fontId="3" fillId="0" borderId="86" xfId="8" applyNumberFormat="1" applyFont="1" applyBorder="1" applyAlignment="1">
      <alignment horizontal="center"/>
    </xf>
    <xf numFmtId="167" fontId="11" fillId="0" borderId="27" xfId="8" applyNumberFormat="1" applyFont="1" applyBorder="1" applyAlignment="1">
      <alignment horizontal="justify" vertical="center" wrapText="1"/>
    </xf>
    <xf numFmtId="167" fontId="3" fillId="0" borderId="27" xfId="8" applyNumberFormat="1" applyFont="1" applyBorder="1" applyAlignment="1">
      <alignment horizontal="center"/>
    </xf>
    <xf numFmtId="165" fontId="3" fillId="0" borderId="34" xfId="8" quotePrefix="1" applyNumberFormat="1" applyFont="1" applyBorder="1" applyAlignment="1">
      <alignment horizontal="right" vertical="top"/>
    </xf>
    <xf numFmtId="0" fontId="3" fillId="0" borderId="27" xfId="8" applyFont="1" applyBorder="1" applyAlignment="1">
      <alignment horizontal="justify" vertical="top"/>
    </xf>
    <xf numFmtId="166" fontId="3" fillId="0" borderId="27" xfId="12" applyNumberFormat="1" applyFont="1" applyBorder="1" applyAlignment="1">
      <alignment horizontal="center"/>
    </xf>
    <xf numFmtId="165" fontId="3" fillId="0" borderId="34" xfId="8" applyNumberFormat="1" applyFont="1" applyBorder="1" applyAlignment="1">
      <alignment horizontal="right" vertical="center"/>
    </xf>
    <xf numFmtId="0" fontId="3" fillId="0" borderId="26" xfId="8" applyFont="1" applyBorder="1" applyAlignment="1">
      <alignment horizontal="justify" vertical="center"/>
    </xf>
    <xf numFmtId="166" fontId="3" fillId="0" borderId="26" xfId="12" applyNumberFormat="1" applyFont="1" applyBorder="1" applyAlignment="1">
      <alignment horizontal="center"/>
    </xf>
    <xf numFmtId="165" fontId="3" fillId="0" borderId="17" xfId="8" quotePrefix="1" applyNumberFormat="1" applyFont="1" applyBorder="1" applyAlignment="1">
      <alignment horizontal="center" vertical="top"/>
    </xf>
    <xf numFmtId="0" fontId="3" fillId="0" borderId="50" xfId="8" applyFont="1" applyBorder="1" applyAlignment="1">
      <alignment horizontal="justify" vertical="top"/>
    </xf>
    <xf numFmtId="166" fontId="3" fillId="0" borderId="50" xfId="12" applyNumberFormat="1" applyFont="1" applyBorder="1" applyAlignment="1">
      <alignment horizontal="center"/>
    </xf>
    <xf numFmtId="165" fontId="3" fillId="0" borderId="34" xfId="8" applyNumberFormat="1" applyFont="1" applyBorder="1" applyAlignment="1">
      <alignment horizontal="right" vertical="top"/>
    </xf>
    <xf numFmtId="2" fontId="3" fillId="0" borderId="34" xfId="8" applyNumberFormat="1" applyFont="1" applyBorder="1" applyAlignment="1">
      <alignment horizontal="right" vertical="top"/>
    </xf>
    <xf numFmtId="3" fontId="3" fillId="2" borderId="26" xfId="8" applyNumberFormat="1" applyFont="1" applyFill="1" applyBorder="1" applyAlignment="1">
      <alignment horizontal="justify" vertical="center"/>
    </xf>
    <xf numFmtId="166" fontId="3" fillId="0" borderId="26" xfId="12" applyNumberFormat="1" applyFont="1" applyBorder="1" applyAlignment="1">
      <alignment horizontal="center" vertical="center"/>
    </xf>
    <xf numFmtId="0" fontId="3" fillId="0" borderId="34" xfId="8" applyFont="1" applyBorder="1" applyAlignment="1">
      <alignment horizontal="right"/>
    </xf>
    <xf numFmtId="0" fontId="3" fillId="0" borderId="27" xfId="8" applyFont="1" applyBorder="1" applyAlignment="1">
      <alignment horizontal="justify" vertical="center"/>
    </xf>
    <xf numFmtId="166" fontId="3" fillId="0" borderId="27" xfId="12" applyNumberFormat="1" applyFont="1" applyBorder="1" applyAlignment="1">
      <alignment horizontal="center" vertical="center"/>
    </xf>
    <xf numFmtId="166" fontId="3" fillId="0" borderId="27" xfId="12" applyNumberFormat="1" applyFont="1" applyBorder="1" applyAlignment="1">
      <alignment horizontal="left"/>
    </xf>
    <xf numFmtId="2" fontId="3" fillId="0" borderId="17" xfId="8" applyNumberFormat="1" applyFont="1" applyBorder="1" applyAlignment="1">
      <alignment horizontal="center" vertical="top"/>
    </xf>
    <xf numFmtId="2" fontId="3" fillId="0" borderId="17" xfId="8" quotePrefix="1" applyNumberFormat="1" applyFont="1" applyBorder="1" applyAlignment="1">
      <alignment horizontal="center" vertical="top"/>
    </xf>
    <xf numFmtId="2" fontId="3" fillId="0" borderId="34" xfId="8" applyNumberFormat="1" applyFont="1" applyBorder="1" applyAlignment="1">
      <alignment horizontal="right" vertical="center"/>
    </xf>
    <xf numFmtId="0" fontId="3" fillId="0" borderId="26" xfId="8" applyFont="1" applyBorder="1" applyAlignment="1">
      <alignment horizontal="left" vertical="center"/>
    </xf>
    <xf numFmtId="0" fontId="3" fillId="0" borderId="54" xfId="8" applyFont="1" applyBorder="1" applyAlignment="1">
      <alignment horizontal="left" vertical="center"/>
    </xf>
    <xf numFmtId="166" fontId="3" fillId="0" borderId="54" xfId="12" applyNumberFormat="1" applyFont="1" applyBorder="1" applyAlignment="1">
      <alignment horizontal="center"/>
    </xf>
    <xf numFmtId="166" fontId="3" fillId="0" borderId="54" xfId="12" applyNumberFormat="1" applyFont="1" applyBorder="1" applyAlignment="1">
      <alignment horizontal="center" vertical="center"/>
    </xf>
    <xf numFmtId="0" fontId="3" fillId="0" borderId="27" xfId="8" applyFont="1" applyBorder="1" applyAlignment="1">
      <alignment horizontal="left" vertical="center"/>
    </xf>
    <xf numFmtId="0" fontId="11" fillId="0" borderId="67" xfId="8" applyFont="1" applyBorder="1" applyAlignment="1">
      <alignment horizontal="center"/>
    </xf>
    <xf numFmtId="0" fontId="11" fillId="0" borderId="84" xfId="8" applyFont="1" applyBorder="1" applyAlignment="1">
      <alignment horizontal="center"/>
    </xf>
    <xf numFmtId="166" fontId="11" fillId="0" borderId="69" xfId="12" applyNumberFormat="1" applyFont="1" applyBorder="1" applyAlignment="1">
      <alignment horizontal="right" vertical="center"/>
    </xf>
    <xf numFmtId="166" fontId="11" fillId="0" borderId="69" xfId="12" applyNumberFormat="1" applyFont="1" applyBorder="1" applyAlignment="1">
      <alignment horizontal="center" vertical="center"/>
    </xf>
    <xf numFmtId="166" fontId="11" fillId="0" borderId="69" xfId="12" quotePrefix="1" applyNumberFormat="1" applyFont="1" applyBorder="1" applyAlignment="1">
      <alignment horizontal="center" vertical="center"/>
    </xf>
    <xf numFmtId="0" fontId="11" fillId="0" borderId="17" xfId="8" quotePrefix="1" applyFont="1" applyBorder="1" applyAlignment="1">
      <alignment horizontal="center"/>
    </xf>
    <xf numFmtId="0" fontId="11" fillId="0" borderId="34" xfId="8" quotePrefix="1" applyFont="1" applyBorder="1" applyAlignment="1">
      <alignment horizontal="center"/>
    </xf>
    <xf numFmtId="0" fontId="11" fillId="0" borderId="48" xfId="8" applyFont="1" applyBorder="1" applyAlignment="1">
      <alignment horizontal="left" vertical="center"/>
    </xf>
    <xf numFmtId="166" fontId="3" fillId="0" borderId="48" xfId="12" applyNumberFormat="1" applyFont="1" applyBorder="1" applyAlignment="1">
      <alignment horizontal="center"/>
    </xf>
    <xf numFmtId="0" fontId="3" fillId="0" borderId="34" xfId="8" applyFont="1" applyBorder="1" applyAlignment="1">
      <alignment horizontal="center"/>
    </xf>
    <xf numFmtId="166" fontId="3" fillId="0" borderId="34" xfId="12" applyNumberFormat="1" applyFont="1" applyFill="1" applyBorder="1" applyAlignment="1">
      <alignment horizontal="right" vertical="center"/>
    </xf>
    <xf numFmtId="0" fontId="3" fillId="0" borderId="17" xfId="8" applyFont="1" applyBorder="1" applyAlignment="1">
      <alignment horizontal="right" vertical="center"/>
    </xf>
    <xf numFmtId="166" fontId="3" fillId="0" borderId="87" xfId="12" applyNumberFormat="1" applyFont="1" applyFill="1" applyBorder="1" applyAlignment="1">
      <alignment horizontal="right"/>
    </xf>
    <xf numFmtId="0" fontId="3" fillId="0" borderId="54" xfId="8" applyFont="1" applyBorder="1" applyAlignment="1">
      <alignment horizontal="center"/>
    </xf>
    <xf numFmtId="166" fontId="3" fillId="0" borderId="88" xfId="12" applyNumberFormat="1" applyFont="1" applyFill="1" applyBorder="1" applyAlignment="1">
      <alignment horizontal="right"/>
    </xf>
    <xf numFmtId="165" fontId="3" fillId="0" borderId="34" xfId="8" applyNumberFormat="1" applyFont="1" applyBorder="1" applyAlignment="1">
      <alignment horizontal="center" vertical="top"/>
    </xf>
    <xf numFmtId="0" fontId="3" fillId="0" borderId="50" xfId="8" applyFont="1" applyBorder="1" applyAlignment="1">
      <alignment horizontal="left"/>
    </xf>
    <xf numFmtId="0" fontId="3" fillId="0" borderId="26" xfId="8" applyFont="1" applyBorder="1" applyAlignment="1">
      <alignment horizontal="left"/>
    </xf>
    <xf numFmtId="166" fontId="11" fillId="0" borderId="69" xfId="12" applyNumberFormat="1" applyFont="1" applyBorder="1" applyAlignment="1">
      <alignment vertical="center"/>
    </xf>
    <xf numFmtId="0" fontId="11" fillId="0" borderId="27" xfId="8" applyFont="1" applyBorder="1" applyAlignment="1">
      <alignment horizontal="justify" vertical="top" wrapText="1"/>
    </xf>
    <xf numFmtId="0" fontId="3" fillId="0" borderId="27" xfId="8" quotePrefix="1" applyFont="1" applyBorder="1" applyAlignment="1">
      <alignment horizontal="justify" vertical="top" wrapText="1"/>
    </xf>
    <xf numFmtId="0" fontId="3" fillId="0" borderId="79" xfId="8" applyFont="1" applyBorder="1" applyAlignment="1">
      <alignment horizontal="center" vertical="center"/>
    </xf>
    <xf numFmtId="2" fontId="3" fillId="0" borderId="82" xfId="8" applyNumberFormat="1" applyFont="1" applyBorder="1" applyAlignment="1">
      <alignment horizontal="right" vertical="center"/>
    </xf>
    <xf numFmtId="0" fontId="3" fillId="2" borderId="26" xfId="8" applyFont="1" applyFill="1" applyBorder="1" applyAlignment="1">
      <alignment horizontal="left"/>
    </xf>
    <xf numFmtId="0" fontId="3" fillId="0" borderId="38" xfId="8" applyFont="1" applyBorder="1" applyAlignment="1">
      <alignment horizontal="center" vertical="top"/>
    </xf>
    <xf numFmtId="0" fontId="3" fillId="0" borderId="39" xfId="8" applyFont="1" applyBorder="1" applyAlignment="1">
      <alignment horizontal="center" vertical="top"/>
    </xf>
    <xf numFmtId="166" fontId="11" fillId="0" borderId="70" xfId="12" applyNumberFormat="1" applyFont="1" applyBorder="1" applyAlignment="1">
      <alignment horizontal="right" vertical="center"/>
    </xf>
    <xf numFmtId="166" fontId="11" fillId="0" borderId="70" xfId="12" applyNumberFormat="1" applyFont="1" applyBorder="1" applyAlignment="1">
      <alignment vertical="center"/>
    </xf>
    <xf numFmtId="166" fontId="11" fillId="0" borderId="84" xfId="12" applyNumberFormat="1" applyFont="1" applyBorder="1" applyAlignment="1">
      <alignment horizontal="center" vertical="center"/>
    </xf>
    <xf numFmtId="0" fontId="11" fillId="0" borderId="48" xfId="8" applyFont="1" applyBorder="1" applyAlignment="1">
      <alignment horizontal="justify"/>
    </xf>
    <xf numFmtId="167" fontId="3" fillId="0" borderId="26" xfId="8" applyNumberFormat="1" applyFont="1" applyBorder="1" applyAlignment="1">
      <alignment horizontal="justify" vertical="top"/>
    </xf>
    <xf numFmtId="0" fontId="3" fillId="0" borderId="17" xfId="8" applyFont="1" applyBorder="1" applyAlignment="1">
      <alignment horizontal="left"/>
    </xf>
    <xf numFmtId="0" fontId="3" fillId="0" borderId="67" xfId="8" applyFont="1" applyBorder="1" applyAlignment="1">
      <alignment horizontal="center"/>
    </xf>
    <xf numFmtId="0" fontId="3" fillId="0" borderId="68" xfId="8" applyFont="1" applyBorder="1" applyAlignment="1">
      <alignment horizontal="center"/>
    </xf>
    <xf numFmtId="0" fontId="11" fillId="0" borderId="68" xfId="8" quotePrefix="1" applyFont="1" applyBorder="1" applyAlignment="1">
      <alignment horizontal="right" vertical="center"/>
    </xf>
    <xf numFmtId="0" fontId="11" fillId="0" borderId="69" xfId="8" quotePrefix="1" applyFont="1" applyBorder="1" applyAlignment="1">
      <alignment horizontal="right" vertical="center"/>
    </xf>
    <xf numFmtId="166" fontId="3" fillId="0" borderId="69" xfId="12" quotePrefix="1" applyNumberFormat="1" applyFont="1" applyBorder="1" applyAlignment="1">
      <alignment vertical="center"/>
    </xf>
    <xf numFmtId="0" fontId="5" fillId="0" borderId="0" xfId="8" applyAlignment="1">
      <alignment vertical="top"/>
    </xf>
    <xf numFmtId="9" fontId="3" fillId="0" borderId="41" xfId="9" applyFont="1" applyFill="1" applyBorder="1" applyAlignment="1">
      <alignment horizontal="left" vertical="center" wrapText="1"/>
    </xf>
    <xf numFmtId="169" fontId="3" fillId="2" borderId="31" xfId="6" applyNumberFormat="1" applyFont="1" applyFill="1" applyBorder="1" applyAlignment="1"/>
    <xf numFmtId="169" fontId="3" fillId="2" borderId="36" xfId="6" applyNumberFormat="1" applyFont="1" applyFill="1" applyBorder="1" applyAlignment="1">
      <alignment vertical="center"/>
    </xf>
    <xf numFmtId="169" fontId="3" fillId="2" borderId="37" xfId="6" applyNumberFormat="1" applyFont="1" applyFill="1" applyBorder="1" applyAlignment="1">
      <alignment vertical="center"/>
    </xf>
    <xf numFmtId="169" fontId="3" fillId="2" borderId="32" xfId="6" applyNumberFormat="1" applyFont="1" applyFill="1" applyBorder="1" applyAlignment="1"/>
    <xf numFmtId="169" fontId="3" fillId="2" borderId="37" xfId="6" applyNumberFormat="1" applyFont="1" applyFill="1" applyBorder="1" applyAlignment="1"/>
    <xf numFmtId="3" fontId="3" fillId="0" borderId="55" xfId="8" applyNumberFormat="1" applyFont="1" applyBorder="1" applyAlignment="1"/>
    <xf numFmtId="3" fontId="3" fillId="0" borderId="56" xfId="8" applyNumberFormat="1" applyFont="1" applyBorder="1" applyAlignment="1"/>
    <xf numFmtId="3" fontId="3" fillId="0" borderId="33" xfId="8" applyNumberFormat="1" applyFont="1" applyBorder="1" applyAlignment="1"/>
    <xf numFmtId="3" fontId="3" fillId="0" borderId="57" xfId="8" applyNumberFormat="1" applyFont="1" applyBorder="1" applyAlignment="1"/>
    <xf numFmtId="3" fontId="3" fillId="0" borderId="58" xfId="8" applyNumberFormat="1" applyFont="1" applyBorder="1" applyAlignment="1"/>
    <xf numFmtId="3" fontId="3" fillId="0" borderId="59" xfId="8" applyNumberFormat="1" applyFont="1" applyBorder="1" applyAlignment="1"/>
    <xf numFmtId="169" fontId="3" fillId="2" borderId="5" xfId="6" applyNumberFormat="1" applyFont="1" applyFill="1" applyBorder="1" applyAlignment="1"/>
    <xf numFmtId="169" fontId="3" fillId="2" borderId="7" xfId="6" applyNumberFormat="1" applyFont="1" applyFill="1" applyBorder="1" applyAlignment="1"/>
    <xf numFmtId="169" fontId="3" fillId="2" borderId="8" xfId="6" applyNumberFormat="1" applyFont="1" applyFill="1" applyBorder="1" applyAlignment="1"/>
    <xf numFmtId="169" fontId="3" fillId="2" borderId="33" xfId="6" applyNumberFormat="1" applyFont="1" applyFill="1" applyBorder="1" applyAlignment="1"/>
    <xf numFmtId="3" fontId="3" fillId="0" borderId="25" xfId="8" applyNumberFormat="1" applyFont="1" applyBorder="1" applyAlignment="1"/>
    <xf numFmtId="169" fontId="3" fillId="2" borderId="42" xfId="6" applyNumberFormat="1" applyFont="1" applyFill="1" applyBorder="1" applyAlignment="1"/>
    <xf numFmtId="169" fontId="3" fillId="2" borderId="43" xfId="6" applyNumberFormat="1" applyFont="1" applyFill="1" applyBorder="1" applyAlignment="1"/>
    <xf numFmtId="169" fontId="3" fillId="2" borderId="44" xfId="6" applyNumberFormat="1" applyFont="1" applyFill="1" applyBorder="1" applyAlignment="1"/>
    <xf numFmtId="3" fontId="3" fillId="0" borderId="51" xfId="8" applyNumberFormat="1" applyFont="1" applyBorder="1" applyAlignment="1"/>
    <xf numFmtId="3" fontId="3" fillId="0" borderId="37" xfId="8" applyNumberFormat="1" applyFont="1" applyBorder="1" applyAlignment="1"/>
    <xf numFmtId="166" fontId="11" fillId="0" borderId="69" xfId="12" quotePrefix="1" applyNumberFormat="1" applyFont="1" applyBorder="1" applyAlignment="1">
      <alignment vertical="center"/>
    </xf>
    <xf numFmtId="166" fontId="3" fillId="0" borderId="27" xfId="12" applyNumberFormat="1" applyFont="1" applyFill="1" applyBorder="1" applyAlignment="1">
      <alignment horizontal="right" vertical="center"/>
    </xf>
    <xf numFmtId="166" fontId="3" fillId="0" borderId="28" xfId="12" applyNumberFormat="1" applyFont="1" applyFill="1" applyBorder="1" applyAlignment="1">
      <alignment horizontal="right"/>
    </xf>
    <xf numFmtId="166" fontId="3" fillId="0" borderId="25" xfId="12" applyNumberFormat="1" applyFont="1" applyFill="1" applyBorder="1" applyAlignment="1">
      <alignment horizontal="right"/>
    </xf>
    <xf numFmtId="166" fontId="3" fillId="0" borderId="64" xfId="12" applyNumberFormat="1" applyFont="1" applyFill="1" applyBorder="1" applyAlignment="1">
      <alignment horizontal="right"/>
    </xf>
    <xf numFmtId="166" fontId="3" fillId="0" borderId="27" xfId="12" applyNumberFormat="1" applyFont="1" applyFill="1" applyBorder="1" applyAlignment="1">
      <alignment horizontal="right"/>
    </xf>
    <xf numFmtId="166" fontId="12" fillId="0" borderId="73" xfId="8" applyNumberFormat="1" applyFont="1" applyBorder="1" applyAlignment="1">
      <alignment vertical="center"/>
    </xf>
    <xf numFmtId="0" fontId="12" fillId="0" borderId="68" xfId="8" applyFont="1" applyBorder="1" applyAlignment="1">
      <alignment horizontal="center" vertical="center"/>
    </xf>
    <xf numFmtId="3" fontId="5" fillId="0" borderId="33" xfId="8" applyNumberFormat="1" applyBorder="1" applyAlignment="1">
      <alignment horizontal="center" vertical="center"/>
    </xf>
    <xf numFmtId="3" fontId="5" fillId="0" borderId="59" xfId="8" applyNumberFormat="1" applyBorder="1" applyAlignment="1">
      <alignment horizontal="center" vertical="center"/>
    </xf>
    <xf numFmtId="3" fontId="5" fillId="0" borderId="63" xfId="8" applyNumberFormat="1" applyBorder="1" applyAlignment="1">
      <alignment horizontal="center" vertical="center"/>
    </xf>
    <xf numFmtId="3" fontId="5" fillId="0" borderId="37" xfId="8" applyNumberFormat="1" applyBorder="1" applyAlignment="1">
      <alignment horizontal="center" vertical="center"/>
    </xf>
    <xf numFmtId="3" fontId="5" fillId="0" borderId="51" xfId="8" applyNumberFormat="1" applyBorder="1" applyAlignment="1">
      <alignment horizontal="center" vertical="center"/>
    </xf>
    <xf numFmtId="3" fontId="5" fillId="2" borderId="33" xfId="8" applyNumberFormat="1" applyFill="1" applyBorder="1" applyAlignment="1">
      <alignment horizontal="center" vertical="center"/>
    </xf>
    <xf numFmtId="3" fontId="3" fillId="0" borderId="27" xfId="8" applyNumberFormat="1" applyFont="1" applyBorder="1" applyAlignment="1">
      <alignment horizontal="center" vertical="center"/>
    </xf>
    <xf numFmtId="0" fontId="3" fillId="0" borderId="27" xfId="8" applyFont="1" applyBorder="1" applyAlignment="1">
      <alignment horizontal="center" vertical="center"/>
    </xf>
    <xf numFmtId="166" fontId="3" fillId="0" borderId="26" xfId="12" applyNumberFormat="1" applyFont="1" applyFill="1" applyBorder="1" applyAlignment="1">
      <alignment horizontal="center"/>
    </xf>
    <xf numFmtId="166" fontId="11" fillId="0" borderId="40" xfId="12" quotePrefix="1" applyNumberFormat="1" applyFont="1" applyBorder="1" applyAlignment="1">
      <alignment horizontal="center" vertical="center"/>
    </xf>
    <xf numFmtId="3" fontId="5" fillId="2" borderId="35" xfId="8" applyNumberFormat="1" applyFill="1" applyBorder="1" applyAlignment="1">
      <alignment horizontal="center" vertical="center"/>
    </xf>
    <xf numFmtId="169" fontId="3" fillId="0" borderId="31" xfId="6" applyNumberFormat="1" applyFont="1" applyFill="1" applyBorder="1" applyAlignment="1"/>
    <xf numFmtId="3" fontId="5" fillId="0" borderId="33" xfId="8" applyNumberFormat="1" applyFill="1" applyBorder="1" applyAlignment="1">
      <alignment horizontal="center" vertical="center"/>
    </xf>
    <xf numFmtId="3" fontId="5" fillId="0" borderId="59" xfId="8" applyNumberFormat="1" applyFill="1" applyBorder="1" applyAlignment="1">
      <alignment horizontal="center" vertical="center" wrapText="1"/>
    </xf>
    <xf numFmtId="3" fontId="5" fillId="0" borderId="63" xfId="8" applyNumberFormat="1" applyFill="1" applyBorder="1" applyAlignment="1">
      <alignment horizontal="center" vertical="center"/>
    </xf>
    <xf numFmtId="3" fontId="5" fillId="0" borderId="37" xfId="8" applyNumberFormat="1" applyFill="1" applyBorder="1" applyAlignment="1">
      <alignment horizontal="center" vertical="center"/>
    </xf>
    <xf numFmtId="3" fontId="5" fillId="0" borderId="59" xfId="8" applyNumberFormat="1" applyFill="1" applyBorder="1" applyAlignment="1">
      <alignment horizontal="center" vertical="center"/>
    </xf>
    <xf numFmtId="3" fontId="3" fillId="0" borderId="50" xfId="8" applyNumberFormat="1" applyFont="1" applyFill="1" applyBorder="1" applyAlignment="1">
      <alignment horizontal="center"/>
    </xf>
    <xf numFmtId="3" fontId="3" fillId="0" borderId="1" xfId="8" applyNumberFormat="1" applyFont="1" applyFill="1" applyBorder="1" applyAlignment="1">
      <alignment horizontal="center" vertical="center"/>
    </xf>
    <xf numFmtId="0" fontId="3" fillId="0" borderId="27" xfId="8" applyFont="1" applyFill="1" applyBorder="1" applyAlignment="1">
      <alignment horizontal="center" vertical="center"/>
    </xf>
    <xf numFmtId="3" fontId="3" fillId="0" borderId="61" xfId="8" applyNumberFormat="1" applyFont="1" applyFill="1" applyBorder="1" applyAlignment="1">
      <alignment horizontal="center"/>
    </xf>
    <xf numFmtId="3" fontId="3" fillId="0" borderId="26" xfId="8" applyNumberFormat="1" applyFont="1" applyFill="1" applyBorder="1" applyAlignment="1">
      <alignment horizontal="center"/>
    </xf>
    <xf numFmtId="3" fontId="3" fillId="0" borderId="54" xfId="8" applyNumberFormat="1" applyFont="1" applyFill="1" applyBorder="1" applyAlignment="1">
      <alignment horizontal="center"/>
    </xf>
    <xf numFmtId="3" fontId="3" fillId="0" borderId="27" xfId="8" applyNumberFormat="1" applyFont="1" applyFill="1" applyBorder="1" applyAlignment="1">
      <alignment horizontal="center" vertical="center"/>
    </xf>
    <xf numFmtId="3" fontId="5" fillId="0" borderId="59" xfId="8" applyNumberFormat="1" applyFill="1" applyBorder="1" applyAlignment="1">
      <alignment horizontal="center" wrapText="1"/>
    </xf>
    <xf numFmtId="3" fontId="5" fillId="0" borderId="59" xfId="8" applyNumberFormat="1" applyFill="1" applyBorder="1" applyAlignment="1">
      <alignment horizontal="center"/>
    </xf>
    <xf numFmtId="166" fontId="3" fillId="0" borderId="1" xfId="12" applyNumberFormat="1" applyFont="1" applyBorder="1" applyAlignment="1">
      <alignment horizontal="center" vertical="center" wrapText="1"/>
    </xf>
    <xf numFmtId="12" fontId="5" fillId="0" borderId="92" xfId="8" applyNumberFormat="1" applyFill="1" applyBorder="1" applyAlignment="1">
      <alignment horizontal="center" vertical="center"/>
    </xf>
    <xf numFmtId="12" fontId="5" fillId="0" borderId="92" xfId="8" applyNumberFormat="1" applyBorder="1" applyAlignment="1">
      <alignment horizontal="center" vertical="center"/>
    </xf>
    <xf numFmtId="0" fontId="3" fillId="6" borderId="28" xfId="8" applyFont="1" applyFill="1" applyBorder="1" applyAlignment="1">
      <alignment vertical="center" wrapText="1"/>
    </xf>
    <xf numFmtId="0" fontId="3" fillId="6" borderId="27" xfId="8" applyFont="1" applyFill="1" applyBorder="1" applyAlignment="1">
      <alignment horizontal="center" vertical="center"/>
    </xf>
    <xf numFmtId="3" fontId="3" fillId="6" borderId="64" xfId="8" applyNumberFormat="1" applyFont="1" applyFill="1" applyBorder="1" applyAlignment="1">
      <alignment horizontal="center" vertical="center"/>
    </xf>
    <xf numFmtId="169" fontId="3" fillId="6" borderId="29" xfId="6" applyNumberFormat="1" applyFont="1" applyFill="1" applyBorder="1" applyAlignment="1">
      <alignment vertical="center"/>
    </xf>
    <xf numFmtId="169" fontId="3" fillId="6" borderId="36" xfId="6" applyNumberFormat="1" applyFont="1" applyFill="1" applyBorder="1" applyAlignment="1">
      <alignment vertical="center"/>
    </xf>
    <xf numFmtId="169" fontId="3" fillId="6" borderId="23" xfId="6" applyNumberFormat="1" applyFont="1" applyFill="1" applyBorder="1" applyAlignment="1">
      <alignment vertical="center"/>
    </xf>
    <xf numFmtId="169" fontId="3" fillId="6" borderId="51" xfId="6" applyNumberFormat="1" applyFont="1" applyFill="1" applyBorder="1" applyAlignment="1">
      <alignment vertical="center"/>
    </xf>
    <xf numFmtId="166" fontId="3" fillId="0" borderId="1" xfId="12" applyNumberFormat="1" applyFont="1" applyBorder="1" applyAlignment="1">
      <alignment vertical="center" wrapText="1"/>
    </xf>
    <xf numFmtId="169" fontId="3" fillId="2" borderId="36" xfId="6" applyNumberFormat="1" applyFont="1" applyFill="1" applyBorder="1" applyAlignment="1"/>
    <xf numFmtId="0" fontId="3" fillId="0" borderId="0" xfId="8" applyFont="1" applyAlignment="1">
      <alignment horizontal="left" vertical="top" wrapText="1"/>
    </xf>
    <xf numFmtId="3" fontId="11" fillId="0" borderId="74" xfId="8" applyNumberFormat="1" applyFont="1" applyBorder="1" applyAlignment="1">
      <alignment horizontal="center" vertical="center"/>
    </xf>
    <xf numFmtId="3" fontId="11" fillId="0" borderId="75" xfId="8" applyNumberFormat="1" applyFont="1" applyBorder="1" applyAlignment="1">
      <alignment horizontal="center" vertical="center"/>
    </xf>
    <xf numFmtId="3" fontId="11" fillId="0" borderId="5" xfId="8" applyNumberFormat="1" applyFont="1" applyBorder="1" applyAlignment="1">
      <alignment horizontal="center" vertical="center"/>
    </xf>
    <xf numFmtId="3" fontId="11" fillId="0" borderId="6" xfId="8" applyNumberFormat="1" applyFont="1" applyBorder="1" applyAlignment="1">
      <alignment horizontal="center" vertical="center"/>
    </xf>
    <xf numFmtId="3" fontId="11" fillId="0" borderId="7" xfId="8" applyNumberFormat="1" applyFont="1" applyBorder="1" applyAlignment="1">
      <alignment horizontal="center" vertical="center"/>
    </xf>
    <xf numFmtId="167" fontId="11" fillId="0" borderId="9" xfId="8" applyNumberFormat="1" applyFont="1" applyBorder="1" applyAlignment="1">
      <alignment horizontal="center" vertical="center"/>
    </xf>
    <xf numFmtId="167" fontId="11" fillId="0" borderId="10" xfId="8" applyNumberFormat="1" applyFont="1" applyBorder="1" applyAlignment="1">
      <alignment horizontal="center" vertical="center"/>
    </xf>
    <xf numFmtId="0" fontId="3" fillId="0" borderId="0" xfId="8" applyFont="1" applyAlignment="1">
      <alignment horizontal="left" vertical="top"/>
    </xf>
    <xf numFmtId="0" fontId="3" fillId="0" borderId="0" xfId="8" applyFont="1" applyAlignment="1">
      <alignment horizontal="left" vertical="center" wrapText="1"/>
    </xf>
    <xf numFmtId="12" fontId="5" fillId="0" borderId="89" xfId="8" applyNumberFormat="1" applyFill="1" applyBorder="1" applyAlignment="1">
      <alignment horizontal="center" vertical="center" wrapText="1"/>
    </xf>
    <xf numFmtId="12" fontId="5" fillId="0" borderId="89" xfId="8" applyNumberFormat="1" applyFill="1" applyBorder="1" applyAlignment="1">
      <alignment horizontal="center" vertical="center"/>
    </xf>
    <xf numFmtId="12" fontId="5" fillId="0" borderId="90" xfId="8" applyNumberFormat="1" applyFill="1" applyBorder="1" applyAlignment="1">
      <alignment horizontal="center" vertical="center"/>
    </xf>
    <xf numFmtId="12" fontId="5" fillId="0" borderId="89" xfId="8" applyNumberFormat="1" applyBorder="1" applyAlignment="1">
      <alignment horizontal="center" vertical="center" wrapText="1"/>
    </xf>
    <xf numFmtId="12" fontId="5" fillId="0" borderId="89" xfId="8" applyNumberFormat="1" applyBorder="1" applyAlignment="1">
      <alignment horizontal="center" vertical="center"/>
    </xf>
    <xf numFmtId="12" fontId="5" fillId="0" borderId="90" xfId="8" applyNumberFormat="1" applyBorder="1" applyAlignment="1">
      <alignment horizontal="center" vertical="center"/>
    </xf>
    <xf numFmtId="3" fontId="5" fillId="0" borderId="91" xfId="8" applyNumberFormat="1" applyFill="1" applyBorder="1" applyAlignment="1">
      <alignment horizontal="center" vertical="center" wrapText="1"/>
    </xf>
    <xf numFmtId="3" fontId="5" fillId="0" borderId="89" xfId="8" applyNumberFormat="1" applyFill="1" applyBorder="1" applyAlignment="1">
      <alignment horizontal="center" vertical="center"/>
    </xf>
    <xf numFmtId="3" fontId="5" fillId="0" borderId="90" xfId="8" applyNumberFormat="1" applyFill="1" applyBorder="1" applyAlignment="1">
      <alignment horizontal="center" vertical="center"/>
    </xf>
    <xf numFmtId="3" fontId="5" fillId="0" borderId="74" xfId="8" applyNumberFormat="1" applyFill="1" applyBorder="1" applyAlignment="1">
      <alignment horizontal="center" vertical="center"/>
    </xf>
    <xf numFmtId="3" fontId="5" fillId="0" borderId="89" xfId="8" applyNumberFormat="1" applyBorder="1" applyAlignment="1">
      <alignment horizontal="center" vertical="center"/>
    </xf>
    <xf numFmtId="3" fontId="5" fillId="0" borderId="90" xfId="8" applyNumberFormat="1" applyBorder="1" applyAlignment="1">
      <alignment horizontal="center" vertical="center"/>
    </xf>
    <xf numFmtId="3" fontId="5" fillId="0" borderId="74" xfId="8" applyNumberFormat="1" applyBorder="1" applyAlignment="1">
      <alignment horizontal="center" vertical="center"/>
    </xf>
    <xf numFmtId="167" fontId="11" fillId="0" borderId="48" xfId="8" applyNumberFormat="1" applyFont="1" applyBorder="1" applyAlignment="1">
      <alignment horizontal="center" vertical="center" wrapText="1"/>
    </xf>
    <xf numFmtId="167" fontId="11" fillId="0" borderId="81" xfId="8" applyNumberFormat="1" applyFont="1" applyBorder="1" applyAlignment="1">
      <alignment horizontal="center" vertical="center" wrapText="1"/>
    </xf>
    <xf numFmtId="0" fontId="12" fillId="0" borderId="4" xfId="8" applyFont="1" applyBorder="1" applyAlignment="1">
      <alignment horizontal="center" vertical="center"/>
    </xf>
    <xf numFmtId="167" fontId="11" fillId="0" borderId="45" xfId="8" applyNumberFormat="1" applyFont="1" applyBorder="1" applyAlignment="1">
      <alignment horizontal="center" vertical="center"/>
    </xf>
    <xf numFmtId="167" fontId="11" fillId="0" borderId="46" xfId="8" applyNumberFormat="1" applyFont="1" applyBorder="1" applyAlignment="1">
      <alignment horizontal="center" vertical="center"/>
    </xf>
    <xf numFmtId="167" fontId="11" fillId="0" borderId="79" xfId="8" applyNumberFormat="1" applyFont="1" applyBorder="1" applyAlignment="1">
      <alignment horizontal="center" vertical="center"/>
    </xf>
    <xf numFmtId="167" fontId="11" fillId="0" borderId="80" xfId="8" applyNumberFormat="1" applyFont="1" applyBorder="1" applyAlignment="1">
      <alignment horizontal="center" vertical="center"/>
    </xf>
    <xf numFmtId="167" fontId="11" fillId="0" borderId="48" xfId="8" applyNumberFormat="1" applyFont="1" applyBorder="1" applyAlignment="1">
      <alignment horizontal="center" vertical="center"/>
    </xf>
    <xf numFmtId="167" fontId="11" fillId="0" borderId="81" xfId="8" applyNumberFormat="1" applyFont="1" applyBorder="1" applyAlignment="1">
      <alignment horizontal="center" vertical="center"/>
    </xf>
    <xf numFmtId="167" fontId="11" fillId="0" borderId="76" xfId="8" applyNumberFormat="1" applyFont="1" applyBorder="1" applyAlignment="1">
      <alignment horizontal="center" vertical="center" wrapText="1"/>
    </xf>
    <xf numFmtId="167" fontId="11" fillId="0" borderId="77" xfId="8" applyNumberFormat="1" applyFont="1" applyBorder="1" applyAlignment="1">
      <alignment horizontal="center" vertical="center" wrapText="1"/>
    </xf>
    <xf numFmtId="167" fontId="11" fillId="0" borderId="78" xfId="8" applyNumberFormat="1" applyFont="1" applyBorder="1" applyAlignment="1">
      <alignment horizontal="center" vertical="center" wrapText="1"/>
    </xf>
    <xf numFmtId="0" fontId="3" fillId="0" borderId="0" xfId="8" applyFont="1" applyAlignment="1">
      <alignment horizontal="left"/>
    </xf>
    <xf numFmtId="3" fontId="3" fillId="0" borderId="27" xfId="8" applyNumberFormat="1" applyFont="1" applyFill="1" applyBorder="1" applyAlignment="1">
      <alignment horizontal="center" vertical="center"/>
    </xf>
    <xf numFmtId="3" fontId="3" fillId="0" borderId="26" xfId="8" applyNumberFormat="1" applyFont="1" applyFill="1" applyBorder="1" applyAlignment="1">
      <alignment horizontal="center" vertical="center"/>
    </xf>
    <xf numFmtId="0" fontId="3" fillId="0" borderId="27" xfId="8" applyFont="1" applyFill="1" applyBorder="1" applyAlignment="1">
      <alignment horizontal="center" vertical="center"/>
    </xf>
    <xf numFmtId="0" fontId="3" fillId="0" borderId="40" xfId="8" applyFont="1" applyFill="1" applyBorder="1" applyAlignment="1">
      <alignment horizontal="center" vertical="center"/>
    </xf>
    <xf numFmtId="3" fontId="3" fillId="0" borderId="1" xfId="8" applyNumberFormat="1" applyFont="1" applyFill="1" applyBorder="1" applyAlignment="1">
      <alignment horizontal="center" vertical="center"/>
    </xf>
    <xf numFmtId="0" fontId="3" fillId="0" borderId="67" xfId="8" applyFont="1" applyBorder="1" applyAlignment="1">
      <alignment horizontal="center" vertical="top"/>
    </xf>
    <xf numFmtId="0" fontId="3" fillId="0" borderId="84" xfId="8" applyFont="1" applyBorder="1" applyAlignment="1">
      <alignment horizontal="center" vertical="top"/>
    </xf>
    <xf numFmtId="167" fontId="6" fillId="0" borderId="0" xfId="8" applyNumberFormat="1" applyFont="1" applyAlignment="1">
      <alignment horizontal="left"/>
    </xf>
    <xf numFmtId="167" fontId="5" fillId="0" borderId="0" xfId="8" applyNumberFormat="1" applyAlignment="1">
      <alignment horizontal="left"/>
    </xf>
    <xf numFmtId="166" fontId="3" fillId="0" borderId="1" xfId="12" applyNumberFormat="1" applyFont="1" applyBorder="1" applyAlignment="1">
      <alignment horizontal="center" vertical="center" wrapText="1"/>
    </xf>
    <xf numFmtId="166" fontId="3" fillId="0" borderId="27" xfId="12" applyNumberFormat="1" applyFont="1" applyBorder="1" applyAlignment="1">
      <alignment horizontal="center" vertical="center"/>
    </xf>
    <xf numFmtId="166" fontId="3" fillId="0" borderId="26" xfId="12" applyNumberFormat="1" applyFont="1" applyBorder="1" applyAlignment="1">
      <alignment horizontal="center" vertical="center"/>
    </xf>
    <xf numFmtId="166" fontId="3" fillId="0" borderId="2" xfId="12" applyNumberFormat="1" applyFont="1" applyBorder="1" applyAlignment="1">
      <alignment horizontal="center" vertical="center" wrapText="1"/>
    </xf>
    <xf numFmtId="166" fontId="3" fillId="0" borderId="3" xfId="12" applyNumberFormat="1" applyFont="1" applyBorder="1" applyAlignment="1">
      <alignment horizontal="center" vertical="center" wrapText="1"/>
    </xf>
    <xf numFmtId="166" fontId="3" fillId="0" borderId="81" xfId="12" applyNumberFormat="1" applyFont="1" applyBorder="1" applyAlignment="1">
      <alignment horizontal="center" vertical="center"/>
    </xf>
    <xf numFmtId="166" fontId="3" fillId="0" borderId="1" xfId="12" applyNumberFormat="1" applyFont="1" applyBorder="1" applyAlignment="1">
      <alignment horizontal="center" vertical="center"/>
    </xf>
  </cellXfs>
  <cellStyles count="28">
    <cellStyle name="Comma" xfId="6" builtinId="3"/>
    <cellStyle name="Comma 13 4" xfId="17" xr:uid="{1109222A-8E91-4E59-81FE-45959309EB0A}"/>
    <cellStyle name="Comma 2" xfId="11" xr:uid="{491D09FE-9F01-4E4A-9AE9-5342E0B8F556}"/>
    <cellStyle name="Comma 2 17" xfId="27" xr:uid="{B39FFC50-2C1B-4E37-9979-25A5E5E3DBE9}"/>
    <cellStyle name="Comma 2 2" xfId="12" xr:uid="{7C4634DC-1833-4465-8152-B39ED3522434}"/>
    <cellStyle name="Comma 2 2 2" xfId="23" xr:uid="{63DBEC68-54E1-421F-A6E0-0C4A33D69A38}"/>
    <cellStyle name="Comma 2 3" xfId="19" xr:uid="{0B123898-E429-44DB-9255-05C7F8B8F7FB}"/>
    <cellStyle name="Comma 4 3 3" xfId="22" xr:uid="{0C95E7CC-02FB-40E1-9DD3-D810B58DB7A7}"/>
    <cellStyle name="Normal" xfId="0" builtinId="0"/>
    <cellStyle name="Normal 10 2" xfId="13" xr:uid="{AAF9D0BB-DCBF-4327-B750-CF30AC8218EA}"/>
    <cellStyle name="Normal 11 3" xfId="7" xr:uid="{00000000-0005-0000-0000-000002000000}"/>
    <cellStyle name="Normal 19" xfId="24" xr:uid="{6F3EB64E-C1E0-483B-9D96-BE4A5249138E}"/>
    <cellStyle name="Normal 19 4" xfId="15" xr:uid="{F9B2C9C3-F41F-461A-B223-538480B278D4}"/>
    <cellStyle name="Normal 2" xfId="1" xr:uid="{00000000-0005-0000-0000-000003000000}"/>
    <cellStyle name="Normal 2 2" xfId="2" xr:uid="{00000000-0005-0000-0000-000004000000}"/>
    <cellStyle name="Normal 2 3" xfId="8" xr:uid="{71D1A774-0695-4D08-A6F0-3F9219E955EA}"/>
    <cellStyle name="Normal 2 6" xfId="20" xr:uid="{FD1225FC-690B-4481-8B09-FAE4D7A4AD65}"/>
    <cellStyle name="Normal 3" xfId="3" xr:uid="{00000000-0005-0000-0000-000005000000}"/>
    <cellStyle name="Normal 39 2" xfId="25" xr:uid="{085E0D53-D8B7-4E59-B7FB-B03E8E64CE4F}"/>
    <cellStyle name="Normal 4" xfId="4" xr:uid="{00000000-0005-0000-0000-000006000000}"/>
    <cellStyle name="Normal 4 2" xfId="18" xr:uid="{A33F2349-6351-4603-BC5B-CB5892EBE4DA}"/>
    <cellStyle name="Normal 41" xfId="14" xr:uid="{572B7876-BB90-46D6-AE0F-42F73CD4A626}"/>
    <cellStyle name="Normal 46" xfId="26" xr:uid="{AB094B02-D7AB-44A8-B490-2C5F7260F45B}"/>
    <cellStyle name="Normal 5" xfId="5" xr:uid="{00000000-0005-0000-0000-000007000000}"/>
    <cellStyle name="Normal 6" xfId="21" xr:uid="{D8EDBFB9-CDC2-44E4-B56A-6676FA575B15}"/>
    <cellStyle name="Normal_Book1" xfId="10" xr:uid="{C0F9D154-D293-41AA-83CF-F0B6CCC6F570}"/>
    <cellStyle name="Percent 2" xfId="9" xr:uid="{F6BAAE4E-A343-43F8-8E8B-5693EB0F86C9}"/>
    <cellStyle name="Section1" xfId="16" xr:uid="{A41ECD0F-6642-4B53-ABF8-CD1E5879247C}"/>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theme" Target="theme/theme1.xml"/><Relationship Id="rId10" Type="http://schemas.openxmlformats.org/officeDocument/2006/relationships/externalLink" Target="externalLinks/externalLink7.xml"/><Relationship Id="rId19"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C383C-F455-4F1C-8138-C62929E5B507}">
  <dimension ref="A1:Q69"/>
  <sheetViews>
    <sheetView showGridLines="0" zoomScaleNormal="100" zoomScaleSheetLayoutView="85" workbookViewId="0">
      <pane ySplit="7" topLeftCell="A56" activePane="bottomLeft" state="frozen"/>
      <selection activeCell="H12" sqref="H12"/>
      <selection pane="bottomLeft" activeCell="G32" sqref="G32:G50"/>
    </sheetView>
  </sheetViews>
  <sheetFormatPr defaultColWidth="10" defaultRowHeight="14.25" x14ac:dyDescent="0.2"/>
  <cols>
    <col min="1" max="1" width="5.140625" style="173" customWidth="1"/>
    <col min="2" max="2" width="6.28515625" style="174" customWidth="1"/>
    <col min="3" max="3" width="51.28515625" style="175" customWidth="1"/>
    <col min="4" max="4" width="7.140625" style="173" customWidth="1"/>
    <col min="5" max="5" width="9.5703125" style="176" bestFit="1" customWidth="1"/>
    <col min="6" max="6" width="13.85546875" style="176" bestFit="1" customWidth="1"/>
    <col min="7" max="7" width="15.140625" style="177" customWidth="1"/>
    <col min="8" max="8" width="17.28515625" style="177" customWidth="1"/>
    <col min="9" max="9" width="12.85546875" style="177" customWidth="1"/>
    <col min="10" max="10" width="15.140625" style="177" customWidth="1"/>
    <col min="11" max="14" width="19.5703125" style="177" customWidth="1"/>
    <col min="15" max="16384" width="10" style="175"/>
  </cols>
  <sheetData>
    <row r="1" spans="1:14" s="7" customFormat="1" ht="18" customHeight="1" x14ac:dyDescent="0.25">
      <c r="A1" s="1" t="s">
        <v>2</v>
      </c>
      <c r="B1" s="1"/>
      <c r="C1" s="2"/>
      <c r="D1" s="3"/>
      <c r="E1" s="4"/>
      <c r="F1" s="4"/>
      <c r="G1" s="5"/>
      <c r="H1" s="5"/>
      <c r="I1" s="5"/>
      <c r="J1" s="5"/>
      <c r="K1" s="5"/>
      <c r="L1" s="5"/>
      <c r="M1" s="5"/>
      <c r="N1" s="5"/>
    </row>
    <row r="2" spans="1:14" s="7" customFormat="1" ht="18" customHeight="1" x14ac:dyDescent="0.25">
      <c r="A2" s="8" t="s">
        <v>3</v>
      </c>
      <c r="B2" s="8"/>
      <c r="C2" s="2"/>
      <c r="D2" s="3"/>
      <c r="E2" s="4"/>
      <c r="F2" s="4"/>
      <c r="G2" s="5"/>
      <c r="H2" s="9"/>
      <c r="I2" s="10"/>
      <c r="J2" s="5"/>
      <c r="K2" s="11"/>
      <c r="L2" s="11"/>
      <c r="M2" s="11"/>
      <c r="N2" s="11"/>
    </row>
    <row r="3" spans="1:14" s="10" customFormat="1" ht="18" customHeight="1" x14ac:dyDescent="0.25">
      <c r="A3" s="1"/>
      <c r="B3" s="8"/>
      <c r="D3" s="3"/>
      <c r="E3" s="4"/>
      <c r="F3" s="4"/>
      <c r="G3" s="5"/>
      <c r="H3" s="5"/>
      <c r="I3" s="5"/>
      <c r="J3" s="5"/>
      <c r="K3" s="12"/>
      <c r="L3" s="12"/>
      <c r="M3" s="12"/>
      <c r="N3" s="12"/>
    </row>
    <row r="4" spans="1:14" s="10" customFormat="1" ht="17.25" customHeight="1" x14ac:dyDescent="0.25">
      <c r="A4" s="13" t="s">
        <v>4</v>
      </c>
      <c r="B4" s="8"/>
      <c r="D4" s="3"/>
      <c r="E4" s="4"/>
      <c r="F4" s="4"/>
      <c r="G4" s="5"/>
      <c r="H4" s="5"/>
      <c r="I4" s="5"/>
      <c r="J4" s="5"/>
      <c r="K4" s="12"/>
      <c r="L4" s="12"/>
      <c r="M4" s="12"/>
      <c r="N4" s="12"/>
    </row>
    <row r="5" spans="1:14" s="10" customFormat="1" ht="6" customHeight="1" thickBot="1" x14ac:dyDescent="0.25">
      <c r="A5" s="8"/>
      <c r="B5" s="8"/>
      <c r="D5" s="3"/>
      <c r="E5" s="4"/>
      <c r="F5" s="4"/>
      <c r="G5" s="5"/>
      <c r="H5" s="5"/>
      <c r="I5" s="5"/>
      <c r="J5" s="5"/>
      <c r="K5" s="14"/>
      <c r="L5" s="14"/>
      <c r="M5" s="14"/>
      <c r="N5" s="14"/>
    </row>
    <row r="6" spans="1:14" s="7" customFormat="1" ht="18" customHeight="1" thickBot="1" x14ac:dyDescent="0.3">
      <c r="A6" s="15"/>
      <c r="B6" s="15"/>
      <c r="C6" s="16"/>
      <c r="D6" s="17"/>
      <c r="E6" s="18"/>
      <c r="F6" s="18"/>
      <c r="G6" s="425" t="s">
        <v>5</v>
      </c>
      <c r="H6" s="426"/>
      <c r="I6" s="427" t="s">
        <v>6</v>
      </c>
      <c r="J6" s="426"/>
      <c r="K6" s="19" t="s">
        <v>7</v>
      </c>
      <c r="L6" s="423" t="s">
        <v>77</v>
      </c>
      <c r="M6" s="423" t="s">
        <v>78</v>
      </c>
      <c r="N6" s="423" t="s">
        <v>79</v>
      </c>
    </row>
    <row r="7" spans="1:14" s="26" customFormat="1" ht="18" customHeight="1" thickBot="1" x14ac:dyDescent="0.3">
      <c r="A7" s="428" t="s">
        <v>8</v>
      </c>
      <c r="B7" s="429"/>
      <c r="C7" s="20" t="s">
        <v>1</v>
      </c>
      <c r="D7" s="20" t="s">
        <v>0</v>
      </c>
      <c r="E7" s="21" t="s">
        <v>75</v>
      </c>
      <c r="F7" s="21" t="s">
        <v>76</v>
      </c>
      <c r="G7" s="22" t="s">
        <v>9</v>
      </c>
      <c r="H7" s="23" t="s">
        <v>10</v>
      </c>
      <c r="I7" s="24" t="s">
        <v>9</v>
      </c>
      <c r="J7" s="23" t="s">
        <v>10</v>
      </c>
      <c r="K7" s="25" t="s">
        <v>10</v>
      </c>
      <c r="L7" s="424"/>
      <c r="M7" s="424"/>
      <c r="N7" s="424"/>
    </row>
    <row r="8" spans="1:14" s="36" customFormat="1" ht="8.25" customHeight="1" thickTop="1" x14ac:dyDescent="0.25">
      <c r="A8" s="27"/>
      <c r="B8" s="28"/>
      <c r="C8" s="29"/>
      <c r="D8" s="29"/>
      <c r="E8" s="30"/>
      <c r="F8" s="30"/>
      <c r="G8" s="31"/>
      <c r="H8" s="32"/>
      <c r="I8" s="33"/>
      <c r="J8" s="34"/>
      <c r="K8" s="35"/>
      <c r="L8" s="35"/>
      <c r="M8" s="35"/>
      <c r="N8" s="35"/>
    </row>
    <row r="9" spans="1:14" s="47" customFormat="1" ht="38.25" x14ac:dyDescent="0.2">
      <c r="A9" s="37"/>
      <c r="B9" s="38"/>
      <c r="C9" s="39" t="s">
        <v>11</v>
      </c>
      <c r="D9" s="40"/>
      <c r="E9" s="41"/>
      <c r="F9" s="41"/>
      <c r="G9" s="42"/>
      <c r="H9" s="43"/>
      <c r="I9" s="44"/>
      <c r="J9" s="43"/>
      <c r="K9" s="45"/>
      <c r="L9" s="45"/>
      <c r="M9" s="45"/>
      <c r="N9" s="45"/>
    </row>
    <row r="10" spans="1:14" s="47" customFormat="1" ht="127.5" x14ac:dyDescent="0.2">
      <c r="A10" s="51">
        <f>1</f>
        <v>1</v>
      </c>
      <c r="B10" s="52"/>
      <c r="C10" s="53" t="s">
        <v>198</v>
      </c>
      <c r="D10" s="40"/>
      <c r="E10" s="41"/>
      <c r="F10" s="41"/>
      <c r="G10" s="54"/>
      <c r="H10" s="55"/>
      <c r="I10" s="56"/>
      <c r="J10" s="55"/>
      <c r="K10" s="45"/>
      <c r="L10" s="45"/>
      <c r="M10" s="45"/>
      <c r="N10" s="45"/>
    </row>
    <row r="11" spans="1:14" s="184" customFormat="1" ht="20.100000000000001" customHeight="1" x14ac:dyDescent="0.2">
      <c r="A11" s="178"/>
      <c r="B11" s="179">
        <f>A10+0.1</f>
        <v>1.1000000000000001</v>
      </c>
      <c r="C11" s="180" t="s">
        <v>68</v>
      </c>
      <c r="D11" s="181" t="s">
        <v>13</v>
      </c>
      <c r="E11" s="182">
        <v>3</v>
      </c>
      <c r="F11" s="182">
        <v>3</v>
      </c>
      <c r="G11" s="395">
        <v>5000</v>
      </c>
      <c r="H11" s="356">
        <f>G11*F11</f>
        <v>15000</v>
      </c>
      <c r="I11" s="395">
        <v>5000</v>
      </c>
      <c r="J11" s="356">
        <f>I11*F11</f>
        <v>15000</v>
      </c>
      <c r="K11" s="357">
        <f>J11+H11</f>
        <v>30000</v>
      </c>
      <c r="L11" s="183"/>
      <c r="M11" s="183"/>
      <c r="N11" s="183"/>
    </row>
    <row r="12" spans="1:14" s="184" customFormat="1" ht="20.100000000000001" customHeight="1" x14ac:dyDescent="0.2">
      <c r="A12" s="178"/>
      <c r="B12" s="179">
        <f t="shared" ref="B12:B14" si="0">B11+0.1</f>
        <v>1.2000000000000002</v>
      </c>
      <c r="C12" s="180" t="s">
        <v>69</v>
      </c>
      <c r="D12" s="181" t="s">
        <v>13</v>
      </c>
      <c r="E12" s="182">
        <v>5</v>
      </c>
      <c r="F12" s="182">
        <v>5</v>
      </c>
      <c r="G12" s="395">
        <v>5000</v>
      </c>
      <c r="H12" s="356">
        <f t="shared" ref="H12:H15" si="1">G12*F12</f>
        <v>25000</v>
      </c>
      <c r="I12" s="395">
        <v>5000</v>
      </c>
      <c r="J12" s="356">
        <f t="shared" ref="J12:J15" si="2">I12*F12</f>
        <v>25000</v>
      </c>
      <c r="K12" s="357">
        <f>J12+H12</f>
        <v>50000</v>
      </c>
      <c r="L12" s="183"/>
      <c r="M12" s="183"/>
      <c r="N12" s="183"/>
    </row>
    <row r="13" spans="1:14" s="184" customFormat="1" ht="20.100000000000001" customHeight="1" x14ac:dyDescent="0.2">
      <c r="A13" s="178"/>
      <c r="B13" s="179">
        <f t="shared" si="0"/>
        <v>1.3000000000000003</v>
      </c>
      <c r="C13" s="180" t="s">
        <v>70</v>
      </c>
      <c r="D13" s="181" t="s">
        <v>13</v>
      </c>
      <c r="E13" s="182">
        <v>4</v>
      </c>
      <c r="F13" s="182">
        <v>4</v>
      </c>
      <c r="G13" s="395">
        <v>5000</v>
      </c>
      <c r="H13" s="356">
        <f t="shared" si="1"/>
        <v>20000</v>
      </c>
      <c r="I13" s="395">
        <v>5000</v>
      </c>
      <c r="J13" s="356">
        <f t="shared" si="2"/>
        <v>20000</v>
      </c>
      <c r="K13" s="357">
        <f>J13+H13</f>
        <v>40000</v>
      </c>
      <c r="L13" s="183"/>
      <c r="M13" s="183"/>
      <c r="N13" s="183"/>
    </row>
    <row r="14" spans="1:14" s="184" customFormat="1" ht="20.100000000000001" customHeight="1" x14ac:dyDescent="0.2">
      <c r="A14" s="178"/>
      <c r="B14" s="179">
        <f t="shared" si="0"/>
        <v>1.4000000000000004</v>
      </c>
      <c r="C14" s="180" t="s">
        <v>71</v>
      </c>
      <c r="D14" s="181" t="s">
        <v>13</v>
      </c>
      <c r="E14" s="182">
        <v>8</v>
      </c>
      <c r="F14" s="182">
        <v>8</v>
      </c>
      <c r="G14" s="395">
        <v>5000</v>
      </c>
      <c r="H14" s="356">
        <f t="shared" si="1"/>
        <v>40000</v>
      </c>
      <c r="I14" s="395">
        <v>5000</v>
      </c>
      <c r="J14" s="356">
        <f t="shared" si="2"/>
        <v>40000</v>
      </c>
      <c r="K14" s="357">
        <f>J14+H14</f>
        <v>80000</v>
      </c>
      <c r="L14" s="183"/>
      <c r="M14" s="183"/>
      <c r="N14" s="183"/>
    </row>
    <row r="15" spans="1:14" s="184" customFormat="1" ht="20.100000000000001" customHeight="1" x14ac:dyDescent="0.2">
      <c r="A15" s="178"/>
      <c r="B15" s="179">
        <f t="shared" ref="B15" si="3">B14+0.1</f>
        <v>1.5000000000000004</v>
      </c>
      <c r="C15" s="180" t="s">
        <v>72</v>
      </c>
      <c r="D15" s="181" t="s">
        <v>13</v>
      </c>
      <c r="E15" s="182">
        <v>2</v>
      </c>
      <c r="F15" s="182">
        <v>2</v>
      </c>
      <c r="G15" s="395">
        <v>5000</v>
      </c>
      <c r="H15" s="356">
        <f t="shared" si="1"/>
        <v>10000</v>
      </c>
      <c r="I15" s="395">
        <v>5000</v>
      </c>
      <c r="J15" s="356">
        <f t="shared" si="2"/>
        <v>10000</v>
      </c>
      <c r="K15" s="357">
        <f>J15+H15</f>
        <v>20000</v>
      </c>
      <c r="L15" s="183"/>
      <c r="M15" s="183"/>
      <c r="N15" s="183"/>
    </row>
    <row r="16" spans="1:14" s="47" customFormat="1" ht="186.75" x14ac:dyDescent="0.2">
      <c r="A16" s="51">
        <f>A10+1</f>
        <v>2</v>
      </c>
      <c r="B16" s="70"/>
      <c r="C16" s="71" t="s">
        <v>203</v>
      </c>
      <c r="D16" s="72"/>
      <c r="E16" s="73"/>
      <c r="F16" s="73"/>
      <c r="G16" s="74"/>
      <c r="H16" s="356">
        <f t="shared" ref="H16:H61" si="4">G16*F16</f>
        <v>0</v>
      </c>
      <c r="I16" s="75"/>
      <c r="J16" s="356">
        <f t="shared" ref="J16:J61" si="5">I16*F16</f>
        <v>0</v>
      </c>
      <c r="K16" s="76"/>
      <c r="L16" s="76"/>
      <c r="M16" s="76"/>
      <c r="N16" s="76"/>
    </row>
    <row r="17" spans="1:17" s="7" customFormat="1" ht="21.95" customHeight="1" x14ac:dyDescent="0.25">
      <c r="A17" s="77"/>
      <c r="B17" s="78"/>
      <c r="C17" s="79" t="s">
        <v>14</v>
      </c>
      <c r="D17" s="80"/>
      <c r="E17" s="81"/>
      <c r="F17" s="81"/>
      <c r="G17" s="82"/>
      <c r="H17" s="356">
        <f t="shared" si="4"/>
        <v>0</v>
      </c>
      <c r="I17" s="83"/>
      <c r="J17" s="356">
        <f t="shared" si="5"/>
        <v>0</v>
      </c>
      <c r="K17" s="84"/>
      <c r="L17" s="84"/>
      <c r="M17" s="84"/>
      <c r="N17" s="84"/>
    </row>
    <row r="18" spans="1:17" s="7" customFormat="1" ht="21.95" customHeight="1" x14ac:dyDescent="0.2">
      <c r="A18" s="85"/>
      <c r="B18" s="86">
        <f>A16+0.1</f>
        <v>2.1</v>
      </c>
      <c r="C18" s="87" t="s">
        <v>15</v>
      </c>
      <c r="D18" s="58" t="s">
        <v>16</v>
      </c>
      <c r="E18" s="59">
        <v>50</v>
      </c>
      <c r="F18" s="394">
        <v>50</v>
      </c>
      <c r="G18" s="355">
        <v>650</v>
      </c>
      <c r="H18" s="356">
        <f t="shared" si="4"/>
        <v>32500</v>
      </c>
      <c r="I18" s="358">
        <v>300</v>
      </c>
      <c r="J18" s="356">
        <f t="shared" si="5"/>
        <v>15000</v>
      </c>
      <c r="K18" s="359">
        <f t="shared" ref="K18:K24" si="6">J18+H18</f>
        <v>47500</v>
      </c>
      <c r="L18" s="432" t="s">
        <v>227</v>
      </c>
      <c r="M18" s="435" t="s">
        <v>204</v>
      </c>
      <c r="N18" s="60"/>
      <c r="P18" s="88"/>
    </row>
    <row r="19" spans="1:17" s="7" customFormat="1" ht="21.95" customHeight="1" x14ac:dyDescent="0.2">
      <c r="A19" s="85"/>
      <c r="B19" s="86">
        <f>B18+0.1</f>
        <v>2.2000000000000002</v>
      </c>
      <c r="C19" s="89" t="s">
        <v>17</v>
      </c>
      <c r="D19" s="90" t="s">
        <v>16</v>
      </c>
      <c r="E19" s="61">
        <v>70</v>
      </c>
      <c r="F19" s="394">
        <v>70</v>
      </c>
      <c r="G19" s="355">
        <v>1050</v>
      </c>
      <c r="H19" s="356">
        <f t="shared" si="4"/>
        <v>73500</v>
      </c>
      <c r="I19" s="358">
        <v>300</v>
      </c>
      <c r="J19" s="356">
        <f t="shared" si="5"/>
        <v>21000</v>
      </c>
      <c r="K19" s="359">
        <f t="shared" si="6"/>
        <v>94500</v>
      </c>
      <c r="L19" s="433"/>
      <c r="M19" s="436"/>
      <c r="N19" s="62"/>
      <c r="P19" s="88"/>
    </row>
    <row r="20" spans="1:17" s="7" customFormat="1" ht="21.95" customHeight="1" x14ac:dyDescent="0.2">
      <c r="A20" s="85"/>
      <c r="B20" s="86">
        <f>B19+0.1</f>
        <v>2.3000000000000003</v>
      </c>
      <c r="C20" s="87" t="s">
        <v>18</v>
      </c>
      <c r="D20" s="58" t="s">
        <v>16</v>
      </c>
      <c r="E20" s="59">
        <v>65</v>
      </c>
      <c r="F20" s="394">
        <v>65</v>
      </c>
      <c r="G20" s="355">
        <v>1470</v>
      </c>
      <c r="H20" s="356">
        <f t="shared" si="4"/>
        <v>95550</v>
      </c>
      <c r="I20" s="358">
        <v>300</v>
      </c>
      <c r="J20" s="356">
        <f t="shared" si="5"/>
        <v>19500</v>
      </c>
      <c r="K20" s="359">
        <f t="shared" si="6"/>
        <v>115050</v>
      </c>
      <c r="L20" s="433"/>
      <c r="M20" s="436"/>
      <c r="N20" s="60"/>
      <c r="P20" s="88"/>
      <c r="Q20" s="91"/>
    </row>
    <row r="21" spans="1:17" s="7" customFormat="1" ht="21.95" customHeight="1" x14ac:dyDescent="0.2">
      <c r="A21" s="85"/>
      <c r="B21" s="86">
        <f>B20+0.1</f>
        <v>2.4000000000000004</v>
      </c>
      <c r="C21" s="89" t="s">
        <v>19</v>
      </c>
      <c r="D21" s="90" t="s">
        <v>16</v>
      </c>
      <c r="E21" s="61">
        <v>50</v>
      </c>
      <c r="F21" s="261">
        <v>50</v>
      </c>
      <c r="G21" s="355">
        <v>1950</v>
      </c>
      <c r="H21" s="356">
        <f t="shared" si="4"/>
        <v>97500</v>
      </c>
      <c r="I21" s="358">
        <v>300</v>
      </c>
      <c r="J21" s="356">
        <f t="shared" si="5"/>
        <v>15000</v>
      </c>
      <c r="K21" s="359">
        <f t="shared" si="6"/>
        <v>112500</v>
      </c>
      <c r="L21" s="433"/>
      <c r="M21" s="436"/>
      <c r="N21" s="62"/>
      <c r="P21" s="88"/>
    </row>
    <row r="22" spans="1:17" s="7" customFormat="1" ht="21.95" customHeight="1" x14ac:dyDescent="0.2">
      <c r="A22" s="85"/>
      <c r="B22" s="86">
        <f t="shared" ref="B22:B26" si="7">B21+0.1</f>
        <v>2.5000000000000004</v>
      </c>
      <c r="C22" s="87" t="s">
        <v>20</v>
      </c>
      <c r="D22" s="58" t="s">
        <v>16</v>
      </c>
      <c r="E22" s="59">
        <v>20</v>
      </c>
      <c r="F22" s="261">
        <v>20</v>
      </c>
      <c r="G22" s="355">
        <v>2430</v>
      </c>
      <c r="H22" s="356">
        <f t="shared" si="4"/>
        <v>48600</v>
      </c>
      <c r="I22" s="358">
        <v>300</v>
      </c>
      <c r="J22" s="356">
        <f t="shared" si="5"/>
        <v>6000</v>
      </c>
      <c r="K22" s="359">
        <f t="shared" si="6"/>
        <v>54600</v>
      </c>
      <c r="L22" s="433"/>
      <c r="M22" s="436"/>
      <c r="N22" s="60"/>
      <c r="P22" s="88"/>
    </row>
    <row r="23" spans="1:17" s="7" customFormat="1" ht="21.95" customHeight="1" x14ac:dyDescent="0.2">
      <c r="A23" s="85"/>
      <c r="B23" s="86">
        <f t="shared" si="7"/>
        <v>2.6000000000000005</v>
      </c>
      <c r="C23" s="87" t="s">
        <v>21</v>
      </c>
      <c r="D23" s="58" t="s">
        <v>16</v>
      </c>
      <c r="E23" s="59">
        <v>10</v>
      </c>
      <c r="F23" s="261">
        <v>10</v>
      </c>
      <c r="G23" s="355">
        <v>2900</v>
      </c>
      <c r="H23" s="356">
        <f t="shared" si="4"/>
        <v>29000</v>
      </c>
      <c r="I23" s="358">
        <v>400</v>
      </c>
      <c r="J23" s="356">
        <f t="shared" si="5"/>
        <v>4000</v>
      </c>
      <c r="K23" s="359">
        <f t="shared" si="6"/>
        <v>33000</v>
      </c>
      <c r="L23" s="433"/>
      <c r="M23" s="436"/>
      <c r="N23" s="60"/>
      <c r="P23" s="88"/>
    </row>
    <row r="24" spans="1:17" s="7" customFormat="1" ht="21.95" customHeight="1" x14ac:dyDescent="0.2">
      <c r="A24" s="85"/>
      <c r="B24" s="86">
        <f t="shared" si="7"/>
        <v>2.7000000000000006</v>
      </c>
      <c r="C24" s="87" t="s">
        <v>22</v>
      </c>
      <c r="D24" s="58" t="s">
        <v>16</v>
      </c>
      <c r="E24" s="61">
        <v>33</v>
      </c>
      <c r="F24" s="261">
        <v>33</v>
      </c>
      <c r="G24" s="355">
        <v>3910</v>
      </c>
      <c r="H24" s="356">
        <f t="shared" si="4"/>
        <v>129030</v>
      </c>
      <c r="I24" s="358">
        <v>400</v>
      </c>
      <c r="J24" s="356">
        <f t="shared" si="5"/>
        <v>13200</v>
      </c>
      <c r="K24" s="359">
        <f t="shared" si="6"/>
        <v>142230</v>
      </c>
      <c r="L24" s="433"/>
      <c r="M24" s="436"/>
      <c r="N24" s="60"/>
      <c r="P24" s="88"/>
    </row>
    <row r="25" spans="1:17" s="7" customFormat="1" ht="21.95" customHeight="1" x14ac:dyDescent="0.2">
      <c r="A25" s="85"/>
      <c r="B25" s="86">
        <f t="shared" si="7"/>
        <v>2.8000000000000007</v>
      </c>
      <c r="C25" s="87" t="s">
        <v>23</v>
      </c>
      <c r="D25" s="58" t="s">
        <v>16</v>
      </c>
      <c r="E25" s="61" t="s">
        <v>24</v>
      </c>
      <c r="F25" s="394">
        <v>40</v>
      </c>
      <c r="G25" s="360">
        <v>5500</v>
      </c>
      <c r="H25" s="356">
        <f t="shared" si="4"/>
        <v>220000</v>
      </c>
      <c r="I25" s="361"/>
      <c r="J25" s="356">
        <f t="shared" si="5"/>
        <v>0</v>
      </c>
      <c r="K25" s="362"/>
      <c r="L25" s="433"/>
      <c r="M25" s="436"/>
      <c r="N25" s="60"/>
      <c r="P25" s="88"/>
    </row>
    <row r="26" spans="1:17" s="7" customFormat="1" ht="21.95" customHeight="1" thickBot="1" x14ac:dyDescent="0.25">
      <c r="A26" s="92"/>
      <c r="B26" s="93">
        <f t="shared" si="7"/>
        <v>2.9000000000000008</v>
      </c>
      <c r="C26" s="94" t="s">
        <v>25</v>
      </c>
      <c r="D26" s="64" t="s">
        <v>16</v>
      </c>
      <c r="E26" s="65" t="s">
        <v>24</v>
      </c>
      <c r="F26" s="394">
        <v>40</v>
      </c>
      <c r="G26" s="363">
        <v>6470</v>
      </c>
      <c r="H26" s="356">
        <f t="shared" si="4"/>
        <v>258800</v>
      </c>
      <c r="I26" s="364"/>
      <c r="J26" s="356">
        <f t="shared" si="5"/>
        <v>0</v>
      </c>
      <c r="K26" s="365"/>
      <c r="L26" s="434"/>
      <c r="M26" s="437"/>
      <c r="N26" s="95"/>
      <c r="P26" s="88"/>
    </row>
    <row r="27" spans="1:17" s="7" customFormat="1" ht="21.95" customHeight="1" thickBot="1" x14ac:dyDescent="0.3">
      <c r="A27" s="85"/>
      <c r="B27" s="93"/>
      <c r="C27" s="413" t="s">
        <v>234</v>
      </c>
      <c r="D27" s="414" t="s">
        <v>13</v>
      </c>
      <c r="E27" s="415">
        <v>5</v>
      </c>
      <c r="F27" s="415">
        <v>5</v>
      </c>
      <c r="G27" s="416">
        <v>15000</v>
      </c>
      <c r="H27" s="417">
        <f>G27*F27</f>
        <v>75000</v>
      </c>
      <c r="I27" s="418">
        <v>1000</v>
      </c>
      <c r="J27" s="417">
        <f>I27*F27</f>
        <v>5000</v>
      </c>
      <c r="K27" s="419">
        <f>J27+H27</f>
        <v>80000</v>
      </c>
      <c r="L27" s="411" t="s">
        <v>235</v>
      </c>
      <c r="M27" s="412" t="s">
        <v>204</v>
      </c>
      <c r="N27" s="95"/>
      <c r="P27" s="88"/>
    </row>
    <row r="28" spans="1:17" s="7" customFormat="1" ht="64.5" thickBot="1" x14ac:dyDescent="0.25">
      <c r="A28" s="66">
        <f>A16+1</f>
        <v>3</v>
      </c>
      <c r="B28" s="93"/>
      <c r="C28" s="354" t="s">
        <v>202</v>
      </c>
      <c r="D28" s="64" t="s">
        <v>26</v>
      </c>
      <c r="E28" s="65">
        <v>1</v>
      </c>
      <c r="F28" s="65">
        <v>1</v>
      </c>
      <c r="G28" s="366">
        <v>180000</v>
      </c>
      <c r="H28" s="421">
        <f t="shared" si="4"/>
        <v>180000</v>
      </c>
      <c r="I28" s="367">
        <v>50000</v>
      </c>
      <c r="J28" s="421">
        <f t="shared" si="5"/>
        <v>50000</v>
      </c>
      <c r="K28" s="368">
        <f>J28+H28</f>
        <v>230000</v>
      </c>
      <c r="L28" s="396" t="s">
        <v>205</v>
      </c>
      <c r="M28" s="384" t="s">
        <v>206</v>
      </c>
      <c r="N28" s="95"/>
      <c r="P28" s="88"/>
    </row>
    <row r="29" spans="1:17" s="47" customFormat="1" ht="83.25" customHeight="1" thickBot="1" x14ac:dyDescent="0.25">
      <c r="A29" s="66">
        <f>A28+1</f>
        <v>4</v>
      </c>
      <c r="B29" s="96"/>
      <c r="C29" s="97" t="s">
        <v>199</v>
      </c>
      <c r="D29" s="98" t="s">
        <v>26</v>
      </c>
      <c r="E29" s="99">
        <v>1</v>
      </c>
      <c r="F29" s="99">
        <v>1</v>
      </c>
      <c r="G29" s="355">
        <v>80000</v>
      </c>
      <c r="H29" s="421">
        <f t="shared" si="4"/>
        <v>80000</v>
      </c>
      <c r="I29" s="358">
        <v>75000</v>
      </c>
      <c r="J29" s="421">
        <f t="shared" si="5"/>
        <v>75000</v>
      </c>
      <c r="K29" s="369">
        <f>J29+H29</f>
        <v>155000</v>
      </c>
      <c r="L29" s="397" t="s">
        <v>228</v>
      </c>
      <c r="M29" s="385" t="s">
        <v>207</v>
      </c>
      <c r="N29" s="100"/>
    </row>
    <row r="30" spans="1:17" s="7" customFormat="1" ht="82.5" customHeight="1" x14ac:dyDescent="0.2">
      <c r="A30" s="51">
        <f>A29+1</f>
        <v>5</v>
      </c>
      <c r="B30" s="86"/>
      <c r="C30" s="101" t="s">
        <v>200</v>
      </c>
      <c r="D30" s="48" t="s">
        <v>16</v>
      </c>
      <c r="E30" s="185">
        <v>15</v>
      </c>
      <c r="F30" s="185">
        <v>15</v>
      </c>
      <c r="G30" s="355">
        <v>1200</v>
      </c>
      <c r="H30" s="421">
        <f t="shared" si="4"/>
        <v>18000</v>
      </c>
      <c r="I30" s="358">
        <v>200</v>
      </c>
      <c r="J30" s="421">
        <f t="shared" si="5"/>
        <v>3000</v>
      </c>
      <c r="K30" s="359">
        <f>J30+H30</f>
        <v>21000</v>
      </c>
      <c r="L30" s="398" t="s">
        <v>229</v>
      </c>
      <c r="M30" s="386" t="s">
        <v>204</v>
      </c>
      <c r="N30" s="50"/>
    </row>
    <row r="31" spans="1:17" s="7" customFormat="1" ht="89.25" x14ac:dyDescent="0.2">
      <c r="A31" s="51">
        <f>A30+1</f>
        <v>6</v>
      </c>
      <c r="B31" s="86"/>
      <c r="C31" s="102" t="s">
        <v>201</v>
      </c>
      <c r="D31" s="72"/>
      <c r="E31" s="103"/>
      <c r="F31" s="103"/>
      <c r="G31" s="104"/>
      <c r="H31" s="356">
        <f t="shared" si="4"/>
        <v>0</v>
      </c>
      <c r="I31" s="105"/>
      <c r="J31" s="356">
        <f t="shared" si="5"/>
        <v>0</v>
      </c>
      <c r="K31" s="370"/>
      <c r="L31" s="384"/>
      <c r="M31" s="384"/>
      <c r="N31" s="45"/>
    </row>
    <row r="32" spans="1:17" s="7" customFormat="1" ht="24" customHeight="1" x14ac:dyDescent="0.2">
      <c r="A32" s="106"/>
      <c r="B32" s="107">
        <f>A31+0.1</f>
        <v>6.1</v>
      </c>
      <c r="C32" s="108" t="s">
        <v>28</v>
      </c>
      <c r="D32" s="109" t="s">
        <v>16</v>
      </c>
      <c r="E32" s="59">
        <v>310</v>
      </c>
      <c r="F32" s="59">
        <v>310</v>
      </c>
      <c r="G32" s="355">
        <v>550</v>
      </c>
      <c r="H32" s="356">
        <f t="shared" si="4"/>
        <v>170500</v>
      </c>
      <c r="I32" s="358">
        <v>100</v>
      </c>
      <c r="J32" s="356">
        <f t="shared" si="5"/>
        <v>31000</v>
      </c>
      <c r="K32" s="359">
        <f t="shared" ref="K32:K35" si="8">J32+H32</f>
        <v>201500</v>
      </c>
      <c r="L32" s="438" t="s">
        <v>230</v>
      </c>
      <c r="M32" s="438" t="s">
        <v>207</v>
      </c>
      <c r="N32" s="60"/>
    </row>
    <row r="33" spans="1:15" s="7" customFormat="1" ht="24" customHeight="1" x14ac:dyDescent="0.2">
      <c r="A33" s="106"/>
      <c r="B33" s="107">
        <f>B32+0.1</f>
        <v>6.1999999999999993</v>
      </c>
      <c r="C33" s="108" t="s">
        <v>29</v>
      </c>
      <c r="D33" s="109" t="s">
        <v>16</v>
      </c>
      <c r="E33" s="59">
        <v>110</v>
      </c>
      <c r="F33" s="59">
        <v>110</v>
      </c>
      <c r="G33" s="355">
        <v>680</v>
      </c>
      <c r="H33" s="356">
        <f t="shared" si="4"/>
        <v>74800</v>
      </c>
      <c r="I33" s="358">
        <v>100</v>
      </c>
      <c r="J33" s="356">
        <f t="shared" si="5"/>
        <v>11000</v>
      </c>
      <c r="K33" s="359">
        <f t="shared" si="8"/>
        <v>85800</v>
      </c>
      <c r="L33" s="439"/>
      <c r="M33" s="439"/>
      <c r="N33" s="60"/>
    </row>
    <row r="34" spans="1:15" s="7" customFormat="1" ht="24" customHeight="1" x14ac:dyDescent="0.2">
      <c r="A34" s="106"/>
      <c r="B34" s="107">
        <f>B33+0.1</f>
        <v>6.2999999999999989</v>
      </c>
      <c r="C34" s="108" t="s">
        <v>30</v>
      </c>
      <c r="D34" s="109" t="s">
        <v>16</v>
      </c>
      <c r="E34" s="59">
        <v>10</v>
      </c>
      <c r="F34" s="59">
        <v>10</v>
      </c>
      <c r="G34" s="355">
        <v>1100</v>
      </c>
      <c r="H34" s="356">
        <f t="shared" si="4"/>
        <v>11000</v>
      </c>
      <c r="I34" s="358">
        <v>125</v>
      </c>
      <c r="J34" s="356">
        <f t="shared" si="5"/>
        <v>1250</v>
      </c>
      <c r="K34" s="359">
        <f t="shared" si="8"/>
        <v>12250</v>
      </c>
      <c r="L34" s="439"/>
      <c r="M34" s="439"/>
      <c r="N34" s="60"/>
    </row>
    <row r="35" spans="1:15" s="7" customFormat="1" ht="24" customHeight="1" x14ac:dyDescent="0.2">
      <c r="A35" s="106"/>
      <c r="B35" s="107">
        <f>B34+0.1</f>
        <v>6.3999999999999986</v>
      </c>
      <c r="C35" s="110" t="s">
        <v>31</v>
      </c>
      <c r="D35" s="111" t="s">
        <v>16</v>
      </c>
      <c r="E35" s="61">
        <v>2</v>
      </c>
      <c r="F35" s="61">
        <v>2</v>
      </c>
      <c r="G35" s="355">
        <v>1900</v>
      </c>
      <c r="H35" s="356">
        <f t="shared" si="4"/>
        <v>3800</v>
      </c>
      <c r="I35" s="358">
        <v>150</v>
      </c>
      <c r="J35" s="356">
        <f t="shared" si="5"/>
        <v>300</v>
      </c>
      <c r="K35" s="359">
        <f t="shared" si="8"/>
        <v>4100</v>
      </c>
      <c r="L35" s="440"/>
      <c r="M35" s="440"/>
      <c r="N35" s="62"/>
    </row>
    <row r="36" spans="1:15" s="47" customFormat="1" ht="91.5" customHeight="1" x14ac:dyDescent="0.2">
      <c r="A36" s="112">
        <f>A31+1</f>
        <v>7</v>
      </c>
      <c r="B36" s="127"/>
      <c r="C36" s="128" t="s">
        <v>33</v>
      </c>
      <c r="D36" s="48" t="s">
        <v>27</v>
      </c>
      <c r="E36" s="49">
        <v>580</v>
      </c>
      <c r="F36" s="49">
        <v>580</v>
      </c>
      <c r="G36" s="355">
        <v>600</v>
      </c>
      <c r="H36" s="356">
        <f t="shared" si="4"/>
        <v>348000</v>
      </c>
      <c r="I36" s="358">
        <v>100</v>
      </c>
      <c r="J36" s="356">
        <f t="shared" si="5"/>
        <v>58000</v>
      </c>
      <c r="K36" s="369">
        <f>J36+H36</f>
        <v>406000</v>
      </c>
      <c r="L36" s="399" t="s">
        <v>208</v>
      </c>
      <c r="M36" s="399" t="s">
        <v>207</v>
      </c>
      <c r="N36" s="50"/>
      <c r="O36" s="130"/>
    </row>
    <row r="37" spans="1:15" s="47" customFormat="1" ht="64.5" thickBot="1" x14ac:dyDescent="0.25">
      <c r="A37" s="113">
        <f>A36+1</f>
        <v>8</v>
      </c>
      <c r="B37" s="131"/>
      <c r="C37" s="132" t="s">
        <v>34</v>
      </c>
      <c r="D37" s="133" t="s">
        <v>27</v>
      </c>
      <c r="E37" s="49">
        <v>580</v>
      </c>
      <c r="F37" s="49">
        <v>580</v>
      </c>
      <c r="G37" s="371">
        <v>500</v>
      </c>
      <c r="H37" s="356">
        <f t="shared" si="4"/>
        <v>290000</v>
      </c>
      <c r="I37" s="372">
        <v>80</v>
      </c>
      <c r="J37" s="356">
        <f t="shared" si="5"/>
        <v>46400</v>
      </c>
      <c r="K37" s="373">
        <f>J37+H37</f>
        <v>336400</v>
      </c>
      <c r="L37" s="396" t="s">
        <v>209</v>
      </c>
      <c r="M37" s="396" t="s">
        <v>210</v>
      </c>
      <c r="N37" s="134"/>
      <c r="O37" s="130"/>
    </row>
    <row r="38" spans="1:15" s="7" customFormat="1" ht="64.5" thickBot="1" x14ac:dyDescent="0.25">
      <c r="A38" s="135">
        <f>A37+1</f>
        <v>9</v>
      </c>
      <c r="B38" s="117"/>
      <c r="C38" s="136" t="s">
        <v>35</v>
      </c>
      <c r="D38" s="67"/>
      <c r="E38" s="68"/>
      <c r="F38" s="68"/>
      <c r="G38" s="104"/>
      <c r="H38" s="356">
        <f t="shared" si="4"/>
        <v>0</v>
      </c>
      <c r="I38" s="105"/>
      <c r="J38" s="356">
        <f t="shared" si="5"/>
        <v>0</v>
      </c>
      <c r="K38" s="370"/>
      <c r="L38" s="400"/>
      <c r="M38" s="400"/>
      <c r="N38" s="69"/>
    </row>
    <row r="39" spans="1:15" s="7" customFormat="1" ht="24" customHeight="1" x14ac:dyDescent="0.2">
      <c r="A39" s="57"/>
      <c r="B39" s="137">
        <f>A38+0.1</f>
        <v>9.1</v>
      </c>
      <c r="C39" s="108" t="s">
        <v>36</v>
      </c>
      <c r="D39" s="109" t="s">
        <v>13</v>
      </c>
      <c r="E39" s="59">
        <v>3</v>
      </c>
      <c r="F39" s="59">
        <v>3</v>
      </c>
      <c r="G39" s="355">
        <v>2800</v>
      </c>
      <c r="H39" s="356">
        <f t="shared" si="4"/>
        <v>8400</v>
      </c>
      <c r="I39" s="358">
        <v>1000</v>
      </c>
      <c r="J39" s="356">
        <f t="shared" si="5"/>
        <v>3000</v>
      </c>
      <c r="K39" s="359">
        <f t="shared" ref="K39:K41" si="9">J39+H39</f>
        <v>11400</v>
      </c>
      <c r="L39" s="441" t="s">
        <v>231</v>
      </c>
      <c r="M39" s="441" t="s">
        <v>211</v>
      </c>
      <c r="N39" s="60"/>
    </row>
    <row r="40" spans="1:15" s="7" customFormat="1" ht="24" customHeight="1" x14ac:dyDescent="0.2">
      <c r="A40" s="57"/>
      <c r="B40" s="137">
        <f>B39+0.1</f>
        <v>9.1999999999999993</v>
      </c>
      <c r="C40" s="108" t="s">
        <v>37</v>
      </c>
      <c r="D40" s="109" t="s">
        <v>13</v>
      </c>
      <c r="E40" s="59">
        <v>1</v>
      </c>
      <c r="F40" s="59">
        <v>1</v>
      </c>
      <c r="G40" s="355">
        <v>4300</v>
      </c>
      <c r="H40" s="356">
        <f t="shared" si="4"/>
        <v>4300</v>
      </c>
      <c r="I40" s="358">
        <v>1000</v>
      </c>
      <c r="J40" s="356">
        <f t="shared" si="5"/>
        <v>1000</v>
      </c>
      <c r="K40" s="359">
        <f t="shared" si="9"/>
        <v>5300</v>
      </c>
      <c r="L40" s="439"/>
      <c r="M40" s="439"/>
      <c r="N40" s="60"/>
    </row>
    <row r="41" spans="1:15" s="7" customFormat="1" ht="24" customHeight="1" x14ac:dyDescent="0.2">
      <c r="A41" s="57"/>
      <c r="B41" s="137">
        <f>B40+0.1</f>
        <v>9.2999999999999989</v>
      </c>
      <c r="C41" s="110" t="s">
        <v>38</v>
      </c>
      <c r="D41" s="111" t="s">
        <v>13</v>
      </c>
      <c r="E41" s="61">
        <v>1</v>
      </c>
      <c r="F41" s="61">
        <v>3</v>
      </c>
      <c r="G41" s="355">
        <v>4300</v>
      </c>
      <c r="H41" s="356">
        <f t="shared" si="4"/>
        <v>12900</v>
      </c>
      <c r="I41" s="358">
        <v>1000</v>
      </c>
      <c r="J41" s="356">
        <f t="shared" si="5"/>
        <v>3000</v>
      </c>
      <c r="K41" s="359">
        <f t="shared" si="9"/>
        <v>15900</v>
      </c>
      <c r="L41" s="440"/>
      <c r="M41" s="440"/>
      <c r="N41" s="62"/>
    </row>
    <row r="42" spans="1:15" s="47" customFormat="1" ht="76.5" x14ac:dyDescent="0.2">
      <c r="A42" s="119">
        <f>A38+1</f>
        <v>10</v>
      </c>
      <c r="B42" s="138"/>
      <c r="C42" s="139" t="s">
        <v>39</v>
      </c>
      <c r="D42" s="72"/>
      <c r="E42" s="103"/>
      <c r="F42" s="103"/>
      <c r="G42" s="140"/>
      <c r="H42" s="356">
        <f t="shared" si="4"/>
        <v>0</v>
      </c>
      <c r="I42" s="141"/>
      <c r="J42" s="356">
        <f t="shared" si="5"/>
        <v>0</v>
      </c>
      <c r="K42" s="374"/>
      <c r="L42" s="387"/>
      <c r="M42" s="387"/>
      <c r="N42" s="76"/>
    </row>
    <row r="43" spans="1:15" s="7" customFormat="1" ht="24" customHeight="1" x14ac:dyDescent="0.2">
      <c r="A43" s="57"/>
      <c r="B43" s="137">
        <f>A42+0.1</f>
        <v>10.1</v>
      </c>
      <c r="C43" s="120" t="s">
        <v>40</v>
      </c>
      <c r="D43" s="121"/>
      <c r="E43" s="122"/>
      <c r="F43" s="122"/>
      <c r="G43" s="104"/>
      <c r="H43" s="356">
        <f t="shared" si="4"/>
        <v>0</v>
      </c>
      <c r="I43" s="105"/>
      <c r="J43" s="356">
        <f t="shared" si="5"/>
        <v>0</v>
      </c>
      <c r="K43" s="370"/>
      <c r="L43" s="388"/>
      <c r="M43" s="388"/>
      <c r="N43" s="123"/>
    </row>
    <row r="44" spans="1:15" s="7" customFormat="1" ht="24" customHeight="1" x14ac:dyDescent="0.2">
      <c r="A44" s="57"/>
      <c r="B44" s="137" t="s">
        <v>32</v>
      </c>
      <c r="C44" s="108" t="s">
        <v>41</v>
      </c>
      <c r="D44" s="109" t="s">
        <v>13</v>
      </c>
      <c r="E44" s="59">
        <v>3</v>
      </c>
      <c r="F44" s="59">
        <v>3</v>
      </c>
      <c r="G44" s="355">
        <v>4300</v>
      </c>
      <c r="H44" s="356">
        <f t="shared" si="4"/>
        <v>12900</v>
      </c>
      <c r="I44" s="358">
        <v>1000</v>
      </c>
      <c r="J44" s="356">
        <f t="shared" si="5"/>
        <v>3000</v>
      </c>
      <c r="K44" s="359">
        <f>J44+H44</f>
        <v>15900</v>
      </c>
      <c r="L44" s="442" t="s">
        <v>231</v>
      </c>
      <c r="M44" s="442" t="s">
        <v>211</v>
      </c>
      <c r="N44" s="60"/>
    </row>
    <row r="45" spans="1:15" s="7" customFormat="1" ht="24" customHeight="1" x14ac:dyDescent="0.2">
      <c r="A45" s="57"/>
      <c r="B45" s="137">
        <f>B43+0.1</f>
        <v>10.199999999999999</v>
      </c>
      <c r="C45" s="142" t="s">
        <v>42</v>
      </c>
      <c r="D45" s="124"/>
      <c r="E45" s="125"/>
      <c r="F45" s="125"/>
      <c r="G45" s="140"/>
      <c r="H45" s="356">
        <f t="shared" si="4"/>
        <v>0</v>
      </c>
      <c r="I45" s="141"/>
      <c r="J45" s="356">
        <f t="shared" si="5"/>
        <v>0</v>
      </c>
      <c r="K45" s="374"/>
      <c r="L45" s="442"/>
      <c r="M45" s="442"/>
      <c r="N45" s="126"/>
    </row>
    <row r="46" spans="1:15" s="7" customFormat="1" ht="24" customHeight="1" x14ac:dyDescent="0.2">
      <c r="A46" s="57"/>
      <c r="B46" s="137" t="s">
        <v>32</v>
      </c>
      <c r="C46" s="108" t="s">
        <v>43</v>
      </c>
      <c r="D46" s="109" t="s">
        <v>13</v>
      </c>
      <c r="E46" s="59">
        <v>12</v>
      </c>
      <c r="F46" s="59">
        <v>6</v>
      </c>
      <c r="G46" s="355">
        <v>2800</v>
      </c>
      <c r="H46" s="356">
        <f t="shared" si="4"/>
        <v>16800</v>
      </c>
      <c r="I46" s="358">
        <v>1000</v>
      </c>
      <c r="J46" s="356">
        <f t="shared" si="5"/>
        <v>6000</v>
      </c>
      <c r="K46" s="359">
        <f t="shared" ref="K46:K51" si="10">J46+H46</f>
        <v>22800</v>
      </c>
      <c r="L46" s="442"/>
      <c r="M46" s="442"/>
      <c r="N46" s="60"/>
    </row>
    <row r="47" spans="1:15" s="7" customFormat="1" ht="24" customHeight="1" x14ac:dyDescent="0.2">
      <c r="A47" s="57"/>
      <c r="B47" s="137" t="s">
        <v>44</v>
      </c>
      <c r="C47" s="108" t="s">
        <v>41</v>
      </c>
      <c r="D47" s="109" t="s">
        <v>13</v>
      </c>
      <c r="E47" s="59">
        <v>2</v>
      </c>
      <c r="F47" s="59">
        <v>5</v>
      </c>
      <c r="G47" s="355">
        <v>2800</v>
      </c>
      <c r="H47" s="356">
        <f t="shared" si="4"/>
        <v>14000</v>
      </c>
      <c r="I47" s="358">
        <v>1000</v>
      </c>
      <c r="J47" s="356">
        <f t="shared" si="5"/>
        <v>5000</v>
      </c>
      <c r="K47" s="359">
        <f t="shared" si="10"/>
        <v>19000</v>
      </c>
      <c r="L47" s="442"/>
      <c r="M47" s="442"/>
      <c r="N47" s="60"/>
    </row>
    <row r="48" spans="1:15" s="7" customFormat="1" ht="24" customHeight="1" x14ac:dyDescent="0.2">
      <c r="A48" s="57"/>
      <c r="B48" s="137" t="s">
        <v>45</v>
      </c>
      <c r="C48" s="108" t="s">
        <v>46</v>
      </c>
      <c r="D48" s="109" t="s">
        <v>13</v>
      </c>
      <c r="E48" s="59" t="s">
        <v>24</v>
      </c>
      <c r="F48" s="59"/>
      <c r="G48" s="355">
        <v>3800</v>
      </c>
      <c r="H48" s="356">
        <f t="shared" si="4"/>
        <v>0</v>
      </c>
      <c r="I48" s="358">
        <v>1000</v>
      </c>
      <c r="J48" s="356">
        <f t="shared" si="5"/>
        <v>0</v>
      </c>
      <c r="K48" s="359">
        <f t="shared" si="10"/>
        <v>0</v>
      </c>
      <c r="L48" s="442"/>
      <c r="M48" s="442"/>
      <c r="N48" s="60"/>
    </row>
    <row r="49" spans="1:14" s="7" customFormat="1" ht="24" customHeight="1" x14ac:dyDescent="0.2">
      <c r="A49" s="57"/>
      <c r="B49" s="137" t="s">
        <v>47</v>
      </c>
      <c r="C49" s="108" t="s">
        <v>48</v>
      </c>
      <c r="D49" s="109" t="s">
        <v>13</v>
      </c>
      <c r="E49" s="59" t="s">
        <v>24</v>
      </c>
      <c r="F49" s="59"/>
      <c r="G49" s="355">
        <v>3800</v>
      </c>
      <c r="H49" s="356">
        <f t="shared" si="4"/>
        <v>0</v>
      </c>
      <c r="I49" s="358">
        <v>1000</v>
      </c>
      <c r="J49" s="356">
        <f t="shared" si="5"/>
        <v>0</v>
      </c>
      <c r="K49" s="359">
        <f t="shared" si="10"/>
        <v>0</v>
      </c>
      <c r="L49" s="442"/>
      <c r="M49" s="442"/>
      <c r="N49" s="60"/>
    </row>
    <row r="50" spans="1:14" s="7" customFormat="1" ht="24" customHeight="1" x14ac:dyDescent="0.2">
      <c r="A50" s="57"/>
      <c r="B50" s="137" t="s">
        <v>49</v>
      </c>
      <c r="C50" s="108" t="s">
        <v>50</v>
      </c>
      <c r="D50" s="109" t="s">
        <v>13</v>
      </c>
      <c r="E50" s="59" t="s">
        <v>24</v>
      </c>
      <c r="F50" s="59">
        <v>2</v>
      </c>
      <c r="G50" s="355">
        <v>4300</v>
      </c>
      <c r="H50" s="356">
        <f t="shared" si="4"/>
        <v>8600</v>
      </c>
      <c r="I50" s="358">
        <v>1000</v>
      </c>
      <c r="J50" s="356">
        <f t="shared" si="5"/>
        <v>2000</v>
      </c>
      <c r="K50" s="359">
        <f t="shared" si="10"/>
        <v>10600</v>
      </c>
      <c r="L50" s="442"/>
      <c r="M50" s="442"/>
      <c r="N50" s="60"/>
    </row>
    <row r="51" spans="1:14" s="7" customFormat="1" ht="24" customHeight="1" thickBot="1" x14ac:dyDescent="0.25">
      <c r="A51" s="63"/>
      <c r="B51" s="143" t="s">
        <v>51</v>
      </c>
      <c r="C51" s="114" t="s">
        <v>52</v>
      </c>
      <c r="D51" s="115" t="s">
        <v>13</v>
      </c>
      <c r="E51" s="59" t="s">
        <v>24</v>
      </c>
      <c r="F51" s="116"/>
      <c r="G51" s="371">
        <v>35000</v>
      </c>
      <c r="H51" s="356">
        <f t="shared" si="4"/>
        <v>0</v>
      </c>
      <c r="I51" s="372">
        <v>1000</v>
      </c>
      <c r="J51" s="356">
        <f t="shared" si="5"/>
        <v>0</v>
      </c>
      <c r="K51" s="373">
        <f t="shared" si="10"/>
        <v>0</v>
      </c>
      <c r="L51" s="443"/>
      <c r="M51" s="443"/>
      <c r="N51" s="95"/>
    </row>
    <row r="52" spans="1:14" s="47" customFormat="1" ht="51.75" thickBot="1" x14ac:dyDescent="0.25">
      <c r="A52" s="135">
        <f>A42+1</f>
        <v>11</v>
      </c>
      <c r="B52" s="144"/>
      <c r="C52" s="118" t="s">
        <v>53</v>
      </c>
      <c r="D52" s="145"/>
      <c r="E52" s="68"/>
      <c r="F52" s="68"/>
      <c r="G52" s="104"/>
      <c r="H52" s="356">
        <f t="shared" si="4"/>
        <v>0</v>
      </c>
      <c r="I52" s="105"/>
      <c r="J52" s="356">
        <f t="shared" si="5"/>
        <v>0</v>
      </c>
      <c r="K52" s="370"/>
      <c r="L52" s="385"/>
      <c r="M52" s="385"/>
      <c r="N52" s="69"/>
    </row>
    <row r="53" spans="1:14" s="7" customFormat="1" ht="24" customHeight="1" x14ac:dyDescent="0.2">
      <c r="A53" s="57"/>
      <c r="B53" s="137">
        <f>A52+0.1</f>
        <v>11.1</v>
      </c>
      <c r="C53" s="108" t="s">
        <v>43</v>
      </c>
      <c r="D53" s="109" t="s">
        <v>13</v>
      </c>
      <c r="E53" s="59">
        <v>9</v>
      </c>
      <c r="F53" s="59">
        <v>6</v>
      </c>
      <c r="G53" s="355">
        <v>4000</v>
      </c>
      <c r="H53" s="356">
        <f t="shared" si="4"/>
        <v>24000</v>
      </c>
      <c r="I53" s="358">
        <v>1000</v>
      </c>
      <c r="J53" s="356">
        <f t="shared" si="5"/>
        <v>6000</v>
      </c>
      <c r="K53" s="359">
        <f t="shared" ref="K53:K54" si="11">J53+H53</f>
        <v>30000</v>
      </c>
      <c r="L53" s="444" t="s">
        <v>231</v>
      </c>
      <c r="M53" s="444" t="s">
        <v>211</v>
      </c>
      <c r="N53" s="60"/>
    </row>
    <row r="54" spans="1:14" s="7" customFormat="1" ht="24" customHeight="1" x14ac:dyDescent="0.2">
      <c r="A54" s="57"/>
      <c r="B54" s="137">
        <f>B53+0.1</f>
        <v>11.2</v>
      </c>
      <c r="C54" s="108" t="s">
        <v>41</v>
      </c>
      <c r="D54" s="109" t="s">
        <v>13</v>
      </c>
      <c r="E54" s="59">
        <v>3</v>
      </c>
      <c r="F54" s="59">
        <v>5</v>
      </c>
      <c r="G54" s="355">
        <v>4000</v>
      </c>
      <c r="H54" s="356">
        <f t="shared" si="4"/>
        <v>20000</v>
      </c>
      <c r="I54" s="358">
        <v>1000</v>
      </c>
      <c r="J54" s="356">
        <f t="shared" si="5"/>
        <v>5000</v>
      </c>
      <c r="K54" s="359">
        <f t="shared" si="11"/>
        <v>25000</v>
      </c>
      <c r="L54" s="442"/>
      <c r="M54" s="442"/>
      <c r="N54" s="60"/>
    </row>
    <row r="55" spans="1:14" s="7" customFormat="1" ht="24" customHeight="1" x14ac:dyDescent="0.2">
      <c r="A55" s="57"/>
      <c r="B55" s="137">
        <f>B54+0.1</f>
        <v>11.299999999999999</v>
      </c>
      <c r="C55" s="108" t="s">
        <v>46</v>
      </c>
      <c r="D55" s="109" t="s">
        <v>13</v>
      </c>
      <c r="E55" s="59" t="s">
        <v>24</v>
      </c>
      <c r="F55" s="59">
        <v>2</v>
      </c>
      <c r="G55" s="355">
        <v>4000</v>
      </c>
      <c r="H55" s="356">
        <f t="shared" si="4"/>
        <v>8000</v>
      </c>
      <c r="I55" s="358">
        <v>1000</v>
      </c>
      <c r="J55" s="356">
        <f t="shared" si="5"/>
        <v>2000</v>
      </c>
      <c r="K55" s="362"/>
      <c r="L55" s="442"/>
      <c r="M55" s="442"/>
      <c r="N55" s="60"/>
    </row>
    <row r="56" spans="1:14" s="7" customFormat="1" ht="24" customHeight="1" x14ac:dyDescent="0.2">
      <c r="A56" s="57"/>
      <c r="B56" s="137">
        <f>B55+0.1</f>
        <v>11.399999999999999</v>
      </c>
      <c r="C56" s="108" t="s">
        <v>54</v>
      </c>
      <c r="D56" s="109" t="s">
        <v>13</v>
      </c>
      <c r="E56" s="59" t="s">
        <v>24</v>
      </c>
      <c r="F56" s="59">
        <v>2</v>
      </c>
      <c r="G56" s="129">
        <v>4500</v>
      </c>
      <c r="H56" s="356">
        <f t="shared" si="4"/>
        <v>9000</v>
      </c>
      <c r="I56" s="358">
        <v>1000</v>
      </c>
      <c r="J56" s="356">
        <f t="shared" si="5"/>
        <v>2000</v>
      </c>
      <c r="K56" s="362"/>
      <c r="L56" s="442"/>
      <c r="M56" s="442"/>
      <c r="N56" s="60"/>
    </row>
    <row r="57" spans="1:14" s="7" customFormat="1" ht="24" customHeight="1" x14ac:dyDescent="0.2">
      <c r="A57" s="57"/>
      <c r="B57" s="137">
        <f>B56+0.1</f>
        <v>11.499999999999998</v>
      </c>
      <c r="C57" s="110" t="s">
        <v>48</v>
      </c>
      <c r="D57" s="111" t="s">
        <v>13</v>
      </c>
      <c r="E57" s="59" t="s">
        <v>24</v>
      </c>
      <c r="F57" s="61">
        <v>2</v>
      </c>
      <c r="G57" s="129">
        <v>4500</v>
      </c>
      <c r="H57" s="356">
        <f t="shared" si="4"/>
        <v>9000</v>
      </c>
      <c r="I57" s="358">
        <v>1000</v>
      </c>
      <c r="J57" s="356">
        <f t="shared" si="5"/>
        <v>2000</v>
      </c>
      <c r="K57" s="375"/>
      <c r="L57" s="443"/>
      <c r="M57" s="443"/>
      <c r="N57" s="62"/>
    </row>
    <row r="58" spans="1:14" s="47" customFormat="1" ht="51.75" thickBot="1" x14ac:dyDescent="0.25">
      <c r="A58" s="119">
        <f>A52+1</f>
        <v>12</v>
      </c>
      <c r="B58" s="138"/>
      <c r="C58" s="132" t="s">
        <v>80</v>
      </c>
      <c r="D58" s="133" t="s">
        <v>27</v>
      </c>
      <c r="E58" s="186">
        <v>120</v>
      </c>
      <c r="F58" s="186">
        <v>120</v>
      </c>
      <c r="G58" s="355">
        <v>500</v>
      </c>
      <c r="H58" s="356">
        <f t="shared" si="4"/>
        <v>60000</v>
      </c>
      <c r="I58" s="358">
        <v>100</v>
      </c>
      <c r="J58" s="356">
        <f t="shared" si="5"/>
        <v>12000</v>
      </c>
      <c r="K58" s="359">
        <f>J58+H58</f>
        <v>72000</v>
      </c>
      <c r="L58" s="388" t="s">
        <v>212</v>
      </c>
      <c r="M58" s="388" t="s">
        <v>210</v>
      </c>
      <c r="N58" s="76"/>
    </row>
    <row r="59" spans="1:14" s="47" customFormat="1" ht="51" x14ac:dyDescent="0.2">
      <c r="A59" s="112">
        <f>A58+1</f>
        <v>13</v>
      </c>
      <c r="B59" s="127"/>
      <c r="C59" s="146" t="s">
        <v>73</v>
      </c>
      <c r="D59" s="147" t="s">
        <v>26</v>
      </c>
      <c r="E59" s="148">
        <v>1</v>
      </c>
      <c r="F59" s="148">
        <v>1</v>
      </c>
      <c r="G59" s="355">
        <v>90000</v>
      </c>
      <c r="H59" s="356">
        <f t="shared" si="4"/>
        <v>90000</v>
      </c>
      <c r="I59" s="358">
        <v>10000</v>
      </c>
      <c r="J59" s="356">
        <f t="shared" si="5"/>
        <v>10000</v>
      </c>
      <c r="K59" s="359">
        <f>J59+H59</f>
        <v>100000</v>
      </c>
      <c r="L59" s="387"/>
      <c r="M59" s="387"/>
      <c r="N59" s="149"/>
    </row>
    <row r="60" spans="1:14" s="7" customFormat="1" ht="87" customHeight="1" x14ac:dyDescent="0.2">
      <c r="A60" s="112">
        <f t="shared" ref="A60:A61" si="12">A59+1</f>
        <v>14</v>
      </c>
      <c r="B60" s="138"/>
      <c r="C60" s="101" t="s">
        <v>55</v>
      </c>
      <c r="D60" s="150" t="s">
        <v>12</v>
      </c>
      <c r="E60" s="49">
        <v>1</v>
      </c>
      <c r="F60" s="49">
        <v>1</v>
      </c>
      <c r="G60" s="355">
        <v>0</v>
      </c>
      <c r="H60" s="356">
        <f t="shared" si="4"/>
        <v>0</v>
      </c>
      <c r="I60" s="358">
        <v>100000</v>
      </c>
      <c r="J60" s="356">
        <f t="shared" si="5"/>
        <v>100000</v>
      </c>
      <c r="K60" s="359">
        <f>J60+H60</f>
        <v>100000</v>
      </c>
      <c r="L60" s="387"/>
      <c r="M60" s="387"/>
      <c r="N60" s="50"/>
    </row>
    <row r="61" spans="1:14" s="7" customFormat="1" ht="90" thickBot="1" x14ac:dyDescent="0.25">
      <c r="A61" s="113">
        <f t="shared" si="12"/>
        <v>15</v>
      </c>
      <c r="B61" s="151"/>
      <c r="C61" s="187" t="s">
        <v>74</v>
      </c>
      <c r="D61" s="152" t="s">
        <v>12</v>
      </c>
      <c r="E61" s="153">
        <v>1</v>
      </c>
      <c r="F61" s="153">
        <v>1</v>
      </c>
      <c r="G61" s="371">
        <v>100000</v>
      </c>
      <c r="H61" s="356">
        <f t="shared" si="4"/>
        <v>100000</v>
      </c>
      <c r="I61" s="372">
        <v>10000</v>
      </c>
      <c r="J61" s="356">
        <f t="shared" si="5"/>
        <v>10000</v>
      </c>
      <c r="K61" s="373">
        <f>J61+H61</f>
        <v>110000</v>
      </c>
      <c r="L61" s="389"/>
      <c r="M61" s="389"/>
      <c r="N61" s="154"/>
    </row>
    <row r="62" spans="1:14" s="7" customFormat="1" ht="35.25" customHeight="1" thickTop="1" thickBot="1" x14ac:dyDescent="0.3">
      <c r="A62" s="155"/>
      <c r="B62" s="156"/>
      <c r="C62" s="157" t="s">
        <v>56</v>
      </c>
      <c r="D62" s="158"/>
      <c r="E62" s="159"/>
      <c r="F62" s="159"/>
      <c r="G62" s="160"/>
      <c r="H62" s="162">
        <f>SUM(H7:H61)</f>
        <v>2743480</v>
      </c>
      <c r="I62" s="161"/>
      <c r="J62" s="162">
        <f>SUM(J7:J61)</f>
        <v>656650</v>
      </c>
      <c r="K62" s="162">
        <f>SUM(K7:K61)</f>
        <v>2889330</v>
      </c>
      <c r="L62" s="162"/>
      <c r="M62" s="162"/>
      <c r="N62" s="162"/>
    </row>
    <row r="63" spans="1:14" s="7" customFormat="1" ht="12.75" customHeight="1" x14ac:dyDescent="0.25">
      <c r="A63" s="163"/>
      <c r="B63" s="164"/>
      <c r="C63" s="165"/>
      <c r="D63" s="166"/>
      <c r="E63" s="167"/>
      <c r="F63" s="167"/>
      <c r="G63" s="168"/>
      <c r="H63" s="168"/>
      <c r="I63" s="168"/>
      <c r="J63" s="168"/>
      <c r="K63" s="168"/>
      <c r="L63" s="168"/>
      <c r="M63" s="168"/>
      <c r="N63" s="168"/>
    </row>
    <row r="64" spans="1:14" s="47" customFormat="1" ht="12.75" x14ac:dyDescent="0.2">
      <c r="A64" s="169" t="s">
        <v>57</v>
      </c>
      <c r="B64" s="38"/>
      <c r="D64" s="46"/>
      <c r="E64" s="170"/>
      <c r="F64" s="170"/>
      <c r="G64" s="171"/>
      <c r="H64" s="171"/>
      <c r="I64" s="171"/>
      <c r="J64" s="171"/>
      <c r="K64" s="171"/>
      <c r="L64" s="171"/>
      <c r="M64" s="171"/>
      <c r="N64" s="171"/>
    </row>
    <row r="65" spans="1:13" s="130" customFormat="1" ht="18.75" customHeight="1" x14ac:dyDescent="0.25">
      <c r="A65" s="172" t="s">
        <v>58</v>
      </c>
      <c r="B65" s="422" t="s">
        <v>59</v>
      </c>
      <c r="C65" s="430"/>
      <c r="D65" s="430"/>
      <c r="E65" s="430"/>
      <c r="F65" s="430"/>
      <c r="G65" s="430"/>
      <c r="H65" s="430"/>
      <c r="I65" s="430"/>
      <c r="J65" s="430"/>
      <c r="K65" s="430"/>
      <c r="L65" s="172"/>
      <c r="M65" s="172"/>
    </row>
    <row r="66" spans="1:13" s="130" customFormat="1" ht="27.75" customHeight="1" x14ac:dyDescent="0.25">
      <c r="A66" s="172" t="s">
        <v>60</v>
      </c>
      <c r="B66" s="422" t="s">
        <v>61</v>
      </c>
      <c r="C66" s="430"/>
      <c r="D66" s="430"/>
      <c r="E66" s="430"/>
      <c r="F66" s="430"/>
      <c r="G66" s="430"/>
      <c r="H66" s="430"/>
      <c r="I66" s="430"/>
      <c r="J66" s="430"/>
      <c r="K66" s="430"/>
      <c r="L66" s="172"/>
      <c r="M66" s="172"/>
    </row>
    <row r="67" spans="1:13" s="7" customFormat="1" ht="21" customHeight="1" x14ac:dyDescent="0.25">
      <c r="A67" s="6" t="s">
        <v>62</v>
      </c>
      <c r="B67" s="431" t="s">
        <v>63</v>
      </c>
      <c r="C67" s="431"/>
      <c r="D67" s="431"/>
      <c r="E67" s="431"/>
      <c r="F67" s="431"/>
      <c r="G67" s="431"/>
      <c r="H67" s="431"/>
      <c r="I67" s="431"/>
      <c r="J67" s="431"/>
      <c r="K67" s="431"/>
      <c r="L67" s="6"/>
      <c r="M67" s="6"/>
    </row>
    <row r="68" spans="1:13" s="130" customFormat="1" ht="26.25" customHeight="1" x14ac:dyDescent="0.25">
      <c r="A68" s="172" t="s">
        <v>64</v>
      </c>
      <c r="B68" s="422" t="s">
        <v>65</v>
      </c>
      <c r="C68" s="422"/>
      <c r="D68" s="422"/>
      <c r="E68" s="422"/>
      <c r="F68" s="422"/>
      <c r="G68" s="422"/>
      <c r="H68" s="422"/>
      <c r="I68" s="422"/>
      <c r="J68" s="422"/>
      <c r="K68" s="422"/>
      <c r="L68" s="172"/>
      <c r="M68" s="172"/>
    </row>
    <row r="69" spans="1:13" s="130" customFormat="1" ht="33.75" customHeight="1" x14ac:dyDescent="0.25">
      <c r="A69" s="172" t="s">
        <v>66</v>
      </c>
      <c r="B69" s="422" t="s">
        <v>67</v>
      </c>
      <c r="C69" s="422"/>
      <c r="D69" s="422"/>
      <c r="E69" s="422"/>
      <c r="F69" s="422"/>
      <c r="G69" s="422"/>
      <c r="H69" s="422"/>
      <c r="I69" s="422"/>
      <c r="J69" s="422"/>
      <c r="K69" s="422"/>
      <c r="L69" s="172"/>
      <c r="M69" s="172"/>
    </row>
  </sheetData>
  <mergeCells count="21">
    <mergeCell ref="M39:M41"/>
    <mergeCell ref="L44:L51"/>
    <mergeCell ref="M44:M51"/>
    <mergeCell ref="L53:L57"/>
    <mergeCell ref="M53:M57"/>
    <mergeCell ref="B68:K68"/>
    <mergeCell ref="B69:K69"/>
    <mergeCell ref="L6:L7"/>
    <mergeCell ref="M6:M7"/>
    <mergeCell ref="N6:N7"/>
    <mergeCell ref="G6:H6"/>
    <mergeCell ref="I6:J6"/>
    <mergeCell ref="A7:B7"/>
    <mergeCell ref="B65:K65"/>
    <mergeCell ref="B66:K66"/>
    <mergeCell ref="B67:K67"/>
    <mergeCell ref="L18:L26"/>
    <mergeCell ref="M18:M26"/>
    <mergeCell ref="L32:L35"/>
    <mergeCell ref="M32:M35"/>
    <mergeCell ref="L39:L41"/>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1"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0B852-62FC-47C5-AF0A-221FC6B9CCE8}">
  <dimension ref="A1:W95"/>
  <sheetViews>
    <sheetView showGridLines="0" topLeftCell="A4" zoomScale="115" zoomScaleNormal="115" zoomScaleSheetLayoutView="70" workbookViewId="0">
      <pane xSplit="4" ySplit="5" topLeftCell="E42" activePane="bottomRight" state="frozen"/>
      <selection activeCell="A4" sqref="A4"/>
      <selection pane="topRight" activeCell="E4" sqref="E4"/>
      <selection pane="bottomLeft" activeCell="A9" sqref="A9"/>
      <selection pane="bottomRight" activeCell="G57" sqref="G57"/>
    </sheetView>
  </sheetViews>
  <sheetFormatPr defaultColWidth="9.85546875" defaultRowHeight="14.25" x14ac:dyDescent="0.2"/>
  <cols>
    <col min="1" max="1" width="7.140625" style="258" customWidth="1"/>
    <col min="2" max="2" width="5.140625" style="258" customWidth="1"/>
    <col min="3" max="3" width="48.85546875" style="259" customWidth="1"/>
    <col min="4" max="4" width="6.7109375" style="258" customWidth="1"/>
    <col min="5" max="5" width="9.5703125" style="258" customWidth="1"/>
    <col min="6" max="6" width="13.85546875" style="176" bestFit="1" customWidth="1"/>
    <col min="7" max="7" width="11.7109375" style="258" customWidth="1"/>
    <col min="8" max="11" width="14" style="258" customWidth="1"/>
    <col min="12" max="14" width="13.85546875" style="176" bestFit="1" customWidth="1"/>
    <col min="15" max="16384" width="9.85546875" style="200"/>
  </cols>
  <sheetData>
    <row r="1" spans="1:14" s="194" customFormat="1" ht="20.25" x14ac:dyDescent="0.3">
      <c r="A1" s="190" t="s">
        <v>2</v>
      </c>
      <c r="B1" s="190"/>
      <c r="C1" s="191"/>
      <c r="D1" s="192"/>
      <c r="E1" s="193"/>
      <c r="F1" s="4"/>
      <c r="G1" s="193"/>
      <c r="H1" s="193"/>
      <c r="I1" s="193"/>
      <c r="J1" s="193"/>
      <c r="K1" s="193"/>
      <c r="L1" s="4"/>
      <c r="M1" s="4"/>
      <c r="N1" s="4"/>
    </row>
    <row r="2" spans="1:14" s="194" customFormat="1" ht="12.75" customHeight="1" x14ac:dyDescent="0.2">
      <c r="A2" s="195" t="s">
        <v>81</v>
      </c>
      <c r="B2" s="195"/>
      <c r="C2" s="196"/>
      <c r="D2" s="197"/>
      <c r="E2" s="193"/>
      <c r="F2" s="4"/>
      <c r="G2" s="193"/>
      <c r="H2" s="193"/>
      <c r="I2" s="193"/>
      <c r="J2" s="193"/>
      <c r="K2" s="193"/>
      <c r="L2" s="4"/>
      <c r="M2" s="4"/>
      <c r="N2" s="4"/>
    </row>
    <row r="3" spans="1:14" s="194" customFormat="1" ht="5.25" customHeight="1" x14ac:dyDescent="0.25">
      <c r="A3" s="196"/>
      <c r="B3" s="196"/>
      <c r="C3" s="196"/>
      <c r="D3" s="198"/>
      <c r="E3" s="193"/>
      <c r="F3" s="4"/>
      <c r="G3" s="193"/>
      <c r="H3" s="193"/>
      <c r="I3" s="193"/>
      <c r="J3" s="193"/>
      <c r="K3" s="193"/>
      <c r="L3" s="4"/>
      <c r="M3" s="4"/>
      <c r="N3" s="4"/>
    </row>
    <row r="4" spans="1:14" ht="15.75" x14ac:dyDescent="0.25">
      <c r="A4" s="190" t="s">
        <v>82</v>
      </c>
      <c r="B4" s="190"/>
      <c r="C4" s="175"/>
      <c r="D4" s="173"/>
      <c r="E4" s="193"/>
      <c r="F4" s="4"/>
      <c r="G4" s="193"/>
      <c r="H4" s="193"/>
      <c r="I4" s="193"/>
      <c r="J4" s="173"/>
      <c r="K4" s="199"/>
      <c r="L4" s="4"/>
      <c r="M4" s="4"/>
      <c r="N4" s="4"/>
    </row>
    <row r="5" spans="1:14" ht="15.75" x14ac:dyDescent="0.25">
      <c r="A5" s="201"/>
      <c r="B5" s="202"/>
      <c r="C5" s="175"/>
      <c r="D5" s="173"/>
      <c r="E5" s="193"/>
      <c r="F5" s="4"/>
      <c r="G5" s="173"/>
      <c r="H5" s="203"/>
      <c r="I5" s="203"/>
      <c r="J5" s="203"/>
      <c r="K5" s="204"/>
      <c r="L5" s="4"/>
      <c r="M5" s="4"/>
      <c r="N5" s="4"/>
    </row>
    <row r="6" spans="1:14" ht="8.25" customHeight="1" thickBot="1" x14ac:dyDescent="0.25">
      <c r="A6" s="201"/>
      <c r="B6" s="201"/>
      <c r="C6" s="196"/>
      <c r="D6" s="205"/>
      <c r="E6" s="193"/>
      <c r="F6" s="18"/>
      <c r="G6" s="447"/>
      <c r="H6" s="447"/>
      <c r="I6" s="447"/>
      <c r="J6" s="447"/>
      <c r="K6" s="447"/>
      <c r="L6" s="18"/>
      <c r="M6" s="18"/>
      <c r="N6" s="18"/>
    </row>
    <row r="7" spans="1:14" ht="15" customHeight="1" x14ac:dyDescent="0.2">
      <c r="A7" s="448" t="s">
        <v>83</v>
      </c>
      <c r="B7" s="449"/>
      <c r="C7" s="452" t="s">
        <v>84</v>
      </c>
      <c r="D7" s="452" t="s">
        <v>85</v>
      </c>
      <c r="E7" s="445" t="s">
        <v>75</v>
      </c>
      <c r="F7" s="445" t="s">
        <v>76</v>
      </c>
      <c r="G7" s="454" t="s">
        <v>86</v>
      </c>
      <c r="H7" s="455"/>
      <c r="I7" s="454" t="s">
        <v>87</v>
      </c>
      <c r="J7" s="456"/>
      <c r="K7" s="206" t="s">
        <v>88</v>
      </c>
      <c r="L7" s="445" t="s">
        <v>77</v>
      </c>
      <c r="M7" s="445" t="s">
        <v>78</v>
      </c>
      <c r="N7" s="445" t="s">
        <v>79</v>
      </c>
    </row>
    <row r="8" spans="1:14" s="210" customFormat="1" ht="15" customHeight="1" thickBot="1" x14ac:dyDescent="0.25">
      <c r="A8" s="450"/>
      <c r="B8" s="451"/>
      <c r="C8" s="453"/>
      <c r="D8" s="453"/>
      <c r="E8" s="446"/>
      <c r="F8" s="446"/>
      <c r="G8" s="207" t="s">
        <v>89</v>
      </c>
      <c r="H8" s="208" t="s">
        <v>90</v>
      </c>
      <c r="I8" s="207" t="s">
        <v>89</v>
      </c>
      <c r="J8" s="208" t="s">
        <v>90</v>
      </c>
      <c r="K8" s="209" t="s">
        <v>91</v>
      </c>
      <c r="L8" s="446"/>
      <c r="M8" s="446"/>
      <c r="N8" s="446"/>
    </row>
    <row r="9" spans="1:14" ht="18" customHeight="1" thickTop="1" x14ac:dyDescent="0.2">
      <c r="A9" s="211"/>
      <c r="B9" s="212"/>
      <c r="C9" s="213" t="s">
        <v>92</v>
      </c>
      <c r="D9" s="214"/>
      <c r="E9" s="215"/>
      <c r="F9" s="215"/>
      <c r="G9" s="215"/>
      <c r="H9" s="215"/>
      <c r="I9" s="215"/>
      <c r="J9" s="215"/>
      <c r="K9" s="215"/>
      <c r="L9" s="215"/>
      <c r="M9" s="215"/>
      <c r="N9" s="215"/>
    </row>
    <row r="10" spans="1:14" ht="52.5" customHeight="1" x14ac:dyDescent="0.2">
      <c r="A10" s="112"/>
      <c r="B10" s="216"/>
      <c r="C10" s="217" t="s">
        <v>93</v>
      </c>
      <c r="D10" s="121"/>
      <c r="E10" s="215"/>
      <c r="F10" s="215"/>
      <c r="G10" s="215"/>
      <c r="H10" s="215"/>
      <c r="I10" s="215"/>
      <c r="J10" s="215"/>
      <c r="K10" s="215"/>
      <c r="L10" s="215"/>
      <c r="M10" s="215"/>
      <c r="N10" s="215"/>
    </row>
    <row r="11" spans="1:14" ht="76.5" customHeight="1" x14ac:dyDescent="0.2">
      <c r="A11" s="218">
        <v>1</v>
      </c>
      <c r="B11" s="219"/>
      <c r="C11" s="220" t="s">
        <v>94</v>
      </c>
      <c r="D11" s="221"/>
      <c r="E11" s="222"/>
      <c r="F11" s="222"/>
      <c r="G11" s="222"/>
      <c r="H11" s="222"/>
      <c r="I11" s="222"/>
      <c r="J11" s="222"/>
      <c r="K11" s="222"/>
      <c r="L11" s="222"/>
      <c r="M11" s="222"/>
      <c r="N11" s="222"/>
    </row>
    <row r="12" spans="1:14" ht="20.100000000000001" customHeight="1" x14ac:dyDescent="0.2">
      <c r="A12" s="218"/>
      <c r="B12" s="223" t="s">
        <v>32</v>
      </c>
      <c r="C12" s="224" t="s">
        <v>95</v>
      </c>
      <c r="D12" s="225" t="s">
        <v>96</v>
      </c>
      <c r="E12" s="226">
        <v>120</v>
      </c>
      <c r="F12" s="226">
        <v>120</v>
      </c>
      <c r="G12" s="296">
        <v>850</v>
      </c>
      <c r="H12" s="296">
        <f>G12*F12</f>
        <v>102000</v>
      </c>
      <c r="I12" s="296">
        <v>250</v>
      </c>
      <c r="J12" s="296">
        <f>I12*F12</f>
        <v>30000</v>
      </c>
      <c r="K12" s="296">
        <f>J12+H12</f>
        <v>132000</v>
      </c>
      <c r="L12" s="458" t="s">
        <v>213</v>
      </c>
      <c r="M12" s="458" t="s">
        <v>204</v>
      </c>
      <c r="N12" s="226"/>
    </row>
    <row r="13" spans="1:14" ht="20.100000000000001" customHeight="1" x14ac:dyDescent="0.2">
      <c r="A13" s="218"/>
      <c r="B13" s="223" t="s">
        <v>44</v>
      </c>
      <c r="C13" s="224" t="s">
        <v>97</v>
      </c>
      <c r="D13" s="225" t="s">
        <v>96</v>
      </c>
      <c r="E13" s="226">
        <v>20</v>
      </c>
      <c r="F13" s="226">
        <v>20</v>
      </c>
      <c r="G13" s="296">
        <v>1200</v>
      </c>
      <c r="H13" s="296">
        <f t="shared" ref="H13:H16" si="0">G13*F13</f>
        <v>24000</v>
      </c>
      <c r="I13" s="296">
        <v>275</v>
      </c>
      <c r="J13" s="296">
        <f t="shared" ref="J13:J56" si="1">I13*F13</f>
        <v>5500</v>
      </c>
      <c r="K13" s="296">
        <f t="shared" ref="K13:K16" si="2">J13+H13</f>
        <v>29500</v>
      </c>
      <c r="L13" s="458"/>
      <c r="M13" s="458"/>
      <c r="N13" s="226"/>
    </row>
    <row r="14" spans="1:14" ht="20.100000000000001" customHeight="1" x14ac:dyDescent="0.2">
      <c r="A14" s="218"/>
      <c r="B14" s="223" t="s">
        <v>45</v>
      </c>
      <c r="C14" s="227" t="s">
        <v>98</v>
      </c>
      <c r="D14" s="228" t="s">
        <v>96</v>
      </c>
      <c r="E14" s="229">
        <v>15</v>
      </c>
      <c r="F14" s="229">
        <v>15</v>
      </c>
      <c r="G14" s="296">
        <v>1450</v>
      </c>
      <c r="H14" s="296">
        <f t="shared" si="0"/>
        <v>21750</v>
      </c>
      <c r="I14" s="296">
        <v>300</v>
      </c>
      <c r="J14" s="296">
        <f t="shared" si="1"/>
        <v>4500</v>
      </c>
      <c r="K14" s="296">
        <f t="shared" si="2"/>
        <v>26250</v>
      </c>
      <c r="L14" s="458"/>
      <c r="M14" s="458"/>
      <c r="N14" s="229"/>
    </row>
    <row r="15" spans="1:14" ht="20.100000000000001" customHeight="1" x14ac:dyDescent="0.2">
      <c r="A15" s="218"/>
      <c r="B15" s="223" t="s">
        <v>47</v>
      </c>
      <c r="C15" s="224" t="s">
        <v>99</v>
      </c>
      <c r="D15" s="225" t="s">
        <v>96</v>
      </c>
      <c r="E15" s="226">
        <v>5</v>
      </c>
      <c r="F15" s="226">
        <v>5</v>
      </c>
      <c r="G15" s="296">
        <v>1880</v>
      </c>
      <c r="H15" s="296">
        <f t="shared" si="0"/>
        <v>9400</v>
      </c>
      <c r="I15" s="296">
        <v>350</v>
      </c>
      <c r="J15" s="296">
        <f t="shared" si="1"/>
        <v>1750</v>
      </c>
      <c r="K15" s="296">
        <f t="shared" si="2"/>
        <v>11150</v>
      </c>
      <c r="L15" s="458"/>
      <c r="M15" s="458"/>
      <c r="N15" s="226"/>
    </row>
    <row r="16" spans="1:14" ht="20.100000000000001" customHeight="1" x14ac:dyDescent="0.2">
      <c r="A16" s="218"/>
      <c r="B16" s="223" t="s">
        <v>49</v>
      </c>
      <c r="C16" s="224" t="s">
        <v>100</v>
      </c>
      <c r="D16" s="225" t="s">
        <v>96</v>
      </c>
      <c r="E16" s="226">
        <v>5</v>
      </c>
      <c r="F16" s="226">
        <v>5</v>
      </c>
      <c r="G16" s="296">
        <v>2860</v>
      </c>
      <c r="H16" s="296">
        <f t="shared" si="0"/>
        <v>14300</v>
      </c>
      <c r="I16" s="296">
        <v>400</v>
      </c>
      <c r="J16" s="296">
        <f t="shared" si="1"/>
        <v>2000</v>
      </c>
      <c r="K16" s="296">
        <f t="shared" si="2"/>
        <v>16300</v>
      </c>
      <c r="L16" s="459"/>
      <c r="M16" s="459"/>
      <c r="N16" s="226"/>
    </row>
    <row r="17" spans="1:14" s="234" customFormat="1" ht="15" customHeight="1" x14ac:dyDescent="0.2">
      <c r="A17" s="218">
        <f>A11+1</f>
        <v>2</v>
      </c>
      <c r="B17" s="230"/>
      <c r="C17" s="231" t="s">
        <v>101</v>
      </c>
      <c r="D17" s="232"/>
      <c r="E17" s="233"/>
      <c r="F17" s="233"/>
      <c r="G17" s="233"/>
      <c r="H17" s="233"/>
      <c r="I17" s="233"/>
      <c r="J17" s="296">
        <f t="shared" si="1"/>
        <v>0</v>
      </c>
      <c r="K17" s="233"/>
      <c r="L17" s="401"/>
      <c r="M17" s="401"/>
      <c r="N17" s="233"/>
    </row>
    <row r="18" spans="1:14" s="234" customFormat="1" ht="25.5" x14ac:dyDescent="0.2">
      <c r="A18" s="218"/>
      <c r="B18" s="235" t="s">
        <v>32</v>
      </c>
      <c r="C18" s="224" t="s">
        <v>118</v>
      </c>
      <c r="D18" s="225" t="s">
        <v>13</v>
      </c>
      <c r="E18" s="226">
        <v>15</v>
      </c>
      <c r="F18" s="226">
        <v>15</v>
      </c>
      <c r="G18" s="226"/>
      <c r="H18" s="226" t="s">
        <v>119</v>
      </c>
      <c r="I18" s="226" t="s">
        <v>119</v>
      </c>
      <c r="J18" s="296"/>
      <c r="K18" s="226"/>
      <c r="L18" s="462" t="s">
        <v>214</v>
      </c>
      <c r="M18" s="462" t="s">
        <v>215</v>
      </c>
      <c r="N18" s="226"/>
    </row>
    <row r="19" spans="1:14" s="234" customFormat="1" ht="25.5" x14ac:dyDescent="0.2">
      <c r="A19" s="57"/>
      <c r="B19" s="223" t="s">
        <v>44</v>
      </c>
      <c r="C19" s="224" t="s">
        <v>102</v>
      </c>
      <c r="D19" s="225" t="str">
        <f>IF(C19="","",IF(E19="","",IF(E19&gt;1,"Nos.","No.")))</f>
        <v>Nos.</v>
      </c>
      <c r="E19" s="226">
        <v>60</v>
      </c>
      <c r="F19" s="226">
        <v>60</v>
      </c>
      <c r="G19" s="296">
        <v>8600</v>
      </c>
      <c r="H19" s="296">
        <f t="shared" ref="H19:H56" si="3">G19*F19</f>
        <v>516000</v>
      </c>
      <c r="I19" s="296">
        <v>1000</v>
      </c>
      <c r="J19" s="296">
        <f t="shared" si="1"/>
        <v>60000</v>
      </c>
      <c r="K19" s="296">
        <f>J19+H19</f>
        <v>576000</v>
      </c>
      <c r="L19" s="462"/>
      <c r="M19" s="462"/>
      <c r="N19" s="226"/>
    </row>
    <row r="20" spans="1:14" s="234" customFormat="1" ht="23.1" customHeight="1" x14ac:dyDescent="0.2">
      <c r="A20" s="57"/>
      <c r="B20" s="223" t="s">
        <v>45</v>
      </c>
      <c r="C20" s="224" t="s">
        <v>103</v>
      </c>
      <c r="D20" s="225" t="str">
        <f>IF(C20="","",IF(E20="","",IF(E20&gt;1,"Nos.","No.")))</f>
        <v>Nos.</v>
      </c>
      <c r="E20" s="226">
        <v>60</v>
      </c>
      <c r="F20" s="226">
        <v>60</v>
      </c>
      <c r="G20" s="296">
        <v>10800</v>
      </c>
      <c r="H20" s="296">
        <f t="shared" si="3"/>
        <v>648000</v>
      </c>
      <c r="I20" s="296">
        <v>750</v>
      </c>
      <c r="J20" s="296">
        <f t="shared" si="1"/>
        <v>45000</v>
      </c>
      <c r="K20" s="296">
        <f>J20+H20</f>
        <v>693000</v>
      </c>
      <c r="L20" s="402" t="s">
        <v>232</v>
      </c>
      <c r="M20" s="402" t="s">
        <v>215</v>
      </c>
      <c r="N20" s="226"/>
    </row>
    <row r="21" spans="1:14" s="234" customFormat="1" ht="18" customHeight="1" x14ac:dyDescent="0.2">
      <c r="A21" s="57">
        <f>A17+1</f>
        <v>3</v>
      </c>
      <c r="B21" s="236"/>
      <c r="C21" s="237" t="s">
        <v>104</v>
      </c>
      <c r="D21" s="238"/>
      <c r="E21" s="80"/>
      <c r="F21" s="391"/>
      <c r="G21" s="377"/>
      <c r="H21" s="296">
        <f t="shared" si="3"/>
        <v>0</v>
      </c>
      <c r="I21" s="377"/>
      <c r="J21" s="296">
        <f t="shared" si="1"/>
        <v>0</v>
      </c>
      <c r="K21" s="379"/>
      <c r="L21" s="403"/>
      <c r="M21" s="403"/>
      <c r="N21" s="80"/>
    </row>
    <row r="22" spans="1:14" ht="18" customHeight="1" x14ac:dyDescent="0.2">
      <c r="A22" s="239"/>
      <c r="B22" s="223" t="s">
        <v>32</v>
      </c>
      <c r="C22" s="224" t="s">
        <v>105</v>
      </c>
      <c r="D22" s="225" t="str">
        <f>IF(C22="","",IF(E22="","",IF(E22&gt;1,"Nos.","No.")))</f>
        <v>Nos.</v>
      </c>
      <c r="E22" s="48">
        <v>2</v>
      </c>
      <c r="F22" s="48">
        <v>2</v>
      </c>
      <c r="G22" s="296">
        <v>28000</v>
      </c>
      <c r="H22" s="296">
        <f t="shared" si="3"/>
        <v>56000</v>
      </c>
      <c r="I22" s="296">
        <v>1000</v>
      </c>
      <c r="J22" s="296">
        <f t="shared" si="1"/>
        <v>2000</v>
      </c>
      <c r="K22" s="296">
        <f t="shared" ref="K22:K30" si="4">J22+H22</f>
        <v>58000</v>
      </c>
      <c r="L22" s="460" t="s">
        <v>216</v>
      </c>
      <c r="M22" s="460" t="s">
        <v>217</v>
      </c>
      <c r="N22" s="48"/>
    </row>
    <row r="23" spans="1:14" ht="18" customHeight="1" x14ac:dyDescent="0.2">
      <c r="A23" s="239"/>
      <c r="B23" s="223" t="s">
        <v>44</v>
      </c>
      <c r="C23" s="227" t="s">
        <v>106</v>
      </c>
      <c r="D23" s="228" t="str">
        <f>IF(C23="","",IF(E23="","",IF(E23&gt;1,"Nos.","No.")))</f>
        <v>Nos.</v>
      </c>
      <c r="E23" s="48">
        <v>2</v>
      </c>
      <c r="F23" s="48">
        <v>2</v>
      </c>
      <c r="G23" s="296">
        <v>17000</v>
      </c>
      <c r="H23" s="296">
        <f t="shared" si="3"/>
        <v>34000</v>
      </c>
      <c r="I23" s="296">
        <v>1000</v>
      </c>
      <c r="J23" s="296">
        <f t="shared" si="1"/>
        <v>2000</v>
      </c>
      <c r="K23" s="296">
        <f t="shared" si="4"/>
        <v>36000</v>
      </c>
      <c r="L23" s="460"/>
      <c r="M23" s="460"/>
      <c r="N23" s="48"/>
    </row>
    <row r="24" spans="1:14" ht="18" customHeight="1" x14ac:dyDescent="0.2">
      <c r="A24" s="239"/>
      <c r="B24" s="223" t="s">
        <v>45</v>
      </c>
      <c r="C24" s="227" t="s">
        <v>107</v>
      </c>
      <c r="D24" s="228" t="str">
        <f>IF(C24="","",IF(E24="","",IF(E24&gt;1,"Nos.","No.")))</f>
        <v>Nos.</v>
      </c>
      <c r="E24" s="48">
        <v>2</v>
      </c>
      <c r="F24" s="48">
        <v>2</v>
      </c>
      <c r="G24" s="296">
        <v>52000</v>
      </c>
      <c r="H24" s="296">
        <f t="shared" si="3"/>
        <v>104000</v>
      </c>
      <c r="I24" s="296">
        <v>1000</v>
      </c>
      <c r="J24" s="296">
        <f t="shared" si="1"/>
        <v>2000</v>
      </c>
      <c r="K24" s="296">
        <f t="shared" si="4"/>
        <v>106000</v>
      </c>
      <c r="L24" s="460"/>
      <c r="M24" s="460"/>
      <c r="N24" s="48"/>
    </row>
    <row r="25" spans="1:14" s="245" customFormat="1" ht="18" customHeight="1" thickBot="1" x14ac:dyDescent="0.25">
      <c r="A25" s="240"/>
      <c r="B25" s="241" t="s">
        <v>47</v>
      </c>
      <c r="C25" s="242" t="s">
        <v>108</v>
      </c>
      <c r="D25" s="243" t="s">
        <v>13</v>
      </c>
      <c r="E25" s="244">
        <v>1</v>
      </c>
      <c r="F25" s="244">
        <v>1</v>
      </c>
      <c r="G25" s="296">
        <v>26000</v>
      </c>
      <c r="H25" s="296">
        <f t="shared" si="3"/>
        <v>26000</v>
      </c>
      <c r="I25" s="296">
        <v>2000</v>
      </c>
      <c r="J25" s="296">
        <f t="shared" si="1"/>
        <v>2000</v>
      </c>
      <c r="K25" s="296">
        <f t="shared" si="4"/>
        <v>28000</v>
      </c>
      <c r="L25" s="461"/>
      <c r="M25" s="461"/>
      <c r="N25" s="244"/>
    </row>
    <row r="26" spans="1:14" ht="65.25" customHeight="1" x14ac:dyDescent="0.2">
      <c r="A26" s="246">
        <f>A21+1</f>
        <v>4</v>
      </c>
      <c r="B26" s="247"/>
      <c r="C26" s="97" t="s">
        <v>109</v>
      </c>
      <c r="D26" s="248" t="s">
        <v>12</v>
      </c>
      <c r="E26" s="249">
        <v>1</v>
      </c>
      <c r="F26" s="249">
        <v>1</v>
      </c>
      <c r="G26" s="296">
        <v>110000</v>
      </c>
      <c r="H26" s="296">
        <f t="shared" si="3"/>
        <v>110000</v>
      </c>
      <c r="I26" s="296">
        <v>15000</v>
      </c>
      <c r="J26" s="296">
        <f t="shared" si="1"/>
        <v>15000</v>
      </c>
      <c r="K26" s="296">
        <f t="shared" si="4"/>
        <v>125000</v>
      </c>
      <c r="L26" s="404" t="s">
        <v>233</v>
      </c>
      <c r="M26" s="405" t="s">
        <v>207</v>
      </c>
      <c r="N26" s="249"/>
    </row>
    <row r="27" spans="1:14" ht="39" customHeight="1" x14ac:dyDescent="0.2">
      <c r="A27" s="218">
        <f>A26+1</f>
        <v>5</v>
      </c>
      <c r="B27" s="219"/>
      <c r="C27" s="250" t="s">
        <v>110</v>
      </c>
      <c r="D27" s="228" t="s">
        <v>12</v>
      </c>
      <c r="E27" s="226">
        <v>1</v>
      </c>
      <c r="F27" s="226">
        <v>1</v>
      </c>
      <c r="G27" s="296">
        <v>10000</v>
      </c>
      <c r="H27" s="296">
        <f t="shared" si="3"/>
        <v>10000</v>
      </c>
      <c r="I27" s="296">
        <v>10000</v>
      </c>
      <c r="J27" s="296">
        <f t="shared" si="1"/>
        <v>10000</v>
      </c>
      <c r="K27" s="296">
        <f t="shared" si="4"/>
        <v>20000</v>
      </c>
      <c r="L27" s="406"/>
      <c r="M27" s="406"/>
      <c r="N27" s="226"/>
    </row>
    <row r="28" spans="1:14" s="234" customFormat="1" ht="27.75" customHeight="1" x14ac:dyDescent="0.2">
      <c r="A28" s="218">
        <f>A27+1</f>
        <v>6</v>
      </c>
      <c r="B28" s="230"/>
      <c r="C28" s="224" t="s">
        <v>111</v>
      </c>
      <c r="D28" s="225" t="s">
        <v>12</v>
      </c>
      <c r="E28" s="226">
        <v>1</v>
      </c>
      <c r="F28" s="226">
        <v>1</v>
      </c>
      <c r="G28" s="296">
        <v>25000</v>
      </c>
      <c r="H28" s="296">
        <f t="shared" si="3"/>
        <v>25000</v>
      </c>
      <c r="I28" s="296">
        <v>45000</v>
      </c>
      <c r="J28" s="296">
        <f t="shared" si="1"/>
        <v>45000</v>
      </c>
      <c r="K28" s="296">
        <f t="shared" si="4"/>
        <v>70000</v>
      </c>
      <c r="L28" s="405" t="s">
        <v>218</v>
      </c>
      <c r="M28" s="405" t="s">
        <v>207</v>
      </c>
      <c r="N28" s="226"/>
    </row>
    <row r="29" spans="1:14" s="234" customFormat="1" ht="20.100000000000001" customHeight="1" x14ac:dyDescent="0.2">
      <c r="A29" s="57">
        <f t="shared" ref="A29:A31" si="5">A28+1</f>
        <v>7</v>
      </c>
      <c r="B29" s="230"/>
      <c r="C29" s="227" t="s">
        <v>112</v>
      </c>
      <c r="D29" s="228" t="s">
        <v>12</v>
      </c>
      <c r="E29" s="226">
        <v>1</v>
      </c>
      <c r="F29" s="226">
        <v>1</v>
      </c>
      <c r="G29" s="296">
        <v>15000</v>
      </c>
      <c r="H29" s="296">
        <f t="shared" si="3"/>
        <v>15000</v>
      </c>
      <c r="I29" s="296">
        <v>40000</v>
      </c>
      <c r="J29" s="296">
        <f t="shared" si="1"/>
        <v>40000</v>
      </c>
      <c r="K29" s="296">
        <f t="shared" si="4"/>
        <v>55000</v>
      </c>
      <c r="L29" s="406"/>
      <c r="M29" s="406"/>
      <c r="N29" s="226"/>
    </row>
    <row r="30" spans="1:14" ht="30" customHeight="1" x14ac:dyDescent="0.2">
      <c r="A30" s="218">
        <f t="shared" si="5"/>
        <v>8</v>
      </c>
      <c r="B30" s="219"/>
      <c r="C30" s="251" t="s">
        <v>113</v>
      </c>
      <c r="D30" s="225" t="s">
        <v>12</v>
      </c>
      <c r="E30" s="226">
        <v>1</v>
      </c>
      <c r="F30" s="226">
        <v>1</v>
      </c>
      <c r="G30" s="296">
        <v>0</v>
      </c>
      <c r="H30" s="296">
        <f t="shared" si="3"/>
        <v>0</v>
      </c>
      <c r="I30" s="296">
        <v>100000</v>
      </c>
      <c r="J30" s="296">
        <f t="shared" si="1"/>
        <v>100000</v>
      </c>
      <c r="K30" s="296">
        <f t="shared" si="4"/>
        <v>100000</v>
      </c>
      <c r="L30" s="405"/>
      <c r="M30" s="405"/>
      <c r="N30" s="226"/>
    </row>
    <row r="31" spans="1:14" ht="18" customHeight="1" x14ac:dyDescent="0.2">
      <c r="A31" s="218">
        <f t="shared" si="5"/>
        <v>9</v>
      </c>
      <c r="B31" s="212"/>
      <c r="C31" s="237" t="s">
        <v>120</v>
      </c>
      <c r="D31" s="214"/>
      <c r="E31" s="215"/>
      <c r="F31" s="390"/>
      <c r="G31" s="215"/>
      <c r="H31" s="296">
        <f t="shared" si="3"/>
        <v>0</v>
      </c>
      <c r="I31" s="215"/>
      <c r="J31" s="296">
        <f t="shared" si="1"/>
        <v>0</v>
      </c>
      <c r="K31" s="215"/>
      <c r="L31" s="407"/>
      <c r="M31" s="407"/>
      <c r="N31" s="215"/>
    </row>
    <row r="32" spans="1:14" s="273" customFormat="1" ht="28.5" customHeight="1" x14ac:dyDescent="0.2">
      <c r="A32" s="271">
        <f>A31+0.1</f>
        <v>9.1</v>
      </c>
      <c r="B32" s="272"/>
      <c r="C32" s="237" t="s">
        <v>121</v>
      </c>
      <c r="D32" s="221"/>
      <c r="E32" s="40"/>
      <c r="F32" s="40"/>
      <c r="G32" s="40"/>
      <c r="H32" s="296">
        <f t="shared" si="3"/>
        <v>0</v>
      </c>
      <c r="I32" s="40"/>
      <c r="J32" s="296">
        <f t="shared" si="1"/>
        <v>0</v>
      </c>
      <c r="K32" s="40"/>
      <c r="L32" s="378"/>
      <c r="M32" s="378"/>
      <c r="N32" s="40"/>
    </row>
    <row r="33" spans="1:14" s="245" customFormat="1" ht="51" x14ac:dyDescent="0.2">
      <c r="A33" s="274"/>
      <c r="B33" s="275"/>
      <c r="C33" s="276" t="s">
        <v>122</v>
      </c>
      <c r="D33" s="221"/>
      <c r="E33" s="222"/>
      <c r="F33" s="222"/>
      <c r="G33" s="222"/>
      <c r="H33" s="296">
        <f t="shared" si="3"/>
        <v>0</v>
      </c>
      <c r="I33" s="222"/>
      <c r="J33" s="296">
        <f t="shared" si="1"/>
        <v>0</v>
      </c>
      <c r="K33" s="222"/>
      <c r="L33" s="381"/>
      <c r="M33" s="381"/>
      <c r="N33" s="222"/>
    </row>
    <row r="34" spans="1:14" s="245" customFormat="1" ht="18" customHeight="1" x14ac:dyDescent="0.2">
      <c r="A34" s="239"/>
      <c r="B34" s="272" t="s">
        <v>45</v>
      </c>
      <c r="C34" s="277" t="s">
        <v>123</v>
      </c>
      <c r="D34" s="225" t="s">
        <v>124</v>
      </c>
      <c r="E34" s="226">
        <v>1</v>
      </c>
      <c r="F34" s="226">
        <v>1</v>
      </c>
      <c r="G34" s="296">
        <v>1800000</v>
      </c>
      <c r="H34" s="296">
        <f t="shared" si="3"/>
        <v>1800000</v>
      </c>
      <c r="I34" s="296">
        <v>25000</v>
      </c>
      <c r="J34" s="296">
        <f t="shared" si="1"/>
        <v>25000</v>
      </c>
      <c r="K34" s="296">
        <f>J34+H34</f>
        <v>1825000</v>
      </c>
      <c r="L34" s="392" t="s">
        <v>240</v>
      </c>
      <c r="M34" s="392" t="s">
        <v>241</v>
      </c>
      <c r="N34" s="226"/>
    </row>
    <row r="35" spans="1:14" s="245" customFormat="1" ht="38.25" x14ac:dyDescent="0.2">
      <c r="A35" s="239"/>
      <c r="B35" s="275" t="s">
        <v>47</v>
      </c>
      <c r="C35" s="278" t="s">
        <v>125</v>
      </c>
      <c r="D35" s="225" t="s">
        <v>124</v>
      </c>
      <c r="E35" s="229">
        <v>1</v>
      </c>
      <c r="F35" s="229">
        <v>1</v>
      </c>
      <c r="G35" s="296"/>
      <c r="H35" s="296">
        <f t="shared" si="3"/>
        <v>0</v>
      </c>
      <c r="I35" s="296">
        <v>15000</v>
      </c>
      <c r="J35" s="296">
        <f t="shared" si="1"/>
        <v>15000</v>
      </c>
      <c r="K35" s="296">
        <f>J35+H35</f>
        <v>15000</v>
      </c>
      <c r="L35" s="392" t="s">
        <v>240</v>
      </c>
      <c r="M35" s="392" t="s">
        <v>241</v>
      </c>
      <c r="N35" s="229"/>
    </row>
    <row r="36" spans="1:14" s="245" customFormat="1" ht="114.75" x14ac:dyDescent="0.2">
      <c r="A36" s="271">
        <f>A32+0.1</f>
        <v>9.1999999999999993</v>
      </c>
      <c r="B36" s="275"/>
      <c r="C36" s="277" t="s">
        <v>126</v>
      </c>
      <c r="D36" s="232"/>
      <c r="E36" s="233"/>
      <c r="F36" s="233"/>
      <c r="G36" s="380"/>
      <c r="H36" s="296">
        <f t="shared" si="3"/>
        <v>0</v>
      </c>
      <c r="I36" s="380"/>
      <c r="J36" s="296">
        <f t="shared" si="1"/>
        <v>0</v>
      </c>
      <c r="K36" s="380"/>
      <c r="L36" s="380"/>
      <c r="M36" s="380"/>
      <c r="N36" s="233"/>
    </row>
    <row r="37" spans="1:14" ht="20.100000000000001" customHeight="1" x14ac:dyDescent="0.2">
      <c r="A37" s="218"/>
      <c r="B37" s="223" t="s">
        <v>32</v>
      </c>
      <c r="C37" s="224" t="s">
        <v>127</v>
      </c>
      <c r="D37" s="225" t="s">
        <v>96</v>
      </c>
      <c r="E37" s="226">
        <v>20</v>
      </c>
      <c r="F37" s="226">
        <v>20</v>
      </c>
      <c r="G37" s="296">
        <v>1200</v>
      </c>
      <c r="H37" s="296">
        <f t="shared" si="3"/>
        <v>24000</v>
      </c>
      <c r="I37" s="296">
        <v>300</v>
      </c>
      <c r="J37" s="296">
        <f t="shared" si="1"/>
        <v>6000</v>
      </c>
      <c r="K37" s="296">
        <f>J37+H37</f>
        <v>30000</v>
      </c>
      <c r="L37" s="392" t="s">
        <v>213</v>
      </c>
      <c r="M37" s="392" t="s">
        <v>207</v>
      </c>
      <c r="N37" s="226"/>
    </row>
    <row r="38" spans="1:14" s="273" customFormat="1" ht="15" customHeight="1" x14ac:dyDescent="0.2">
      <c r="A38" s="271">
        <f>A36+0.1</f>
        <v>9.2999999999999989</v>
      </c>
      <c r="B38" s="272"/>
      <c r="C38" s="237" t="s">
        <v>128</v>
      </c>
      <c r="D38" s="221"/>
      <c r="E38" s="40"/>
      <c r="F38" s="40"/>
      <c r="G38" s="378"/>
      <c r="H38" s="296">
        <f t="shared" si="3"/>
        <v>0</v>
      </c>
      <c r="I38" s="378"/>
      <c r="J38" s="296">
        <f t="shared" si="1"/>
        <v>0</v>
      </c>
      <c r="K38" s="378"/>
      <c r="L38" s="378"/>
      <c r="M38" s="378"/>
      <c r="N38" s="40"/>
    </row>
    <row r="39" spans="1:14" s="245" customFormat="1" ht="38.25" x14ac:dyDescent="0.2">
      <c r="A39" s="274"/>
      <c r="B39" s="275"/>
      <c r="C39" s="276" t="s">
        <v>129</v>
      </c>
      <c r="D39" s="221"/>
      <c r="E39" s="222"/>
      <c r="F39" s="222"/>
      <c r="G39" s="381"/>
      <c r="H39" s="296">
        <f t="shared" si="3"/>
        <v>0</v>
      </c>
      <c r="I39" s="381"/>
      <c r="J39" s="296">
        <f t="shared" si="1"/>
        <v>0</v>
      </c>
      <c r="K39" s="381"/>
      <c r="L39" s="381"/>
      <c r="M39" s="381"/>
      <c r="N39" s="222"/>
    </row>
    <row r="40" spans="1:14" s="245" customFormat="1" ht="16.5" customHeight="1" x14ac:dyDescent="0.2">
      <c r="A40" s="239"/>
      <c r="B40" s="275"/>
      <c r="C40" s="277" t="s">
        <v>130</v>
      </c>
      <c r="D40" s="221"/>
      <c r="E40" s="222"/>
      <c r="F40" s="222"/>
      <c r="G40" s="381"/>
      <c r="H40" s="296">
        <f t="shared" si="3"/>
        <v>0</v>
      </c>
      <c r="I40" s="381"/>
      <c r="J40" s="296">
        <f t="shared" si="1"/>
        <v>0</v>
      </c>
      <c r="K40" s="381"/>
      <c r="L40" s="381"/>
      <c r="M40" s="381"/>
      <c r="N40" s="222"/>
    </row>
    <row r="41" spans="1:14" s="245" customFormat="1" ht="20.100000000000001" customHeight="1" x14ac:dyDescent="0.2">
      <c r="A41" s="239"/>
      <c r="B41" s="223" t="s">
        <v>32</v>
      </c>
      <c r="C41" s="224" t="s">
        <v>131</v>
      </c>
      <c r="D41" s="225" t="s">
        <v>13</v>
      </c>
      <c r="E41" s="226">
        <v>1</v>
      </c>
      <c r="F41" s="226">
        <v>1</v>
      </c>
      <c r="G41" s="296"/>
      <c r="H41" s="296">
        <f t="shared" si="3"/>
        <v>0</v>
      </c>
      <c r="I41" s="296">
        <v>1000</v>
      </c>
      <c r="J41" s="296">
        <f t="shared" si="1"/>
        <v>1000</v>
      </c>
      <c r="K41" s="296">
        <f>J41+H41</f>
        <v>1000</v>
      </c>
      <c r="L41" s="392" t="s">
        <v>219</v>
      </c>
      <c r="M41" s="392" t="s">
        <v>220</v>
      </c>
      <c r="N41" s="226"/>
    </row>
    <row r="42" spans="1:14" s="273" customFormat="1" ht="15" customHeight="1" x14ac:dyDescent="0.2">
      <c r="A42" s="271">
        <f>A38+0.1</f>
        <v>9.3999999999999986</v>
      </c>
      <c r="B42" s="272"/>
      <c r="C42" s="237" t="s">
        <v>132</v>
      </c>
      <c r="D42" s="221"/>
      <c r="E42" s="40"/>
      <c r="F42" s="40"/>
      <c r="G42" s="378"/>
      <c r="H42" s="296">
        <f t="shared" si="3"/>
        <v>0</v>
      </c>
      <c r="I42" s="378"/>
      <c r="J42" s="296">
        <f t="shared" si="1"/>
        <v>0</v>
      </c>
      <c r="K42" s="378"/>
      <c r="L42" s="378"/>
      <c r="M42" s="378"/>
      <c r="N42" s="40"/>
    </row>
    <row r="43" spans="1:14" s="245" customFormat="1" ht="51" x14ac:dyDescent="0.2">
      <c r="A43" s="274"/>
      <c r="B43" s="275"/>
      <c r="C43" s="276" t="s">
        <v>133</v>
      </c>
      <c r="D43" s="221"/>
      <c r="E43" s="222"/>
      <c r="F43" s="222"/>
      <c r="G43" s="381"/>
      <c r="H43" s="296">
        <f t="shared" si="3"/>
        <v>0</v>
      </c>
      <c r="I43" s="381"/>
      <c r="J43" s="296">
        <f t="shared" si="1"/>
        <v>0</v>
      </c>
      <c r="K43" s="381"/>
      <c r="L43" s="381"/>
      <c r="M43" s="381"/>
      <c r="N43" s="222"/>
    </row>
    <row r="44" spans="1:14" s="245" customFormat="1" ht="25.5" x14ac:dyDescent="0.2">
      <c r="A44" s="239"/>
      <c r="B44" s="275" t="s">
        <v>32</v>
      </c>
      <c r="C44" s="188" t="s">
        <v>134</v>
      </c>
      <c r="D44" s="225" t="s">
        <v>13</v>
      </c>
      <c r="E44" s="226">
        <v>1</v>
      </c>
      <c r="F44" s="226">
        <v>1</v>
      </c>
      <c r="G44" s="296"/>
      <c r="H44" s="296">
        <f t="shared" si="3"/>
        <v>0</v>
      </c>
      <c r="I44" s="296">
        <v>10000</v>
      </c>
      <c r="J44" s="296">
        <f t="shared" si="1"/>
        <v>10000</v>
      </c>
      <c r="K44" s="296">
        <f t="shared" ref="K44:K48" si="6">J44+H44</f>
        <v>10000</v>
      </c>
      <c r="L44" s="392" t="s">
        <v>219</v>
      </c>
      <c r="M44" s="392" t="s">
        <v>220</v>
      </c>
      <c r="N44" s="226"/>
    </row>
    <row r="45" spans="1:14" s="245" customFormat="1" ht="18" customHeight="1" x14ac:dyDescent="0.2">
      <c r="A45" s="239"/>
      <c r="B45" s="275" t="s">
        <v>44</v>
      </c>
      <c r="C45" s="278" t="s">
        <v>135</v>
      </c>
      <c r="D45" s="225" t="s">
        <v>13</v>
      </c>
      <c r="E45" s="226">
        <v>2</v>
      </c>
      <c r="F45" s="226">
        <v>2</v>
      </c>
      <c r="G45" s="296"/>
      <c r="H45" s="296">
        <f t="shared" si="3"/>
        <v>0</v>
      </c>
      <c r="I45" s="296">
        <v>1000</v>
      </c>
      <c r="J45" s="296">
        <f t="shared" si="1"/>
        <v>2000</v>
      </c>
      <c r="K45" s="296">
        <f t="shared" si="6"/>
        <v>2000</v>
      </c>
      <c r="L45" s="392" t="s">
        <v>219</v>
      </c>
      <c r="M45" s="392" t="s">
        <v>220</v>
      </c>
      <c r="N45" s="226"/>
    </row>
    <row r="46" spans="1:14" s="245" customFormat="1" ht="18" customHeight="1" x14ac:dyDescent="0.2">
      <c r="A46" s="239"/>
      <c r="B46" s="275" t="s">
        <v>45</v>
      </c>
      <c r="C46" s="278" t="s">
        <v>136</v>
      </c>
      <c r="D46" s="225" t="s">
        <v>13</v>
      </c>
      <c r="E46" s="226">
        <v>2</v>
      </c>
      <c r="F46" s="226">
        <v>2</v>
      </c>
      <c r="G46" s="296"/>
      <c r="H46" s="296">
        <f t="shared" si="3"/>
        <v>0</v>
      </c>
      <c r="I46" s="296">
        <v>1000</v>
      </c>
      <c r="J46" s="296">
        <f t="shared" si="1"/>
        <v>2000</v>
      </c>
      <c r="K46" s="296">
        <f t="shared" si="6"/>
        <v>2000</v>
      </c>
      <c r="L46" s="392" t="s">
        <v>219</v>
      </c>
      <c r="M46" s="392" t="s">
        <v>220</v>
      </c>
      <c r="N46" s="226"/>
    </row>
    <row r="47" spans="1:14" s="245" customFormat="1" ht="18" customHeight="1" x14ac:dyDescent="0.2">
      <c r="A47" s="239"/>
      <c r="B47" s="275" t="s">
        <v>47</v>
      </c>
      <c r="C47" s="278" t="s">
        <v>137</v>
      </c>
      <c r="D47" s="225" t="s">
        <v>13</v>
      </c>
      <c r="E47" s="226">
        <v>1</v>
      </c>
      <c r="F47" s="226">
        <v>1</v>
      </c>
      <c r="G47" s="296"/>
      <c r="H47" s="296">
        <f t="shared" si="3"/>
        <v>0</v>
      </c>
      <c r="I47" s="296">
        <v>2000</v>
      </c>
      <c r="J47" s="296">
        <f t="shared" si="1"/>
        <v>2000</v>
      </c>
      <c r="K47" s="296">
        <f t="shared" si="6"/>
        <v>2000</v>
      </c>
      <c r="L47" s="392" t="s">
        <v>219</v>
      </c>
      <c r="M47" s="392" t="s">
        <v>220</v>
      </c>
      <c r="N47" s="226"/>
    </row>
    <row r="48" spans="1:14" s="245" customFormat="1" ht="18" customHeight="1" x14ac:dyDescent="0.2">
      <c r="A48" s="239"/>
      <c r="B48" s="275" t="s">
        <v>49</v>
      </c>
      <c r="C48" s="278" t="s">
        <v>138</v>
      </c>
      <c r="D48" s="225" t="s">
        <v>13</v>
      </c>
      <c r="E48" s="226">
        <v>1</v>
      </c>
      <c r="F48" s="226">
        <v>1</v>
      </c>
      <c r="G48" s="296"/>
      <c r="H48" s="296">
        <f t="shared" si="3"/>
        <v>0</v>
      </c>
      <c r="I48" s="296">
        <v>2000</v>
      </c>
      <c r="J48" s="296">
        <f t="shared" si="1"/>
        <v>2000</v>
      </c>
      <c r="K48" s="296">
        <f t="shared" si="6"/>
        <v>2000</v>
      </c>
      <c r="L48" s="392" t="s">
        <v>219</v>
      </c>
      <c r="M48" s="392" t="s">
        <v>220</v>
      </c>
      <c r="N48" s="226"/>
    </row>
    <row r="49" spans="1:23" s="273" customFormat="1" ht="15" customHeight="1" x14ac:dyDescent="0.2">
      <c r="A49" s="271">
        <f>A42+0.1</f>
        <v>9.4999999999999982</v>
      </c>
      <c r="B49" s="272"/>
      <c r="C49" s="237" t="s">
        <v>139</v>
      </c>
      <c r="D49" s="221"/>
      <c r="E49" s="40"/>
      <c r="F49" s="40"/>
      <c r="G49" s="378"/>
      <c r="H49" s="296">
        <f t="shared" si="3"/>
        <v>0</v>
      </c>
      <c r="I49" s="378"/>
      <c r="J49" s="296">
        <f t="shared" si="1"/>
        <v>0</v>
      </c>
      <c r="K49" s="378"/>
      <c r="L49" s="378"/>
      <c r="M49" s="378"/>
      <c r="N49" s="40"/>
    </row>
    <row r="50" spans="1:23" s="245" customFormat="1" ht="38.25" x14ac:dyDescent="0.2">
      <c r="A50" s="274"/>
      <c r="B50" s="275"/>
      <c r="C50" s="276" t="s">
        <v>140</v>
      </c>
      <c r="D50" s="221"/>
      <c r="E50" s="222"/>
      <c r="F50" s="222"/>
      <c r="G50" s="381"/>
      <c r="H50" s="296">
        <f t="shared" si="3"/>
        <v>0</v>
      </c>
      <c r="I50" s="381"/>
      <c r="J50" s="296">
        <f t="shared" si="1"/>
        <v>0</v>
      </c>
      <c r="K50" s="381"/>
      <c r="L50" s="381"/>
      <c r="M50" s="381"/>
      <c r="N50" s="222"/>
    </row>
    <row r="51" spans="1:23" s="245" customFormat="1" x14ac:dyDescent="0.2">
      <c r="A51" s="239"/>
      <c r="B51" s="275" t="s">
        <v>32</v>
      </c>
      <c r="C51" s="279" t="s">
        <v>141</v>
      </c>
      <c r="D51" s="225" t="s">
        <v>13</v>
      </c>
      <c r="E51" s="226">
        <v>1</v>
      </c>
      <c r="F51" s="226">
        <v>1</v>
      </c>
      <c r="G51" s="296"/>
      <c r="H51" s="296">
        <f t="shared" si="3"/>
        <v>0</v>
      </c>
      <c r="I51" s="296">
        <v>5000</v>
      </c>
      <c r="J51" s="296">
        <f t="shared" si="1"/>
        <v>5000</v>
      </c>
      <c r="K51" s="296">
        <f>J51+H51</f>
        <v>5000</v>
      </c>
      <c r="L51" s="392" t="s">
        <v>219</v>
      </c>
      <c r="M51" s="392" t="s">
        <v>220</v>
      </c>
      <c r="N51" s="226"/>
    </row>
    <row r="52" spans="1:23" s="245" customFormat="1" ht="25.5" x14ac:dyDescent="0.2">
      <c r="A52" s="239"/>
      <c r="B52" s="275" t="s">
        <v>44</v>
      </c>
      <c r="C52" s="276" t="s">
        <v>142</v>
      </c>
      <c r="D52" s="225" t="s">
        <v>13</v>
      </c>
      <c r="E52" s="226">
        <v>1</v>
      </c>
      <c r="F52" s="226">
        <v>1</v>
      </c>
      <c r="G52" s="296"/>
      <c r="H52" s="296">
        <f t="shared" si="3"/>
        <v>0</v>
      </c>
      <c r="I52" s="296">
        <v>5000</v>
      </c>
      <c r="J52" s="296">
        <f t="shared" si="1"/>
        <v>5000</v>
      </c>
      <c r="K52" s="296">
        <f>J52+H52</f>
        <v>5000</v>
      </c>
      <c r="L52" s="392" t="s">
        <v>219</v>
      </c>
      <c r="M52" s="392" t="s">
        <v>220</v>
      </c>
      <c r="N52" s="226"/>
    </row>
    <row r="53" spans="1:23" s="245" customFormat="1" ht="25.5" x14ac:dyDescent="0.2">
      <c r="A53" s="239"/>
      <c r="B53" s="275" t="s">
        <v>45</v>
      </c>
      <c r="C53" s="279" t="s">
        <v>143</v>
      </c>
      <c r="D53" s="225" t="s">
        <v>13</v>
      </c>
      <c r="E53" s="226">
        <v>1</v>
      </c>
      <c r="F53" s="226">
        <v>1</v>
      </c>
      <c r="G53" s="296"/>
      <c r="H53" s="296">
        <f t="shared" si="3"/>
        <v>0</v>
      </c>
      <c r="I53" s="296">
        <v>5000</v>
      </c>
      <c r="J53" s="296">
        <f t="shared" si="1"/>
        <v>5000</v>
      </c>
      <c r="K53" s="296">
        <f>J53+H53</f>
        <v>5000</v>
      </c>
      <c r="L53" s="392" t="s">
        <v>219</v>
      </c>
      <c r="M53" s="392" t="s">
        <v>220</v>
      </c>
      <c r="N53" s="226"/>
    </row>
    <row r="54" spans="1:23" s="245" customFormat="1" ht="25.5" x14ac:dyDescent="0.2">
      <c r="A54" s="239"/>
      <c r="B54" s="275" t="s">
        <v>47</v>
      </c>
      <c r="C54" s="279" t="s">
        <v>144</v>
      </c>
      <c r="D54" s="228" t="s">
        <v>13</v>
      </c>
      <c r="E54" s="226">
        <v>1</v>
      </c>
      <c r="F54" s="226">
        <v>1</v>
      </c>
      <c r="G54" s="296"/>
      <c r="H54" s="296">
        <f t="shared" si="3"/>
        <v>0</v>
      </c>
      <c r="I54" s="296">
        <v>5000</v>
      </c>
      <c r="J54" s="296">
        <f t="shared" si="1"/>
        <v>5000</v>
      </c>
      <c r="K54" s="296">
        <f>J54+H54</f>
        <v>5000</v>
      </c>
      <c r="L54" s="392" t="s">
        <v>219</v>
      </c>
      <c r="M54" s="392" t="s">
        <v>220</v>
      </c>
      <c r="N54" s="226"/>
    </row>
    <row r="55" spans="1:23" s="273" customFormat="1" ht="15" customHeight="1" x14ac:dyDescent="0.2">
      <c r="A55" s="271">
        <f>A49+0.1</f>
        <v>9.5999999999999979</v>
      </c>
      <c r="B55" s="272"/>
      <c r="C55" s="237" t="s">
        <v>145</v>
      </c>
      <c r="D55" s="221"/>
      <c r="E55" s="40"/>
      <c r="F55" s="40"/>
      <c r="G55" s="378"/>
      <c r="H55" s="296">
        <f t="shared" si="3"/>
        <v>0</v>
      </c>
      <c r="I55" s="378"/>
      <c r="J55" s="296">
        <f t="shared" si="1"/>
        <v>0</v>
      </c>
      <c r="K55" s="378"/>
      <c r="L55" s="378"/>
      <c r="M55" s="378"/>
      <c r="N55" s="40"/>
    </row>
    <row r="56" spans="1:23" s="245" customFormat="1" ht="78.75" customHeight="1" thickBot="1" x14ac:dyDescent="0.25">
      <c r="A56" s="240"/>
      <c r="B56" s="280" t="s">
        <v>32</v>
      </c>
      <c r="C56" s="281" t="s">
        <v>146</v>
      </c>
      <c r="D56" s="243" t="s">
        <v>12</v>
      </c>
      <c r="E56" s="226">
        <v>1</v>
      </c>
      <c r="F56" s="226">
        <v>1</v>
      </c>
      <c r="G56" s="296">
        <v>35000</v>
      </c>
      <c r="H56" s="296">
        <f t="shared" si="3"/>
        <v>35000</v>
      </c>
      <c r="I56" s="296">
        <v>10000</v>
      </c>
      <c r="J56" s="296">
        <f t="shared" si="1"/>
        <v>10000</v>
      </c>
      <c r="K56" s="296">
        <f>J56+H56</f>
        <v>45000</v>
      </c>
      <c r="L56" s="408" t="s">
        <v>228</v>
      </c>
      <c r="M56" s="409" t="s">
        <v>207</v>
      </c>
      <c r="N56" s="226"/>
    </row>
    <row r="57" spans="1:23" ht="24.95" customHeight="1" thickTop="1" thickBot="1" x14ac:dyDescent="0.25">
      <c r="A57" s="252"/>
      <c r="B57" s="253"/>
      <c r="C57" s="254" t="s">
        <v>114</v>
      </c>
      <c r="D57" s="255"/>
      <c r="E57" s="255"/>
      <c r="F57" s="255"/>
      <c r="G57" s="255"/>
      <c r="H57" s="382">
        <f>SUM(H5:H56)</f>
        <v>3574450</v>
      </c>
      <c r="I57" s="383"/>
      <c r="J57" s="382">
        <f>SUM(J5:J56)</f>
        <v>461750</v>
      </c>
      <c r="K57" s="382">
        <f>SUM(K5:K56)</f>
        <v>4036200</v>
      </c>
      <c r="L57" s="255"/>
      <c r="M57" s="255"/>
      <c r="N57" s="255"/>
    </row>
    <row r="58" spans="1:23" ht="9" customHeight="1" x14ac:dyDescent="0.2">
      <c r="A58" s="173"/>
      <c r="B58" s="173"/>
      <c r="C58" s="175"/>
      <c r="D58" s="173"/>
      <c r="E58" s="173"/>
      <c r="F58" s="261"/>
      <c r="G58" s="173"/>
      <c r="H58" s="173"/>
      <c r="I58" s="173"/>
      <c r="J58" s="173"/>
      <c r="K58" s="173"/>
      <c r="L58" s="261"/>
      <c r="M58" s="261"/>
      <c r="N58" s="261"/>
    </row>
    <row r="59" spans="1:23" x14ac:dyDescent="0.2">
      <c r="A59" s="457" t="s">
        <v>57</v>
      </c>
      <c r="B59" s="457"/>
      <c r="C59" s="175"/>
      <c r="D59" s="173"/>
      <c r="E59" s="173"/>
      <c r="F59" s="261"/>
      <c r="G59" s="173"/>
      <c r="H59" s="173"/>
      <c r="I59" s="173"/>
      <c r="J59" s="173"/>
      <c r="K59" s="173"/>
      <c r="L59" s="261"/>
      <c r="M59" s="261"/>
      <c r="N59" s="261"/>
    </row>
    <row r="60" spans="1:23" ht="15" customHeight="1" x14ac:dyDescent="0.2">
      <c r="A60" s="256" t="s">
        <v>115</v>
      </c>
      <c r="B60" s="422" t="s">
        <v>63</v>
      </c>
      <c r="C60" s="422"/>
      <c r="D60" s="422"/>
      <c r="E60" s="422"/>
      <c r="F60" s="422"/>
      <c r="G60" s="422"/>
      <c r="H60" s="422"/>
      <c r="I60" s="422"/>
      <c r="J60" s="422"/>
      <c r="K60" s="422"/>
      <c r="L60" s="257"/>
      <c r="M60" s="257"/>
      <c r="N60" s="257"/>
      <c r="O60" s="257"/>
      <c r="P60" s="257"/>
      <c r="Q60" s="257"/>
      <c r="R60" s="257"/>
      <c r="S60" s="257"/>
      <c r="T60" s="257"/>
      <c r="U60" s="257"/>
      <c r="V60" s="257"/>
      <c r="W60" s="257"/>
    </row>
    <row r="61" spans="1:23" ht="28.5" customHeight="1" x14ac:dyDescent="0.2">
      <c r="A61" s="256" t="s">
        <v>115</v>
      </c>
      <c r="B61" s="422" t="s">
        <v>116</v>
      </c>
      <c r="C61" s="422"/>
      <c r="D61" s="422"/>
      <c r="E61" s="422"/>
      <c r="F61" s="422"/>
      <c r="G61" s="422"/>
      <c r="H61" s="422"/>
      <c r="I61" s="422"/>
      <c r="J61" s="422"/>
      <c r="K61" s="422"/>
      <c r="L61" s="257"/>
      <c r="M61" s="257"/>
      <c r="N61" s="257"/>
      <c r="O61" s="257"/>
      <c r="P61" s="257"/>
      <c r="Q61" s="257"/>
      <c r="R61" s="257"/>
      <c r="S61" s="257"/>
      <c r="T61" s="257"/>
      <c r="U61" s="257"/>
      <c r="V61" s="257"/>
      <c r="W61" s="257"/>
    </row>
    <row r="62" spans="1:23" ht="30.75" customHeight="1" x14ac:dyDescent="0.2">
      <c r="A62" s="256" t="s">
        <v>115</v>
      </c>
      <c r="B62" s="422" t="s">
        <v>117</v>
      </c>
      <c r="C62" s="422"/>
      <c r="D62" s="422"/>
      <c r="E62" s="422"/>
      <c r="F62" s="422"/>
      <c r="G62" s="422"/>
      <c r="H62" s="422"/>
      <c r="I62" s="422"/>
      <c r="J62" s="422"/>
      <c r="K62" s="422"/>
      <c r="L62" s="257"/>
      <c r="M62" s="257"/>
      <c r="N62" s="257"/>
      <c r="O62" s="257"/>
      <c r="P62" s="257"/>
      <c r="Q62" s="257"/>
      <c r="R62" s="257"/>
      <c r="S62" s="257"/>
      <c r="T62" s="257"/>
      <c r="U62" s="257"/>
      <c r="V62" s="257"/>
      <c r="W62" s="257"/>
    </row>
    <row r="63" spans="1:23" x14ac:dyDescent="0.2">
      <c r="F63" s="260"/>
      <c r="L63" s="260"/>
      <c r="M63" s="260"/>
      <c r="N63" s="260"/>
    </row>
    <row r="64" spans="1:23" x14ac:dyDescent="0.2">
      <c r="F64" s="260"/>
      <c r="L64" s="260"/>
      <c r="M64" s="260"/>
      <c r="N64" s="260"/>
    </row>
    <row r="65" spans="6:14" x14ac:dyDescent="0.2">
      <c r="F65" s="263"/>
      <c r="L65" s="263"/>
      <c r="M65" s="263"/>
      <c r="N65" s="263"/>
    </row>
    <row r="66" spans="6:14" x14ac:dyDescent="0.2">
      <c r="F66" s="262"/>
      <c r="L66" s="262"/>
      <c r="M66" s="262"/>
      <c r="N66" s="262"/>
    </row>
    <row r="67" spans="6:14" x14ac:dyDescent="0.2">
      <c r="F67" s="264"/>
      <c r="L67" s="264"/>
      <c r="M67" s="264"/>
      <c r="N67" s="264"/>
    </row>
    <row r="68" spans="6:14" x14ac:dyDescent="0.2">
      <c r="F68" s="260"/>
      <c r="L68" s="260"/>
      <c r="M68" s="260"/>
      <c r="N68" s="260"/>
    </row>
    <row r="69" spans="6:14" x14ac:dyDescent="0.2">
      <c r="F69" s="265"/>
      <c r="L69" s="265"/>
      <c r="M69" s="265"/>
      <c r="N69" s="265"/>
    </row>
    <row r="70" spans="6:14" x14ac:dyDescent="0.2">
      <c r="F70" s="260"/>
      <c r="L70" s="260"/>
      <c r="M70" s="260"/>
      <c r="N70" s="260"/>
    </row>
    <row r="71" spans="6:14" x14ac:dyDescent="0.2">
      <c r="F71" s="260"/>
      <c r="L71" s="260"/>
      <c r="M71" s="260"/>
      <c r="N71" s="260"/>
    </row>
    <row r="72" spans="6:14" x14ac:dyDescent="0.2">
      <c r="F72" s="260"/>
      <c r="L72" s="260"/>
      <c r="M72" s="260"/>
      <c r="N72" s="260"/>
    </row>
    <row r="73" spans="6:14" x14ac:dyDescent="0.2">
      <c r="F73" s="260"/>
      <c r="L73" s="260"/>
      <c r="M73" s="260"/>
      <c r="N73" s="260"/>
    </row>
    <row r="74" spans="6:14" x14ac:dyDescent="0.2">
      <c r="F74" s="260"/>
      <c r="L74" s="260"/>
      <c r="M74" s="260"/>
      <c r="N74" s="260"/>
    </row>
    <row r="75" spans="6:14" ht="15" thickBot="1" x14ac:dyDescent="0.25">
      <c r="F75" s="266"/>
      <c r="L75" s="266"/>
      <c r="M75" s="266"/>
      <c r="N75" s="266"/>
    </row>
    <row r="76" spans="6:14" x14ac:dyDescent="0.2">
      <c r="F76" s="267"/>
      <c r="L76" s="267"/>
      <c r="M76" s="267"/>
      <c r="N76" s="267"/>
    </row>
    <row r="77" spans="6:14" x14ac:dyDescent="0.2">
      <c r="F77" s="260"/>
      <c r="L77" s="260"/>
      <c r="M77" s="260"/>
      <c r="N77" s="260"/>
    </row>
    <row r="78" spans="6:14" x14ac:dyDescent="0.2">
      <c r="F78" s="260"/>
      <c r="L78" s="260"/>
      <c r="M78" s="260"/>
      <c r="N78" s="260"/>
    </row>
    <row r="79" spans="6:14" x14ac:dyDescent="0.2">
      <c r="F79" s="260"/>
      <c r="L79" s="260"/>
      <c r="M79" s="260"/>
      <c r="N79" s="260"/>
    </row>
    <row r="80" spans="6:14" x14ac:dyDescent="0.2">
      <c r="F80" s="260"/>
      <c r="L80" s="260"/>
      <c r="M80" s="260"/>
      <c r="N80" s="260"/>
    </row>
    <row r="81" spans="6:14" x14ac:dyDescent="0.2">
      <c r="F81" s="263"/>
      <c r="L81" s="263"/>
      <c r="M81" s="263"/>
      <c r="N81" s="263"/>
    </row>
    <row r="82" spans="6:14" x14ac:dyDescent="0.2">
      <c r="F82" s="262"/>
      <c r="L82" s="262"/>
      <c r="M82" s="262"/>
      <c r="N82" s="262"/>
    </row>
    <row r="83" spans="6:14" x14ac:dyDescent="0.2">
      <c r="F83" s="260"/>
      <c r="L83" s="260"/>
      <c r="M83" s="260"/>
      <c r="N83" s="260"/>
    </row>
    <row r="84" spans="6:14" x14ac:dyDescent="0.2">
      <c r="F84" s="262"/>
      <c r="L84" s="262"/>
      <c r="M84" s="262"/>
      <c r="N84" s="262"/>
    </row>
    <row r="85" spans="6:14" ht="15" thickBot="1" x14ac:dyDescent="0.25">
      <c r="F85" s="268"/>
      <c r="L85" s="268"/>
      <c r="M85" s="268"/>
      <c r="N85" s="268"/>
    </row>
    <row r="86" spans="6:14" ht="15.75" thickTop="1" thickBot="1" x14ac:dyDescent="0.25">
      <c r="F86" s="269"/>
      <c r="L86" s="269"/>
      <c r="M86" s="269"/>
      <c r="N86" s="269"/>
    </row>
    <row r="87" spans="6:14" ht="15" thickBot="1" x14ac:dyDescent="0.25">
      <c r="F87" s="270"/>
      <c r="L87" s="270"/>
      <c r="M87" s="270"/>
      <c r="N87" s="270"/>
    </row>
    <row r="88" spans="6:14" ht="15" thickBot="1" x14ac:dyDescent="0.25"/>
    <row r="89" spans="6:14" x14ac:dyDescent="0.2">
      <c r="F89" s="167"/>
      <c r="L89" s="167"/>
      <c r="M89" s="167"/>
      <c r="N89" s="167"/>
    </row>
    <row r="90" spans="6:14" x14ac:dyDescent="0.2">
      <c r="F90" s="170"/>
      <c r="L90" s="170"/>
      <c r="M90" s="170"/>
      <c r="N90" s="170"/>
    </row>
    <row r="91" spans="6:14" x14ac:dyDescent="0.2">
      <c r="F91" s="258"/>
      <c r="L91" s="258"/>
      <c r="M91" s="258"/>
      <c r="N91" s="258"/>
    </row>
    <row r="92" spans="6:14" x14ac:dyDescent="0.2">
      <c r="F92" s="258"/>
      <c r="L92" s="258"/>
      <c r="M92" s="258"/>
      <c r="N92" s="258"/>
    </row>
    <row r="93" spans="6:14" x14ac:dyDescent="0.2">
      <c r="F93" s="258"/>
      <c r="L93" s="258"/>
      <c r="M93" s="258"/>
      <c r="N93" s="258"/>
    </row>
    <row r="94" spans="6:14" x14ac:dyDescent="0.2">
      <c r="F94" s="258"/>
      <c r="L94" s="258"/>
      <c r="M94" s="258"/>
      <c r="N94" s="258"/>
    </row>
    <row r="95" spans="6:14" x14ac:dyDescent="0.2">
      <c r="F95" s="258"/>
      <c r="L95" s="258"/>
      <c r="M95" s="258"/>
      <c r="N95" s="258"/>
    </row>
  </sheetData>
  <mergeCells count="21">
    <mergeCell ref="L7:L8"/>
    <mergeCell ref="M7:M8"/>
    <mergeCell ref="N7:N8"/>
    <mergeCell ref="A59:B59"/>
    <mergeCell ref="B60:K60"/>
    <mergeCell ref="L12:L16"/>
    <mergeCell ref="M12:M16"/>
    <mergeCell ref="L22:L25"/>
    <mergeCell ref="M22:M25"/>
    <mergeCell ref="L18:L19"/>
    <mergeCell ref="M18:M19"/>
    <mergeCell ref="B61:K61"/>
    <mergeCell ref="B62:K62"/>
    <mergeCell ref="F7:F8"/>
    <mergeCell ref="G6:K6"/>
    <mergeCell ref="A7:B8"/>
    <mergeCell ref="C7:C8"/>
    <mergeCell ref="D7:D8"/>
    <mergeCell ref="E7:E8"/>
    <mergeCell ref="G7:H7"/>
    <mergeCell ref="I7:J7"/>
  </mergeCells>
  <printOptions horizontalCentered="1"/>
  <pageMargins left="0.5" right="0.25" top="0.5" bottom="0.5" header="0.33" footer="0.33"/>
  <pageSetup paperSize="9" scale="70" orientation="landscape" r:id="rId1"/>
  <headerFooter scaleWithDoc="0" alignWithMargins="0">
    <oddFooter>&amp;L&amp;8SEM Engineers&amp;R&amp;8Page &amp;P of &amp;N</oddFooter>
  </headerFooter>
  <rowBreaks count="1" manualBreakCount="1">
    <brk id="25"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C723E-61F6-4C22-8FC9-B70910D42C45}">
  <dimension ref="A1:U65"/>
  <sheetViews>
    <sheetView showGridLines="0" tabSelected="1" zoomScaleNormal="100" zoomScaleSheetLayoutView="100" workbookViewId="0">
      <pane xSplit="4" ySplit="8" topLeftCell="E54" activePane="bottomRight" state="frozen"/>
      <selection pane="topRight" activeCell="E1" sqref="E1"/>
      <selection pane="bottomLeft" activeCell="A9" sqref="A9"/>
      <selection pane="bottomRight" activeCell="I66" sqref="I66"/>
    </sheetView>
  </sheetViews>
  <sheetFormatPr defaultColWidth="9.5703125" defaultRowHeight="12.75" x14ac:dyDescent="0.2"/>
  <cols>
    <col min="1" max="1" width="4.5703125" style="38" customWidth="1"/>
    <col min="2" max="2" width="2.7109375" style="38" customWidth="1"/>
    <col min="3" max="3" width="49" style="47" customWidth="1"/>
    <col min="4" max="4" width="6.28515625" style="46" customWidth="1"/>
    <col min="5" max="5" width="9.5703125" style="46" customWidth="1"/>
    <col min="6" max="6" width="13.5703125" style="46" bestFit="1" customWidth="1"/>
    <col min="7" max="8" width="11.7109375" style="46" customWidth="1"/>
    <col min="9" max="10" width="11.7109375" style="47" customWidth="1"/>
    <col min="11" max="11" width="14" style="47" customWidth="1"/>
    <col min="12" max="14" width="13.5703125" style="46" bestFit="1" customWidth="1"/>
    <col min="15" max="16384" width="9.5703125" style="47"/>
  </cols>
  <sheetData>
    <row r="1" spans="1:14" ht="17.25" customHeight="1" x14ac:dyDescent="0.25">
      <c r="A1" s="465" t="s">
        <v>2</v>
      </c>
      <c r="B1" s="465"/>
      <c r="C1" s="465"/>
      <c r="D1" s="282"/>
      <c r="E1" s="282"/>
      <c r="F1" s="282"/>
      <c r="G1" s="282"/>
      <c r="H1" s="282"/>
      <c r="I1" s="204"/>
      <c r="J1" s="204"/>
      <c r="K1" s="283"/>
      <c r="L1" s="282"/>
      <c r="M1" s="282"/>
      <c r="N1" s="282"/>
    </row>
    <row r="2" spans="1:14" ht="15.75" customHeight="1" x14ac:dyDescent="0.2">
      <c r="A2" s="466" t="s">
        <v>147</v>
      </c>
      <c r="B2" s="466"/>
      <c r="C2" s="466"/>
      <c r="D2" s="282"/>
      <c r="E2" s="282"/>
      <c r="F2" s="282"/>
      <c r="G2" s="282"/>
      <c r="H2" s="282"/>
      <c r="L2" s="282"/>
      <c r="M2" s="282"/>
      <c r="N2" s="282"/>
    </row>
    <row r="3" spans="1:14" ht="6" customHeight="1" x14ac:dyDescent="0.25">
      <c r="A3" s="284"/>
      <c r="B3" s="284"/>
      <c r="C3" s="175"/>
      <c r="D3" s="282"/>
      <c r="E3" s="282"/>
      <c r="F3" s="282"/>
      <c r="G3" s="282"/>
      <c r="H3" s="282"/>
      <c r="L3" s="282"/>
      <c r="M3" s="282"/>
      <c r="N3" s="282"/>
    </row>
    <row r="4" spans="1:14" ht="15.75" x14ac:dyDescent="0.25">
      <c r="A4" s="190" t="s">
        <v>197</v>
      </c>
      <c r="B4" s="190"/>
      <c r="C4" s="175"/>
      <c r="D4" s="282"/>
      <c r="E4" s="282"/>
      <c r="F4" s="282"/>
      <c r="G4" s="282"/>
      <c r="H4" s="282"/>
      <c r="K4" s="285"/>
      <c r="L4" s="282"/>
      <c r="M4" s="282"/>
      <c r="N4" s="282"/>
    </row>
    <row r="5" spans="1:14" ht="15.75" x14ac:dyDescent="0.25">
      <c r="A5" s="201"/>
      <c r="B5" s="202"/>
      <c r="C5" s="284"/>
      <c r="D5" s="282"/>
      <c r="E5" s="282"/>
      <c r="F5" s="282"/>
      <c r="G5" s="282"/>
      <c r="H5" s="282"/>
      <c r="I5" s="286"/>
      <c r="J5" s="286"/>
      <c r="K5" s="285"/>
      <c r="L5" s="282"/>
      <c r="M5" s="282"/>
      <c r="N5" s="282"/>
    </row>
    <row r="6" spans="1:14" ht="4.5" customHeight="1" thickBot="1" x14ac:dyDescent="0.3">
      <c r="A6" s="201"/>
      <c r="B6" s="284"/>
      <c r="C6" s="284" t="s">
        <v>148</v>
      </c>
      <c r="D6" s="282"/>
      <c r="E6" s="282"/>
      <c r="F6" s="282"/>
      <c r="G6" s="282"/>
      <c r="H6" s="282"/>
      <c r="I6" s="286"/>
      <c r="J6" s="286"/>
      <c r="K6" s="283"/>
      <c r="L6" s="282"/>
      <c r="M6" s="282"/>
      <c r="N6" s="282"/>
    </row>
    <row r="7" spans="1:14" ht="15" customHeight="1" x14ac:dyDescent="0.2">
      <c r="A7" s="448" t="s">
        <v>83</v>
      </c>
      <c r="B7" s="449"/>
      <c r="C7" s="452" t="s">
        <v>84</v>
      </c>
      <c r="D7" s="452" t="s">
        <v>85</v>
      </c>
      <c r="E7" s="445" t="s">
        <v>75</v>
      </c>
      <c r="F7" s="445" t="s">
        <v>76</v>
      </c>
      <c r="G7" s="454" t="s">
        <v>86</v>
      </c>
      <c r="H7" s="455"/>
      <c r="I7" s="454" t="s">
        <v>87</v>
      </c>
      <c r="J7" s="456"/>
      <c r="K7" s="206" t="s">
        <v>88</v>
      </c>
      <c r="L7" s="445" t="s">
        <v>77</v>
      </c>
      <c r="M7" s="445" t="s">
        <v>78</v>
      </c>
      <c r="N7" s="445" t="s">
        <v>79</v>
      </c>
    </row>
    <row r="8" spans="1:14" ht="15" customHeight="1" thickBot="1" x14ac:dyDescent="0.25">
      <c r="A8" s="450"/>
      <c r="B8" s="451"/>
      <c r="C8" s="453"/>
      <c r="D8" s="453"/>
      <c r="E8" s="446"/>
      <c r="F8" s="446"/>
      <c r="G8" s="207" t="s">
        <v>89</v>
      </c>
      <c r="H8" s="208" t="s">
        <v>90</v>
      </c>
      <c r="I8" s="207" t="s">
        <v>89</v>
      </c>
      <c r="J8" s="208" t="s">
        <v>90</v>
      </c>
      <c r="K8" s="209" t="s">
        <v>91</v>
      </c>
      <c r="L8" s="446"/>
      <c r="M8" s="446"/>
      <c r="N8" s="446"/>
    </row>
    <row r="9" spans="1:14" ht="18" customHeight="1" thickTop="1" x14ac:dyDescent="0.2">
      <c r="A9" s="287"/>
      <c r="B9" s="288"/>
      <c r="C9" s="289" t="s">
        <v>149</v>
      </c>
      <c r="D9" s="290"/>
      <c r="E9" s="290"/>
      <c r="F9" s="290"/>
      <c r="G9" s="290"/>
      <c r="H9" s="290"/>
      <c r="I9" s="290"/>
      <c r="J9" s="290"/>
      <c r="K9" s="290"/>
      <c r="L9" s="290"/>
      <c r="M9" s="290"/>
      <c r="N9" s="290"/>
    </row>
    <row r="10" spans="1:14" s="189" customFormat="1" ht="51" customHeight="1" x14ac:dyDescent="0.2">
      <c r="A10" s="218"/>
      <c r="B10" s="219"/>
      <c r="C10" s="39" t="s">
        <v>150</v>
      </c>
      <c r="D10" s="40"/>
      <c r="E10" s="40"/>
      <c r="F10" s="40"/>
      <c r="G10" s="40"/>
      <c r="H10" s="40"/>
      <c r="I10" s="40"/>
      <c r="J10" s="40"/>
      <c r="K10" s="40"/>
      <c r="L10" s="40"/>
      <c r="M10" s="40"/>
      <c r="N10" s="40"/>
    </row>
    <row r="11" spans="1:14" s="189" customFormat="1" ht="24.95" customHeight="1" x14ac:dyDescent="0.2">
      <c r="A11" s="271">
        <v>1.1000000000000001</v>
      </c>
      <c r="B11" s="291"/>
      <c r="C11" s="292" t="s">
        <v>151</v>
      </c>
      <c r="D11" s="293"/>
      <c r="E11" s="293"/>
      <c r="F11" s="293"/>
      <c r="G11" s="293"/>
      <c r="H11" s="293"/>
      <c r="I11" s="293"/>
      <c r="J11" s="293"/>
      <c r="K11" s="293"/>
      <c r="L11" s="293"/>
      <c r="M11" s="293"/>
      <c r="N11" s="293"/>
    </row>
    <row r="12" spans="1:14" s="189" customFormat="1" ht="15" customHeight="1" x14ac:dyDescent="0.2">
      <c r="A12" s="271"/>
      <c r="B12" s="294" t="s">
        <v>32</v>
      </c>
      <c r="C12" s="295" t="s">
        <v>152</v>
      </c>
      <c r="D12" s="296" t="str">
        <f>IF(C12="","",IF(E12="","",IF(E12&gt;1,"Nos.","No.")))</f>
        <v>Nos.</v>
      </c>
      <c r="E12" s="296" t="s">
        <v>24</v>
      </c>
      <c r="F12" s="296"/>
      <c r="G12" s="296">
        <v>42000</v>
      </c>
      <c r="H12" s="296">
        <f>G12*F12</f>
        <v>0</v>
      </c>
      <c r="I12" s="296">
        <v>5000</v>
      </c>
      <c r="J12" s="296">
        <f>I12*F12</f>
        <v>0</v>
      </c>
      <c r="K12" s="296">
        <f>J12+H12</f>
        <v>0</v>
      </c>
      <c r="L12" s="467" t="s">
        <v>236</v>
      </c>
      <c r="M12" s="467" t="s">
        <v>221</v>
      </c>
      <c r="N12" s="296"/>
    </row>
    <row r="13" spans="1:14" s="189" customFormat="1" ht="15" customHeight="1" x14ac:dyDescent="0.2">
      <c r="A13" s="271"/>
      <c r="B13" s="294" t="s">
        <v>44</v>
      </c>
      <c r="C13" s="295" t="s">
        <v>153</v>
      </c>
      <c r="D13" s="296" t="str">
        <f>IF(C13="","",IF(E13="","",IF(E13&gt;1,"Nos.","No.")))</f>
        <v>Nos.</v>
      </c>
      <c r="E13" s="296" t="s">
        <v>24</v>
      </c>
      <c r="F13" s="296"/>
      <c r="G13" s="296">
        <v>29000</v>
      </c>
      <c r="H13" s="296">
        <f t="shared" ref="H13:H57" si="0">G13*F13</f>
        <v>0</v>
      </c>
      <c r="I13" s="296">
        <v>5000</v>
      </c>
      <c r="J13" s="296">
        <f t="shared" ref="J13:J57" si="1">I13*F13</f>
        <v>0</v>
      </c>
      <c r="K13" s="296">
        <f>J13+H13</f>
        <v>0</v>
      </c>
      <c r="L13" s="467"/>
      <c r="M13" s="467"/>
      <c r="N13" s="296"/>
    </row>
    <row r="14" spans="1:14" s="189" customFormat="1" ht="15" customHeight="1" x14ac:dyDescent="0.2">
      <c r="A14" s="297">
        <f>A11+0.1</f>
        <v>1.2000000000000002</v>
      </c>
      <c r="B14" s="291"/>
      <c r="C14" s="298" t="s">
        <v>154</v>
      </c>
      <c r="D14" s="299"/>
      <c r="E14" s="299"/>
      <c r="F14" s="299"/>
      <c r="G14" s="299"/>
      <c r="H14" s="296">
        <f t="shared" si="0"/>
        <v>0</v>
      </c>
      <c r="I14" s="299"/>
      <c r="J14" s="296">
        <f t="shared" si="1"/>
        <v>0</v>
      </c>
      <c r="K14" s="299"/>
      <c r="L14" s="467"/>
      <c r="M14" s="467"/>
      <c r="N14" s="299"/>
    </row>
    <row r="15" spans="1:14" s="189" customFormat="1" ht="15" customHeight="1" x14ac:dyDescent="0.2">
      <c r="A15" s="218"/>
      <c r="B15" s="300" t="s">
        <v>32</v>
      </c>
      <c r="C15" s="39" t="s">
        <v>155</v>
      </c>
      <c r="D15" s="296" t="str">
        <f>IF(C15="","",IF(E15="","",IF(E15&gt;1,"Nos.","No.")))</f>
        <v>Nos.</v>
      </c>
      <c r="E15" s="296" t="s">
        <v>24</v>
      </c>
      <c r="F15" s="296"/>
      <c r="G15" s="296">
        <v>40500</v>
      </c>
      <c r="H15" s="296">
        <f t="shared" si="0"/>
        <v>0</v>
      </c>
      <c r="I15" s="296">
        <v>2000</v>
      </c>
      <c r="J15" s="296">
        <f t="shared" si="1"/>
        <v>0</v>
      </c>
      <c r="K15" s="296">
        <f>J15+H15</f>
        <v>0</v>
      </c>
      <c r="L15" s="467"/>
      <c r="M15" s="467"/>
      <c r="N15" s="296"/>
    </row>
    <row r="16" spans="1:14" s="189" customFormat="1" ht="15" customHeight="1" x14ac:dyDescent="0.2">
      <c r="A16" s="218"/>
      <c r="B16" s="300" t="s">
        <v>44</v>
      </c>
      <c r="C16" s="39" t="s">
        <v>156</v>
      </c>
      <c r="D16" s="296" t="str">
        <f>IF(C16="","",IF(E16="","",IF(E16&gt;1,"Nos.","No.")))</f>
        <v>Nos.</v>
      </c>
      <c r="E16" s="296" t="s">
        <v>24</v>
      </c>
      <c r="F16" s="296"/>
      <c r="G16" s="296">
        <v>40500</v>
      </c>
      <c r="H16" s="296">
        <f t="shared" si="0"/>
        <v>0</v>
      </c>
      <c r="I16" s="296">
        <v>2000</v>
      </c>
      <c r="J16" s="296">
        <f t="shared" si="1"/>
        <v>0</v>
      </c>
      <c r="K16" s="296">
        <f>J16+H16</f>
        <v>0</v>
      </c>
      <c r="L16" s="467"/>
      <c r="M16" s="467"/>
      <c r="N16" s="296"/>
    </row>
    <row r="17" spans="1:14" s="189" customFormat="1" ht="25.5" x14ac:dyDescent="0.2">
      <c r="A17" s="297">
        <f>A14+0.1</f>
        <v>1.3000000000000003</v>
      </c>
      <c r="B17" s="301"/>
      <c r="C17" s="302" t="s">
        <v>157</v>
      </c>
      <c r="D17" s="296" t="s">
        <v>13</v>
      </c>
      <c r="E17" s="303">
        <v>2</v>
      </c>
      <c r="F17" s="296">
        <v>2</v>
      </c>
      <c r="G17" s="296">
        <v>215000</v>
      </c>
      <c r="H17" s="296">
        <f t="shared" si="0"/>
        <v>430000</v>
      </c>
      <c r="I17" s="296">
        <v>5000</v>
      </c>
      <c r="J17" s="296">
        <f t="shared" si="1"/>
        <v>10000</v>
      </c>
      <c r="K17" s="296">
        <f>J17+H17</f>
        <v>440000</v>
      </c>
      <c r="L17" s="410" t="s">
        <v>222</v>
      </c>
      <c r="M17" s="410" t="s">
        <v>223</v>
      </c>
      <c r="N17" s="296"/>
    </row>
    <row r="18" spans="1:14" s="189" customFormat="1" ht="15" customHeight="1" x14ac:dyDescent="0.2">
      <c r="A18" s="297">
        <f>A17+0.1</f>
        <v>1.4000000000000004</v>
      </c>
      <c r="B18" s="304"/>
      <c r="C18" s="305" t="s">
        <v>158</v>
      </c>
      <c r="D18" s="40"/>
      <c r="E18" s="306"/>
      <c r="F18" s="307"/>
      <c r="G18" s="307"/>
      <c r="H18" s="296">
        <f t="shared" si="0"/>
        <v>0</v>
      </c>
      <c r="I18" s="307"/>
      <c r="J18" s="296">
        <f t="shared" si="1"/>
        <v>0</v>
      </c>
      <c r="K18" s="307"/>
      <c r="L18" s="470" t="s">
        <v>237</v>
      </c>
      <c r="M18" s="470" t="s">
        <v>221</v>
      </c>
      <c r="N18" s="307"/>
    </row>
    <row r="19" spans="1:14" s="189" customFormat="1" ht="15" customHeight="1" x14ac:dyDescent="0.2">
      <c r="A19" s="308"/>
      <c r="B19" s="300" t="s">
        <v>32</v>
      </c>
      <c r="C19" s="101" t="s">
        <v>159</v>
      </c>
      <c r="D19" s="296" t="s">
        <v>13</v>
      </c>
      <c r="E19" s="303" t="s">
        <v>24</v>
      </c>
      <c r="F19" s="296"/>
      <c r="G19" s="296">
        <v>15000</v>
      </c>
      <c r="H19" s="296">
        <f t="shared" si="0"/>
        <v>0</v>
      </c>
      <c r="I19" s="296">
        <v>2000</v>
      </c>
      <c r="J19" s="296">
        <f t="shared" si="1"/>
        <v>0</v>
      </c>
      <c r="K19" s="296"/>
      <c r="L19" s="471"/>
      <c r="M19" s="471"/>
      <c r="N19" s="296"/>
    </row>
    <row r="20" spans="1:14" s="189" customFormat="1" ht="15" customHeight="1" x14ac:dyDescent="0.2">
      <c r="A20" s="297">
        <f>A18+0.1</f>
        <v>1.5000000000000004</v>
      </c>
      <c r="B20" s="300"/>
      <c r="C20" s="220" t="s">
        <v>160</v>
      </c>
      <c r="D20" s="293"/>
      <c r="E20" s="306"/>
      <c r="F20" s="293"/>
      <c r="G20" s="293"/>
      <c r="H20" s="296">
        <f t="shared" si="0"/>
        <v>0</v>
      </c>
      <c r="I20" s="293"/>
      <c r="J20" s="296">
        <f t="shared" si="1"/>
        <v>0</v>
      </c>
      <c r="K20" s="293"/>
      <c r="L20" s="420"/>
      <c r="M20" s="420"/>
      <c r="N20" s="293"/>
    </row>
    <row r="21" spans="1:14" s="189" customFormat="1" ht="20.100000000000001" customHeight="1" x14ac:dyDescent="0.2">
      <c r="A21" s="309"/>
      <c r="B21" s="310" t="s">
        <v>32</v>
      </c>
      <c r="C21" s="311" t="s">
        <v>161</v>
      </c>
      <c r="D21" s="296" t="str">
        <f>IF(C21="","",IF(E21="","",IF(E21&gt;1,"Nos.","No.")))</f>
        <v>Nos.</v>
      </c>
      <c r="E21" s="303">
        <v>4</v>
      </c>
      <c r="F21" s="296"/>
      <c r="G21" s="296">
        <v>10500</v>
      </c>
      <c r="H21" s="296">
        <f t="shared" si="0"/>
        <v>0</v>
      </c>
      <c r="I21" s="296">
        <v>1000</v>
      </c>
      <c r="J21" s="296">
        <f t="shared" si="1"/>
        <v>0</v>
      </c>
      <c r="K21" s="296">
        <f>J21+H21</f>
        <v>0</v>
      </c>
      <c r="L21" s="410" t="s">
        <v>237</v>
      </c>
      <c r="M21" s="410" t="s">
        <v>221</v>
      </c>
      <c r="N21" s="296"/>
    </row>
    <row r="22" spans="1:14" s="189" customFormat="1" ht="20.100000000000001" customHeight="1" x14ac:dyDescent="0.2">
      <c r="A22" s="308"/>
      <c r="B22" s="310" t="s">
        <v>44</v>
      </c>
      <c r="C22" s="312" t="s">
        <v>162</v>
      </c>
      <c r="D22" s="313" t="str">
        <f>IF(C22="","",IF(E22="","",IF(E22&gt;1,"Nos.","No.")))</f>
        <v>Nos.</v>
      </c>
      <c r="E22" s="314" t="s">
        <v>24</v>
      </c>
      <c r="F22" s="313"/>
      <c r="G22" s="313">
        <v>8450</v>
      </c>
      <c r="H22" s="296">
        <f t="shared" si="0"/>
        <v>0</v>
      </c>
      <c r="I22" s="296">
        <v>1000</v>
      </c>
      <c r="J22" s="296">
        <f t="shared" si="1"/>
        <v>0</v>
      </c>
      <c r="K22" s="313"/>
      <c r="L22" s="410" t="s">
        <v>237</v>
      </c>
      <c r="M22" s="410" t="s">
        <v>221</v>
      </c>
      <c r="N22" s="313"/>
    </row>
    <row r="23" spans="1:14" s="189" customFormat="1" ht="20.100000000000001" customHeight="1" x14ac:dyDescent="0.2">
      <c r="A23" s="308"/>
      <c r="B23" s="310" t="s">
        <v>45</v>
      </c>
      <c r="C23" s="312" t="s">
        <v>163</v>
      </c>
      <c r="D23" s="313" t="str">
        <f>IF(C23="","",IF(E23="","",IF(E23&gt;1,"Nos.","No.")))</f>
        <v>Nos.</v>
      </c>
      <c r="E23" s="314">
        <v>4</v>
      </c>
      <c r="F23" s="313"/>
      <c r="G23" s="296">
        <v>27500</v>
      </c>
      <c r="H23" s="296">
        <f t="shared" si="0"/>
        <v>0</v>
      </c>
      <c r="I23" s="296">
        <v>3000</v>
      </c>
      <c r="J23" s="296">
        <f t="shared" si="1"/>
        <v>0</v>
      </c>
      <c r="K23" s="296">
        <f t="shared" ref="K23:K26" si="2">J23+H23</f>
        <v>0</v>
      </c>
      <c r="L23" s="410" t="s">
        <v>238</v>
      </c>
      <c r="M23" s="410" t="s">
        <v>221</v>
      </c>
      <c r="N23" s="313"/>
    </row>
    <row r="24" spans="1:14" s="189" customFormat="1" ht="20.100000000000001" customHeight="1" x14ac:dyDescent="0.2">
      <c r="A24" s="308"/>
      <c r="B24" s="310" t="s">
        <v>47</v>
      </c>
      <c r="C24" s="312" t="s">
        <v>164</v>
      </c>
      <c r="D24" s="313" t="s">
        <v>13</v>
      </c>
      <c r="E24" s="314">
        <v>2</v>
      </c>
      <c r="F24" s="313"/>
      <c r="G24" s="296">
        <v>72000</v>
      </c>
      <c r="H24" s="296">
        <f t="shared" si="0"/>
        <v>0</v>
      </c>
      <c r="I24" s="296">
        <v>7000</v>
      </c>
      <c r="J24" s="296">
        <f t="shared" si="1"/>
        <v>0</v>
      </c>
      <c r="K24" s="296">
        <f t="shared" si="2"/>
        <v>0</v>
      </c>
      <c r="L24" s="410"/>
      <c r="M24" s="410" t="s">
        <v>221</v>
      </c>
      <c r="N24" s="313"/>
    </row>
    <row r="25" spans="1:14" s="189" customFormat="1" ht="20.100000000000001" customHeight="1" x14ac:dyDescent="0.2">
      <c r="A25" s="308"/>
      <c r="B25" s="310" t="s">
        <v>49</v>
      </c>
      <c r="C25" s="312" t="s">
        <v>165</v>
      </c>
      <c r="D25" s="313" t="str">
        <f>IF(C25="","",IF(E25="","",IF(E25&gt;1,"Nos.","No.")))</f>
        <v>Nos.</v>
      </c>
      <c r="E25" s="314">
        <v>6</v>
      </c>
      <c r="F25" s="313"/>
      <c r="G25" s="296">
        <v>6000</v>
      </c>
      <c r="H25" s="296">
        <f t="shared" si="0"/>
        <v>0</v>
      </c>
      <c r="I25" s="296">
        <v>1000</v>
      </c>
      <c r="J25" s="296">
        <f t="shared" si="1"/>
        <v>0</v>
      </c>
      <c r="K25" s="296">
        <f t="shared" si="2"/>
        <v>0</v>
      </c>
      <c r="L25" s="410" t="s">
        <v>237</v>
      </c>
      <c r="M25" s="410" t="s">
        <v>221</v>
      </c>
      <c r="N25" s="313"/>
    </row>
    <row r="26" spans="1:14" s="189" customFormat="1" ht="20.100000000000001" customHeight="1" thickBot="1" x14ac:dyDescent="0.25">
      <c r="A26" s="308"/>
      <c r="B26" s="310" t="s">
        <v>51</v>
      </c>
      <c r="C26" s="315" t="s">
        <v>166</v>
      </c>
      <c r="D26" s="293" t="s">
        <v>13</v>
      </c>
      <c r="E26" s="306">
        <v>4</v>
      </c>
      <c r="F26" s="293"/>
      <c r="G26" s="296">
        <v>18850</v>
      </c>
      <c r="H26" s="296">
        <f t="shared" si="0"/>
        <v>0</v>
      </c>
      <c r="I26" s="296">
        <v>1000</v>
      </c>
      <c r="J26" s="296">
        <f t="shared" si="1"/>
        <v>0</v>
      </c>
      <c r="K26" s="296">
        <f t="shared" si="2"/>
        <v>0</v>
      </c>
      <c r="L26" s="410" t="s">
        <v>237</v>
      </c>
      <c r="M26" s="410" t="s">
        <v>221</v>
      </c>
      <c r="N26" s="293"/>
    </row>
    <row r="27" spans="1:14" ht="20.100000000000001" customHeight="1" thickTop="1" thickBot="1" x14ac:dyDescent="0.25">
      <c r="A27" s="316"/>
      <c r="B27" s="317"/>
      <c r="C27" s="318" t="s">
        <v>167</v>
      </c>
      <c r="D27" s="319"/>
      <c r="E27" s="320"/>
      <c r="F27" s="320"/>
      <c r="G27" s="320"/>
      <c r="H27" s="296">
        <f t="shared" si="0"/>
        <v>0</v>
      </c>
      <c r="I27" s="320"/>
      <c r="J27" s="296">
        <f t="shared" si="1"/>
        <v>0</v>
      </c>
      <c r="K27" s="320"/>
      <c r="L27" s="393"/>
      <c r="M27" s="393"/>
      <c r="N27" s="320"/>
    </row>
    <row r="28" spans="1:14" ht="16.5" customHeight="1" x14ac:dyDescent="0.2">
      <c r="A28" s="321"/>
      <c r="B28" s="322"/>
      <c r="C28" s="323" t="s">
        <v>168</v>
      </c>
      <c r="D28" s="324"/>
      <c r="E28" s="324"/>
      <c r="F28" s="324"/>
      <c r="G28" s="324"/>
      <c r="H28" s="296">
        <f t="shared" si="0"/>
        <v>0</v>
      </c>
      <c r="I28" s="324"/>
      <c r="J28" s="296">
        <f t="shared" si="1"/>
        <v>0</v>
      </c>
      <c r="K28" s="324"/>
      <c r="L28" s="324"/>
      <c r="M28" s="324"/>
      <c r="N28" s="324"/>
    </row>
    <row r="29" spans="1:14" ht="54.75" customHeight="1" x14ac:dyDescent="0.2">
      <c r="A29" s="37"/>
      <c r="B29" s="325"/>
      <c r="C29" s="39" t="s">
        <v>169</v>
      </c>
      <c r="D29" s="293"/>
      <c r="E29" s="293"/>
      <c r="F29" s="293"/>
      <c r="G29" s="293"/>
      <c r="H29" s="296">
        <f t="shared" si="0"/>
        <v>0</v>
      </c>
      <c r="I29" s="293"/>
      <c r="J29" s="296">
        <f t="shared" si="1"/>
        <v>0</v>
      </c>
      <c r="K29" s="293"/>
      <c r="L29" s="293"/>
      <c r="M29" s="293"/>
      <c r="N29" s="293"/>
    </row>
    <row r="30" spans="1:14" ht="65.099999999999994" customHeight="1" x14ac:dyDescent="0.2">
      <c r="A30" s="218">
        <v>2.1</v>
      </c>
      <c r="B30" s="219"/>
      <c r="C30" s="292" t="s">
        <v>170</v>
      </c>
      <c r="D30" s="293"/>
      <c r="E30" s="293"/>
      <c r="F30" s="293"/>
      <c r="G30" s="293"/>
      <c r="H30" s="296">
        <f t="shared" si="0"/>
        <v>0</v>
      </c>
      <c r="I30" s="293"/>
      <c r="J30" s="296">
        <f t="shared" si="1"/>
        <v>0</v>
      </c>
      <c r="K30" s="293"/>
      <c r="L30" s="293"/>
      <c r="M30" s="293"/>
      <c r="N30" s="293"/>
    </row>
    <row r="31" spans="1:14" ht="15" customHeight="1" x14ac:dyDescent="0.2">
      <c r="A31" s="218"/>
      <c r="B31" s="301" t="s">
        <v>32</v>
      </c>
      <c r="C31" s="311" t="s">
        <v>171</v>
      </c>
      <c r="D31" s="296" t="s">
        <v>96</v>
      </c>
      <c r="E31" s="296" t="s">
        <v>24</v>
      </c>
      <c r="F31" s="296"/>
      <c r="G31" s="296">
        <v>600</v>
      </c>
      <c r="H31" s="296">
        <f t="shared" si="0"/>
        <v>0</v>
      </c>
      <c r="I31" s="296">
        <v>150</v>
      </c>
      <c r="J31" s="296">
        <f t="shared" si="1"/>
        <v>0</v>
      </c>
      <c r="K31" s="296">
        <f t="shared" ref="K31" si="3">J31+H31</f>
        <v>0</v>
      </c>
      <c r="L31" s="296" t="s">
        <v>224</v>
      </c>
      <c r="M31" s="296" t="s">
        <v>204</v>
      </c>
      <c r="N31" s="296"/>
    </row>
    <row r="32" spans="1:14" ht="30" customHeight="1" x14ac:dyDescent="0.2">
      <c r="A32" s="218">
        <f>A30+0.1</f>
        <v>2.2000000000000002</v>
      </c>
      <c r="B32" s="219"/>
      <c r="C32" s="292" t="s">
        <v>172</v>
      </c>
      <c r="D32" s="40"/>
      <c r="E32" s="326"/>
      <c r="F32" s="326"/>
      <c r="G32" s="326"/>
      <c r="H32" s="296">
        <f t="shared" si="0"/>
        <v>0</v>
      </c>
      <c r="I32" s="326"/>
      <c r="J32" s="296">
        <f t="shared" si="1"/>
        <v>0</v>
      </c>
      <c r="K32" s="326"/>
      <c r="L32" s="326"/>
      <c r="M32" s="326"/>
      <c r="N32" s="326"/>
    </row>
    <row r="33" spans="1:14" ht="15" customHeight="1" x14ac:dyDescent="0.2">
      <c r="A33" s="327"/>
      <c r="B33" s="285" t="s">
        <v>32</v>
      </c>
      <c r="C33" s="311" t="s">
        <v>173</v>
      </c>
      <c r="D33" s="48" t="s">
        <v>96</v>
      </c>
      <c r="E33" s="328" t="s">
        <v>24</v>
      </c>
      <c r="F33" s="328"/>
      <c r="G33" s="296">
        <v>990</v>
      </c>
      <c r="H33" s="296">
        <f t="shared" si="0"/>
        <v>0</v>
      </c>
      <c r="I33" s="296">
        <v>150</v>
      </c>
      <c r="J33" s="296">
        <f t="shared" si="1"/>
        <v>0</v>
      </c>
      <c r="K33" s="296">
        <f t="shared" ref="K33:K34" si="4">J33+H33</f>
        <v>0</v>
      </c>
      <c r="L33" s="468" t="s">
        <v>224</v>
      </c>
      <c r="M33" s="468" t="s">
        <v>204</v>
      </c>
      <c r="N33" s="328"/>
    </row>
    <row r="34" spans="1:14" ht="15" customHeight="1" x14ac:dyDescent="0.2">
      <c r="A34" s="327"/>
      <c r="B34" s="223" t="s">
        <v>44</v>
      </c>
      <c r="C34" s="312" t="s">
        <v>174</v>
      </c>
      <c r="D34" s="329" t="s">
        <v>96</v>
      </c>
      <c r="E34" s="330" t="s">
        <v>24</v>
      </c>
      <c r="F34" s="330"/>
      <c r="G34" s="296">
        <v>1450</v>
      </c>
      <c r="H34" s="296">
        <f t="shared" si="0"/>
        <v>0</v>
      </c>
      <c r="I34" s="296">
        <v>200</v>
      </c>
      <c r="J34" s="296">
        <f t="shared" si="1"/>
        <v>0</v>
      </c>
      <c r="K34" s="296">
        <f t="shared" si="4"/>
        <v>0</v>
      </c>
      <c r="L34" s="469"/>
      <c r="M34" s="469"/>
      <c r="N34" s="330"/>
    </row>
    <row r="35" spans="1:14" ht="27" customHeight="1" x14ac:dyDescent="0.2">
      <c r="A35" s="218">
        <f>A32+0.1</f>
        <v>2.3000000000000003</v>
      </c>
      <c r="B35" s="331"/>
      <c r="C35" s="305" t="s">
        <v>175</v>
      </c>
      <c r="D35" s="80"/>
      <c r="E35" s="326"/>
      <c r="F35" s="326"/>
      <c r="G35" s="326"/>
      <c r="H35" s="296">
        <f t="shared" si="0"/>
        <v>0</v>
      </c>
      <c r="I35" s="326"/>
      <c r="J35" s="296">
        <f t="shared" si="1"/>
        <v>0</v>
      </c>
      <c r="K35" s="326"/>
      <c r="L35" s="326"/>
      <c r="M35" s="326"/>
      <c r="N35" s="326"/>
    </row>
    <row r="36" spans="1:14" ht="15" customHeight="1" x14ac:dyDescent="0.2">
      <c r="A36" s="327"/>
      <c r="B36" s="285" t="s">
        <v>32</v>
      </c>
      <c r="C36" s="311" t="s">
        <v>176</v>
      </c>
      <c r="D36" s="48" t="s">
        <v>96</v>
      </c>
      <c r="E36" s="328" t="s">
        <v>24</v>
      </c>
      <c r="F36" s="328"/>
      <c r="G36" s="296">
        <v>250</v>
      </c>
      <c r="H36" s="296">
        <f t="shared" si="0"/>
        <v>0</v>
      </c>
      <c r="I36" s="296">
        <v>60</v>
      </c>
      <c r="J36" s="296">
        <f t="shared" si="1"/>
        <v>0</v>
      </c>
      <c r="K36" s="296">
        <f t="shared" ref="K36:K37" si="5">J36+H36</f>
        <v>0</v>
      </c>
      <c r="L36" s="468" t="s">
        <v>239</v>
      </c>
      <c r="M36" s="468" t="s">
        <v>207</v>
      </c>
      <c r="N36" s="328"/>
    </row>
    <row r="37" spans="1:14" ht="15" customHeight="1" x14ac:dyDescent="0.2">
      <c r="A37" s="327"/>
      <c r="B37" s="223" t="s">
        <v>44</v>
      </c>
      <c r="C37" s="312" t="s">
        <v>177</v>
      </c>
      <c r="D37" s="329" t="s">
        <v>96</v>
      </c>
      <c r="E37" s="330" t="s">
        <v>24</v>
      </c>
      <c r="F37" s="330"/>
      <c r="G37" s="296">
        <v>300</v>
      </c>
      <c r="H37" s="296">
        <f t="shared" si="0"/>
        <v>0</v>
      </c>
      <c r="I37" s="296">
        <v>60</v>
      </c>
      <c r="J37" s="296">
        <f t="shared" si="1"/>
        <v>0</v>
      </c>
      <c r="K37" s="296">
        <f t="shared" si="5"/>
        <v>0</v>
      </c>
      <c r="L37" s="469"/>
      <c r="M37" s="469"/>
      <c r="N37" s="330"/>
    </row>
    <row r="38" spans="1:14" ht="15" customHeight="1" x14ac:dyDescent="0.2">
      <c r="A38" s="218">
        <f>A35+0.1</f>
        <v>2.4000000000000004</v>
      </c>
      <c r="B38" s="219"/>
      <c r="C38" s="332" t="s">
        <v>178</v>
      </c>
      <c r="D38" s="299"/>
      <c r="E38" s="299"/>
      <c r="F38" s="299"/>
      <c r="G38" s="299"/>
      <c r="H38" s="296">
        <f t="shared" si="0"/>
        <v>0</v>
      </c>
      <c r="I38" s="299"/>
      <c r="J38" s="296">
        <f t="shared" si="1"/>
        <v>0</v>
      </c>
      <c r="K38" s="299"/>
      <c r="L38" s="299"/>
      <c r="M38" s="299"/>
      <c r="N38" s="299"/>
    </row>
    <row r="39" spans="1:14" ht="20.100000000000001" customHeight="1" x14ac:dyDescent="0.2">
      <c r="A39" s="218"/>
      <c r="B39" s="310" t="s">
        <v>32</v>
      </c>
      <c r="C39" s="311" t="s">
        <v>179</v>
      </c>
      <c r="D39" s="296" t="str">
        <f>IF(C39="","",IF(E39="","",IF(E39&gt;1,"Nos.","No.")))</f>
        <v>Nos.</v>
      </c>
      <c r="E39" s="296" t="s">
        <v>24</v>
      </c>
      <c r="F39" s="296"/>
      <c r="G39" s="296">
        <v>12500</v>
      </c>
      <c r="H39" s="296">
        <f t="shared" si="0"/>
        <v>0</v>
      </c>
      <c r="I39" s="296">
        <v>2000</v>
      </c>
      <c r="J39" s="296">
        <f t="shared" si="1"/>
        <v>0</v>
      </c>
      <c r="K39" s="296">
        <f t="shared" ref="K39" si="6">J39+H39</f>
        <v>0</v>
      </c>
      <c r="L39" s="468" t="s">
        <v>225</v>
      </c>
      <c r="M39" s="468" t="s">
        <v>204</v>
      </c>
      <c r="N39" s="296"/>
    </row>
    <row r="40" spans="1:14" ht="14.25" customHeight="1" x14ac:dyDescent="0.2">
      <c r="A40" s="218">
        <f>A38+0.1</f>
        <v>2.5000000000000004</v>
      </c>
      <c r="B40" s="219"/>
      <c r="C40" s="305" t="s">
        <v>180</v>
      </c>
      <c r="D40" s="293"/>
      <c r="E40" s="293"/>
      <c r="F40" s="293"/>
      <c r="G40" s="293"/>
      <c r="H40" s="296">
        <f t="shared" si="0"/>
        <v>0</v>
      </c>
      <c r="I40" s="296"/>
      <c r="J40" s="296">
        <f t="shared" si="1"/>
        <v>0</v>
      </c>
      <c r="K40" s="293"/>
      <c r="L40" s="468"/>
      <c r="M40" s="468"/>
      <c r="N40" s="293"/>
    </row>
    <row r="41" spans="1:14" ht="20.100000000000001" customHeight="1" x14ac:dyDescent="0.2">
      <c r="A41" s="218"/>
      <c r="B41" s="310" t="s">
        <v>32</v>
      </c>
      <c r="C41" s="311" t="s">
        <v>181</v>
      </c>
      <c r="D41" s="296" t="str">
        <f>IF(C41="","",IF(E41="","",IF(E41&gt;1,"Nos.","No.")))</f>
        <v>Nos.</v>
      </c>
      <c r="E41" s="296" t="s">
        <v>24</v>
      </c>
      <c r="F41" s="296"/>
      <c r="G41" s="296">
        <v>11800</v>
      </c>
      <c r="H41" s="296">
        <f t="shared" si="0"/>
        <v>0</v>
      </c>
      <c r="I41" s="296">
        <v>2000</v>
      </c>
      <c r="J41" s="296">
        <f t="shared" si="1"/>
        <v>0</v>
      </c>
      <c r="K41" s="296">
        <f t="shared" ref="K41" si="7">J41+H41</f>
        <v>0</v>
      </c>
      <c r="L41" s="468"/>
      <c r="M41" s="468"/>
      <c r="N41" s="296"/>
    </row>
    <row r="42" spans="1:14" ht="14.25" customHeight="1" x14ac:dyDescent="0.2">
      <c r="A42" s="218">
        <f>A40+0.1</f>
        <v>2.6000000000000005</v>
      </c>
      <c r="B42" s="219"/>
      <c r="C42" s="305" t="s">
        <v>182</v>
      </c>
      <c r="D42" s="293"/>
      <c r="E42" s="293"/>
      <c r="F42" s="293"/>
      <c r="G42" s="293"/>
      <c r="H42" s="296">
        <f t="shared" si="0"/>
        <v>0</v>
      </c>
      <c r="I42" s="293"/>
      <c r="J42" s="296">
        <f t="shared" si="1"/>
        <v>0</v>
      </c>
      <c r="K42" s="293"/>
      <c r="L42" s="468"/>
      <c r="M42" s="468"/>
      <c r="N42" s="293"/>
    </row>
    <row r="43" spans="1:14" ht="15" customHeight="1" thickBot="1" x14ac:dyDescent="0.25">
      <c r="A43" s="218"/>
      <c r="B43" s="310" t="s">
        <v>32</v>
      </c>
      <c r="C43" s="333" t="s">
        <v>181</v>
      </c>
      <c r="D43" s="296" t="str">
        <f>IF(C43="","",IF(E43="","",IF(E43&gt;1,"Nos.","No.")))</f>
        <v>Nos.</v>
      </c>
      <c r="E43" s="296" t="s">
        <v>24</v>
      </c>
      <c r="F43" s="296"/>
      <c r="G43" s="296">
        <v>85000</v>
      </c>
      <c r="H43" s="296">
        <f t="shared" si="0"/>
        <v>0</v>
      </c>
      <c r="I43" s="296">
        <v>2000</v>
      </c>
      <c r="J43" s="296">
        <f t="shared" si="1"/>
        <v>0</v>
      </c>
      <c r="K43" s="296">
        <f t="shared" ref="K43" si="8">J43+H43</f>
        <v>0</v>
      </c>
      <c r="L43" s="472"/>
      <c r="M43" s="472"/>
      <c r="N43" s="296"/>
    </row>
    <row r="44" spans="1:14" ht="20.100000000000001" customHeight="1" thickTop="1" thickBot="1" x14ac:dyDescent="0.25">
      <c r="A44" s="316"/>
      <c r="B44" s="317"/>
      <c r="C44" s="318" t="s">
        <v>167</v>
      </c>
      <c r="D44" s="334"/>
      <c r="E44" s="320"/>
      <c r="F44" s="320"/>
      <c r="G44" s="320"/>
      <c r="H44" s="296">
        <f t="shared" si="0"/>
        <v>0</v>
      </c>
      <c r="I44" s="320"/>
      <c r="J44" s="296">
        <f t="shared" si="1"/>
        <v>0</v>
      </c>
      <c r="K44" s="320"/>
      <c r="L44" s="320"/>
      <c r="M44" s="320"/>
      <c r="N44" s="320"/>
    </row>
    <row r="45" spans="1:14" ht="28.5" customHeight="1" x14ac:dyDescent="0.2">
      <c r="A45" s="37"/>
      <c r="B45" s="325"/>
      <c r="C45" s="335" t="s">
        <v>183</v>
      </c>
      <c r="D45" s="293"/>
      <c r="E45" s="293"/>
      <c r="F45" s="293"/>
      <c r="G45" s="293"/>
      <c r="H45" s="296">
        <f t="shared" si="0"/>
        <v>0</v>
      </c>
      <c r="I45" s="293"/>
      <c r="J45" s="296">
        <f t="shared" si="1"/>
        <v>0</v>
      </c>
      <c r="K45" s="293"/>
      <c r="L45" s="293"/>
      <c r="M45" s="293"/>
      <c r="N45" s="293"/>
    </row>
    <row r="46" spans="1:14" ht="66.75" customHeight="1" x14ac:dyDescent="0.2">
      <c r="A46" s="37"/>
      <c r="B46" s="325"/>
      <c r="C46" s="251" t="s">
        <v>184</v>
      </c>
      <c r="D46" s="293"/>
      <c r="E46" s="293"/>
      <c r="F46" s="293"/>
      <c r="G46" s="293"/>
      <c r="H46" s="296">
        <f t="shared" si="0"/>
        <v>0</v>
      </c>
      <c r="I46" s="293"/>
      <c r="J46" s="296">
        <f t="shared" si="1"/>
        <v>0</v>
      </c>
      <c r="K46" s="293"/>
      <c r="L46" s="293"/>
      <c r="M46" s="293"/>
      <c r="N46" s="293"/>
    </row>
    <row r="47" spans="1:14" ht="63.75" x14ac:dyDescent="0.2">
      <c r="A47" s="218">
        <v>3.1</v>
      </c>
      <c r="B47" s="219"/>
      <c r="C47" s="220" t="s">
        <v>185</v>
      </c>
      <c r="D47" s="293"/>
      <c r="E47" s="293"/>
      <c r="F47" s="293"/>
      <c r="G47" s="293"/>
      <c r="H47" s="296">
        <f t="shared" si="0"/>
        <v>0</v>
      </c>
      <c r="I47" s="293"/>
      <c r="J47" s="296">
        <f t="shared" si="1"/>
        <v>0</v>
      </c>
      <c r="K47" s="293"/>
      <c r="L47" s="293"/>
      <c r="M47" s="293"/>
      <c r="N47" s="293"/>
    </row>
    <row r="48" spans="1:14" ht="20.100000000000001" customHeight="1" x14ac:dyDescent="0.2">
      <c r="A48" s="218"/>
      <c r="B48" s="310" t="s">
        <v>32</v>
      </c>
      <c r="C48" s="311" t="s">
        <v>186</v>
      </c>
      <c r="D48" s="296" t="s">
        <v>96</v>
      </c>
      <c r="E48" s="296" t="s">
        <v>24</v>
      </c>
      <c r="F48" s="296"/>
      <c r="G48" s="296">
        <v>600</v>
      </c>
      <c r="H48" s="296">
        <f t="shared" si="0"/>
        <v>0</v>
      </c>
      <c r="I48" s="296">
        <v>150</v>
      </c>
      <c r="J48" s="296">
        <f t="shared" si="1"/>
        <v>0</v>
      </c>
      <c r="K48" s="296">
        <f t="shared" ref="K48:K50" si="9">J48+H48</f>
        <v>0</v>
      </c>
      <c r="L48" s="473" t="s">
        <v>226</v>
      </c>
      <c r="M48" s="473" t="s">
        <v>207</v>
      </c>
      <c r="N48" s="296"/>
    </row>
    <row r="49" spans="1:21" ht="20.100000000000001" customHeight="1" x14ac:dyDescent="0.2">
      <c r="A49" s="218"/>
      <c r="B49" s="310" t="s">
        <v>44</v>
      </c>
      <c r="C49" s="311" t="s">
        <v>187</v>
      </c>
      <c r="D49" s="296" t="s">
        <v>96</v>
      </c>
      <c r="E49" s="296">
        <v>15</v>
      </c>
      <c r="F49" s="296"/>
      <c r="G49" s="296">
        <v>880</v>
      </c>
      <c r="H49" s="296">
        <f t="shared" si="0"/>
        <v>0</v>
      </c>
      <c r="I49" s="296">
        <v>200</v>
      </c>
      <c r="J49" s="296">
        <f t="shared" si="1"/>
        <v>0</v>
      </c>
      <c r="K49" s="296">
        <f t="shared" si="9"/>
        <v>0</v>
      </c>
      <c r="L49" s="473"/>
      <c r="M49" s="473"/>
      <c r="N49" s="296"/>
    </row>
    <row r="50" spans="1:21" ht="20.100000000000001" customHeight="1" x14ac:dyDescent="0.2">
      <c r="A50" s="218"/>
      <c r="B50" s="310" t="s">
        <v>45</v>
      </c>
      <c r="C50" s="311" t="s">
        <v>188</v>
      </c>
      <c r="D50" s="296" t="s">
        <v>96</v>
      </c>
      <c r="E50" s="296" t="s">
        <v>24</v>
      </c>
      <c r="F50" s="296"/>
      <c r="G50" s="296">
        <v>2350</v>
      </c>
      <c r="H50" s="296">
        <f t="shared" si="0"/>
        <v>0</v>
      </c>
      <c r="I50" s="296">
        <v>300</v>
      </c>
      <c r="J50" s="296">
        <f t="shared" si="1"/>
        <v>0</v>
      </c>
      <c r="K50" s="296">
        <f t="shared" si="9"/>
        <v>0</v>
      </c>
      <c r="L50" s="473"/>
      <c r="M50" s="473"/>
      <c r="N50" s="296"/>
    </row>
    <row r="51" spans="1:21" ht="28.5" customHeight="1" x14ac:dyDescent="0.2">
      <c r="A51" s="218">
        <f>A47+0.1</f>
        <v>3.2</v>
      </c>
      <c r="B51" s="219"/>
      <c r="C51" s="336" t="s">
        <v>189</v>
      </c>
      <c r="D51" s="293"/>
      <c r="E51" s="293"/>
      <c r="F51" s="293"/>
      <c r="G51" s="293"/>
      <c r="H51" s="296">
        <f t="shared" si="0"/>
        <v>0</v>
      </c>
      <c r="I51" s="293"/>
      <c r="J51" s="296">
        <f t="shared" si="1"/>
        <v>0</v>
      </c>
      <c r="K51" s="293"/>
      <c r="L51" s="293"/>
      <c r="M51" s="293"/>
      <c r="N51" s="293"/>
    </row>
    <row r="52" spans="1:21" s="7" customFormat="1" ht="15" customHeight="1" thickBot="1" x14ac:dyDescent="0.25">
      <c r="A52" s="337"/>
      <c r="B52" s="338" t="s">
        <v>32</v>
      </c>
      <c r="C52" s="339" t="s">
        <v>190</v>
      </c>
      <c r="D52" s="296" t="str">
        <f>IF(C52="","",IF(E52="","",IF(E52&gt;1,"Nos.","No.")))</f>
        <v>Nos.</v>
      </c>
      <c r="E52" s="296" t="s">
        <v>24</v>
      </c>
      <c r="F52" s="296"/>
      <c r="G52" s="296">
        <v>9800</v>
      </c>
      <c r="H52" s="296">
        <f t="shared" si="0"/>
        <v>0</v>
      </c>
      <c r="I52" s="296">
        <v>1000</v>
      </c>
      <c r="J52" s="296">
        <f t="shared" si="1"/>
        <v>0</v>
      </c>
      <c r="K52" s="296">
        <f t="shared" ref="K52" si="10">J52+H52</f>
        <v>0</v>
      </c>
      <c r="L52" s="296" t="s">
        <v>226</v>
      </c>
      <c r="M52" s="296" t="s">
        <v>207</v>
      </c>
      <c r="N52" s="296"/>
    </row>
    <row r="53" spans="1:21" ht="20.100000000000001" customHeight="1" thickTop="1" thickBot="1" x14ac:dyDescent="0.25">
      <c r="A53" s="340"/>
      <c r="B53" s="341"/>
      <c r="C53" s="342" t="s">
        <v>167</v>
      </c>
      <c r="D53" s="343"/>
      <c r="E53" s="344"/>
      <c r="F53" s="344"/>
      <c r="G53" s="344"/>
      <c r="H53" s="296">
        <f t="shared" si="0"/>
        <v>0</v>
      </c>
      <c r="I53" s="344"/>
      <c r="J53" s="296">
        <f t="shared" si="1"/>
        <v>0</v>
      </c>
      <c r="K53" s="344"/>
      <c r="L53" s="344"/>
      <c r="M53" s="344"/>
      <c r="N53" s="344"/>
    </row>
    <row r="54" spans="1:21" ht="17.25" customHeight="1" x14ac:dyDescent="0.2">
      <c r="A54" s="218"/>
      <c r="B54" s="219"/>
      <c r="C54" s="345" t="s">
        <v>191</v>
      </c>
      <c r="D54" s="324"/>
      <c r="E54" s="324"/>
      <c r="F54" s="324"/>
      <c r="G54" s="324"/>
      <c r="H54" s="296">
        <f t="shared" si="0"/>
        <v>0</v>
      </c>
      <c r="I54" s="324"/>
      <c r="J54" s="296">
        <f t="shared" si="1"/>
        <v>0</v>
      </c>
      <c r="K54" s="324"/>
      <c r="L54" s="324"/>
      <c r="M54" s="324"/>
      <c r="N54" s="324"/>
    </row>
    <row r="55" spans="1:21" ht="42.75" customHeight="1" x14ac:dyDescent="0.2">
      <c r="A55" s="218"/>
      <c r="B55" s="219"/>
      <c r="C55" s="346" t="s">
        <v>192</v>
      </c>
      <c r="D55" s="293"/>
      <c r="E55" s="293"/>
      <c r="F55" s="293"/>
      <c r="G55" s="293"/>
      <c r="H55" s="296">
        <f t="shared" si="0"/>
        <v>0</v>
      </c>
      <c r="I55" s="293"/>
      <c r="J55" s="296">
        <f t="shared" si="1"/>
        <v>0</v>
      </c>
      <c r="K55" s="293"/>
      <c r="L55" s="293"/>
      <c r="M55" s="293"/>
      <c r="N55" s="293"/>
    </row>
    <row r="56" spans="1:21" ht="42" customHeight="1" x14ac:dyDescent="0.2">
      <c r="A56" s="218">
        <f>4+0.1</f>
        <v>4.0999999999999996</v>
      </c>
      <c r="B56" s="219"/>
      <c r="C56" s="251" t="s">
        <v>193</v>
      </c>
      <c r="D56" s="296" t="s">
        <v>12</v>
      </c>
      <c r="E56" s="296">
        <v>1</v>
      </c>
      <c r="F56" s="296"/>
      <c r="G56" s="296">
        <v>25000</v>
      </c>
      <c r="H56" s="296">
        <f t="shared" si="0"/>
        <v>0</v>
      </c>
      <c r="I56" s="296">
        <v>10000</v>
      </c>
      <c r="J56" s="296">
        <f t="shared" si="1"/>
        <v>0</v>
      </c>
      <c r="K56" s="296">
        <f t="shared" ref="K56:K57" si="11">J56+H56</f>
        <v>0</v>
      </c>
      <c r="L56" s="296"/>
      <c r="M56" s="296"/>
      <c r="N56" s="296"/>
    </row>
    <row r="57" spans="1:21" ht="27" customHeight="1" thickBot="1" x14ac:dyDescent="0.25">
      <c r="A57" s="218">
        <f>A56+0.1</f>
        <v>4.1999999999999993</v>
      </c>
      <c r="B57" s="219"/>
      <c r="C57" s="251" t="s">
        <v>194</v>
      </c>
      <c r="D57" s="296" t="s">
        <v>12</v>
      </c>
      <c r="E57" s="296">
        <v>1</v>
      </c>
      <c r="F57" s="296"/>
      <c r="G57" s="296">
        <v>0</v>
      </c>
      <c r="H57" s="296">
        <f t="shared" si="0"/>
        <v>0</v>
      </c>
      <c r="I57" s="296">
        <v>45000</v>
      </c>
      <c r="J57" s="296">
        <f t="shared" si="1"/>
        <v>0</v>
      </c>
      <c r="K57" s="296">
        <f t="shared" si="11"/>
        <v>0</v>
      </c>
      <c r="L57" s="296"/>
      <c r="M57" s="296"/>
      <c r="N57" s="296"/>
    </row>
    <row r="58" spans="1:21" ht="20.100000000000001" customHeight="1" thickTop="1" thickBot="1" x14ac:dyDescent="0.25">
      <c r="A58" s="463"/>
      <c r="B58" s="464"/>
      <c r="C58" s="318" t="s">
        <v>167</v>
      </c>
      <c r="D58" s="334"/>
      <c r="E58" s="319"/>
      <c r="F58" s="319"/>
      <c r="G58" s="319"/>
      <c r="H58" s="319"/>
      <c r="I58" s="319"/>
      <c r="J58" s="319"/>
      <c r="K58" s="319"/>
      <c r="L58" s="319"/>
      <c r="M58" s="319"/>
      <c r="N58" s="319"/>
    </row>
    <row r="59" spans="1:21" ht="13.5" thickBot="1" x14ac:dyDescent="0.25">
      <c r="A59" s="347"/>
      <c r="I59" s="46"/>
      <c r="J59" s="46"/>
      <c r="K59" s="46"/>
    </row>
    <row r="60" spans="1:21" ht="20.100000000000001" customHeight="1" thickTop="1" thickBot="1" x14ac:dyDescent="0.25">
      <c r="A60" s="348"/>
      <c r="B60" s="349"/>
      <c r="C60" s="350" t="s">
        <v>195</v>
      </c>
      <c r="D60" s="351"/>
      <c r="E60" s="352"/>
      <c r="F60" s="352"/>
      <c r="G60" s="352"/>
      <c r="H60" s="376">
        <f>SUM(H5:H59)</f>
        <v>430000</v>
      </c>
      <c r="I60" s="376"/>
      <c r="J60" s="376">
        <f>SUM(J5:J59)</f>
        <v>10000</v>
      </c>
      <c r="K60" s="376">
        <f>SUM(K5:K59)</f>
        <v>440000</v>
      </c>
      <c r="L60" s="352"/>
      <c r="M60" s="352"/>
      <c r="N60" s="352"/>
    </row>
    <row r="62" spans="1:21" s="200" customFormat="1" ht="14.25" x14ac:dyDescent="0.2">
      <c r="A62" s="457" t="s">
        <v>57</v>
      </c>
      <c r="B62" s="457"/>
      <c r="C62" s="175"/>
      <c r="D62" s="173"/>
      <c r="E62" s="173"/>
      <c r="F62" s="173"/>
      <c r="L62" s="173"/>
      <c r="M62" s="173"/>
      <c r="N62" s="173"/>
    </row>
    <row r="63" spans="1:21" s="200" customFormat="1" ht="15" customHeight="1" x14ac:dyDescent="0.2">
      <c r="A63" s="256" t="s">
        <v>115</v>
      </c>
      <c r="B63" s="130" t="s">
        <v>63</v>
      </c>
      <c r="C63" s="130"/>
      <c r="D63" s="130"/>
      <c r="E63" s="130"/>
      <c r="F63" s="130"/>
      <c r="G63" s="353"/>
      <c r="H63" s="353"/>
      <c r="I63" s="353"/>
      <c r="J63" s="257"/>
      <c r="K63" s="257"/>
      <c r="L63" s="130"/>
      <c r="M63" s="130"/>
      <c r="N63" s="130"/>
      <c r="O63" s="257"/>
      <c r="P63" s="257"/>
      <c r="Q63" s="257"/>
      <c r="R63" s="257"/>
      <c r="S63" s="257"/>
      <c r="T63" s="257"/>
      <c r="U63" s="257"/>
    </row>
    <row r="64" spans="1:21" s="200" customFormat="1" ht="28.5" customHeight="1" x14ac:dyDescent="0.2">
      <c r="A64" s="256" t="s">
        <v>115</v>
      </c>
      <c r="B64" s="422" t="s">
        <v>196</v>
      </c>
      <c r="C64" s="422"/>
      <c r="D64" s="422"/>
      <c r="E64" s="422"/>
      <c r="F64" s="422"/>
      <c r="G64" s="422"/>
      <c r="H64" s="422"/>
      <c r="I64" s="422"/>
      <c r="J64" s="422"/>
      <c r="K64" s="257"/>
      <c r="L64" s="257"/>
      <c r="M64" s="257"/>
      <c r="N64" s="257"/>
      <c r="O64" s="257"/>
      <c r="P64" s="257"/>
      <c r="Q64" s="257"/>
      <c r="R64" s="257"/>
      <c r="S64" s="257"/>
      <c r="T64" s="257"/>
      <c r="U64" s="257"/>
    </row>
    <row r="65" spans="1:21" s="200" customFormat="1" ht="30.75" customHeight="1" x14ac:dyDescent="0.2">
      <c r="A65" s="256" t="s">
        <v>115</v>
      </c>
      <c r="B65" s="422" t="s">
        <v>117</v>
      </c>
      <c r="C65" s="422"/>
      <c r="D65" s="422"/>
      <c r="E65" s="422"/>
      <c r="F65" s="422"/>
      <c r="G65" s="422"/>
      <c r="H65" s="422"/>
      <c r="I65" s="422"/>
      <c r="J65" s="422"/>
      <c r="K65" s="257"/>
      <c r="L65" s="257"/>
      <c r="M65" s="257"/>
      <c r="N65" s="257"/>
      <c r="O65" s="257"/>
      <c r="P65" s="257"/>
      <c r="Q65" s="257"/>
      <c r="R65" s="257"/>
      <c r="S65" s="257"/>
      <c r="T65" s="257"/>
      <c r="U65" s="257"/>
    </row>
  </sheetData>
  <mergeCells count="28">
    <mergeCell ref="L36:L37"/>
    <mergeCell ref="M36:M37"/>
    <mergeCell ref="L39:L43"/>
    <mergeCell ref="M39:M43"/>
    <mergeCell ref="L48:L50"/>
    <mergeCell ref="M48:M50"/>
    <mergeCell ref="L12:L16"/>
    <mergeCell ref="M12:M16"/>
    <mergeCell ref="L33:L34"/>
    <mergeCell ref="M33:M34"/>
    <mergeCell ref="L18:L19"/>
    <mergeCell ref="M18:M19"/>
    <mergeCell ref="L7:L8"/>
    <mergeCell ref="M7:M8"/>
    <mergeCell ref="N7:N8"/>
    <mergeCell ref="A1:C1"/>
    <mergeCell ref="A2:C2"/>
    <mergeCell ref="A7:B8"/>
    <mergeCell ref="C7:C8"/>
    <mergeCell ref="D7:D8"/>
    <mergeCell ref="E7:E8"/>
    <mergeCell ref="A58:B58"/>
    <mergeCell ref="A62:B62"/>
    <mergeCell ref="B64:J64"/>
    <mergeCell ref="B65:J65"/>
    <mergeCell ref="F7:F8"/>
    <mergeCell ref="G7:H7"/>
    <mergeCell ref="I7:J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6DCCB8-34BE-4822-9458-661AB6694C18}">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5A8C3D4F-3EA0-492C-AEEF-51B6D2C650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3AEE0A-6BBB-46E0-B34F-D3A3F198E42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ACMV</vt:lpstr>
      <vt:lpstr>FSS BOQ</vt:lpstr>
      <vt:lpstr>PLUMBING</vt:lpstr>
      <vt:lpstr>ACMV!Print_Area</vt:lpstr>
      <vt:lpstr>'FSS BOQ'!Print_Area</vt:lpstr>
      <vt:lpstr>PLUMBING!Print_Area</vt:lpstr>
      <vt:lpstr>ACMV!Print_Titles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2025-05-06T11:10:40Z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