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623"/>
  <workbookPr defaultThemeVersion="124226"/>
  <mc:AlternateContent xmlns:mc="http://schemas.openxmlformats.org/markup-compatibility/2006">
    <mc:Choice Requires="x15">
      <x15ac:absPath xmlns:x15ac="http://schemas.microsoft.com/office/spreadsheetml/2010/11/ac" url="https://collierspk.sharepoint.com/Shared Documents/Transactional Services &amp; PM/EY/Project Management/EY Islamabad - RFP for GC/Tender addendum/BOQ/"/>
    </mc:Choice>
  </mc:AlternateContent>
  <xr:revisionPtr revIDLastSave="178" documentId="11_317B14BA5D454BCDACC4CB76A446D4F420E030F9" xr6:coauthVersionLast="47" xr6:coauthVersionMax="47" xr10:uidLastSave="{9D9C2270-9B36-4D97-BA96-D57D73A1E2CF}"/>
  <bookViews>
    <workbookView xWindow="-120" yWindow="-120" windowWidth="20730" windowHeight="11160" tabRatio="602" activeTab="2" xr2:uid="{00000000-000D-0000-FFFF-FFFF00000000}"/>
  </bookViews>
  <sheets>
    <sheet name="TITLE" sheetId="58" r:id="rId1"/>
    <sheet name="Grand Summary" sheetId="59" r:id="rId2"/>
    <sheet name="CIVIL ID" sheetId="61" r:id="rId3"/>
    <sheet name="ELEC SUMM" sheetId="54" r:id="rId4"/>
    <sheet name="ELEC BOQ" sheetId="55" r:id="rId5"/>
    <sheet name="ACMV" sheetId="53" r:id="rId6"/>
    <sheet name="FSS" sheetId="56" r:id="rId7"/>
    <sheet name="PLUMBING" sheetId="57" r:id="rId8"/>
  </sheets>
  <externalReferences>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s>
  <definedNames>
    <definedName name="\\c" localSheetId="2">#REF!</definedName>
    <definedName name="\\c" localSheetId="1">#N/A</definedName>
    <definedName name="\\c" localSheetId="0">#N/A</definedName>
    <definedName name="\\c">#REF!</definedName>
    <definedName name="\\x" localSheetId="2">#REF!</definedName>
    <definedName name="\\x" localSheetId="1">#N/A</definedName>
    <definedName name="\\x" localSheetId="0">#N/A</definedName>
    <definedName name="\\x">#REF!</definedName>
    <definedName name="\0" localSheetId="2">#REF!</definedName>
    <definedName name="\0">#REF!</definedName>
    <definedName name="\A" localSheetId="2">#REF!</definedName>
    <definedName name="\A">#REF!</definedName>
    <definedName name="\B" localSheetId="2">#REF!</definedName>
    <definedName name="\B">#REF!</definedName>
    <definedName name="\c">#REF!</definedName>
    <definedName name="\d">#REF!</definedName>
    <definedName name="\E" localSheetId="2">#REF!</definedName>
    <definedName name="\E">#REF!</definedName>
    <definedName name="\f">#REF!</definedName>
    <definedName name="\g">#REF!</definedName>
    <definedName name="\h">#REF!</definedName>
    <definedName name="\i">#REF!</definedName>
    <definedName name="\j">#REF!</definedName>
    <definedName name="\k">#REF!</definedName>
    <definedName name="\l">#REF!</definedName>
    <definedName name="\M" localSheetId="1">#REF!</definedName>
    <definedName name="\M" localSheetId="0">#REF!</definedName>
    <definedName name="\M">[1]BOQ!$F$4707</definedName>
    <definedName name="\n">#REF!</definedName>
    <definedName name="\o">#REF!</definedName>
    <definedName name="\p" localSheetId="1">#REF!</definedName>
    <definedName name="\p" localSheetId="0">#REF!</definedName>
    <definedName name="\p">#N/A</definedName>
    <definedName name="\q">#REF!</definedName>
    <definedName name="\r">#REF!</definedName>
    <definedName name="\s" localSheetId="1">#REF!</definedName>
    <definedName name="\s" localSheetId="0">#REF!</definedName>
    <definedName name="\s">#N/A</definedName>
    <definedName name="\t">#REF!</definedName>
    <definedName name="\u">#REF!</definedName>
    <definedName name="\v">#REF!</definedName>
    <definedName name="\w">#REF!</definedName>
    <definedName name="\x">#REF!</definedName>
    <definedName name="\y">#REF!</definedName>
    <definedName name="\z" localSheetId="2">'[2]COAT&amp;WRAP-QIOT-#3'!#REF!</definedName>
    <definedName name="\z" localSheetId="1">#REF!</definedName>
    <definedName name="\z" localSheetId="0">#REF!</definedName>
    <definedName name="\z">'[2]COAT&amp;WRAP-QIOT-#3'!#REF!</definedName>
    <definedName name="___________________S1" localSheetId="2">#REF!</definedName>
    <definedName name="___________________S1">#REF!</definedName>
    <definedName name="__________________S1" localSheetId="2">#REF!</definedName>
    <definedName name="__________________S1">#REF!</definedName>
    <definedName name="_________________S1" localSheetId="2">#REF!</definedName>
    <definedName name="_________________S1">#REF!</definedName>
    <definedName name="________________S1" localSheetId="2">#REF!</definedName>
    <definedName name="________________S1">#REF!</definedName>
    <definedName name="_______________S1" localSheetId="2">#REF!</definedName>
    <definedName name="______________S1" localSheetId="2">#REF!</definedName>
    <definedName name="______________S1">#REF!</definedName>
    <definedName name="_____________S1" localSheetId="2">#REF!</definedName>
    <definedName name="_____________S1">#REF!</definedName>
    <definedName name="___________S1" localSheetId="2">#REF!</definedName>
    <definedName name="___________S1">#REF!</definedName>
    <definedName name="__________S1" localSheetId="2">#REF!</definedName>
    <definedName name="__________S1">#REF!</definedName>
    <definedName name="_________COL14">#REF!</definedName>
    <definedName name="_________COL16">#REF!</definedName>
    <definedName name="_________COL23">#REF!</definedName>
    <definedName name="_________COL24">#REF!</definedName>
    <definedName name="_________COL25">#REF!</definedName>
    <definedName name="_________COL26">#REF!</definedName>
    <definedName name="_________COL29">#REF!</definedName>
    <definedName name="_________COL6">#REF!</definedName>
    <definedName name="_________PCC10">#REF!</definedName>
    <definedName name="_________PCC11">#REF!</definedName>
    <definedName name="_________PCC12">#REF!</definedName>
    <definedName name="_________PCC6">#REF!</definedName>
    <definedName name="_________PCC7">#REF!</definedName>
    <definedName name="_________PCC8">#REF!</definedName>
    <definedName name="_________PCC9">#REF!</definedName>
    <definedName name="_________S1" localSheetId="2">#REF!</definedName>
    <definedName name="_________S1">#REF!</definedName>
    <definedName name="_______COL10">#REF!</definedName>
    <definedName name="_______COL11">#REF!</definedName>
    <definedName name="_______COL12">#REF!</definedName>
    <definedName name="_______COL13">#REF!</definedName>
    <definedName name="_______COL14">#REF!</definedName>
    <definedName name="_______COL15">#REF!</definedName>
    <definedName name="_______COL16">#REF!</definedName>
    <definedName name="_______COL17">#REF!</definedName>
    <definedName name="_______COL18">#REF!</definedName>
    <definedName name="_______COL2">#REF!</definedName>
    <definedName name="_______COL20">#REF!</definedName>
    <definedName name="_______COL21">#REF!</definedName>
    <definedName name="_______COL22">#REF!</definedName>
    <definedName name="_______COL23">#REF!</definedName>
    <definedName name="_______COL24">#REF!</definedName>
    <definedName name="_______COL25">#REF!</definedName>
    <definedName name="_______COL26">#REF!</definedName>
    <definedName name="_______COL27">#REF!</definedName>
    <definedName name="_______COL28">#REF!</definedName>
    <definedName name="_______COL29">#REF!</definedName>
    <definedName name="_______COL3">#REF!</definedName>
    <definedName name="_______COL30">#REF!</definedName>
    <definedName name="_______COL31">#REF!</definedName>
    <definedName name="_______COL32">#REF!</definedName>
    <definedName name="_______COL33">#REF!</definedName>
    <definedName name="_______COL34">#REF!</definedName>
    <definedName name="_______COL35">#REF!</definedName>
    <definedName name="_______COL4">#REF!</definedName>
    <definedName name="_______COL5">#REF!</definedName>
    <definedName name="_______COL6">#REF!</definedName>
    <definedName name="_______COL7">#REF!</definedName>
    <definedName name="_______COL8">#REF!</definedName>
    <definedName name="_______COL9">#REF!</definedName>
    <definedName name="_______PCC10">#REF!</definedName>
    <definedName name="_______PCC11">#REF!</definedName>
    <definedName name="_______PCC12">#REF!</definedName>
    <definedName name="_______PCC6">#REF!</definedName>
    <definedName name="_______PCC7">#REF!</definedName>
    <definedName name="_______PCC8">#REF!</definedName>
    <definedName name="_______PCC9">#REF!</definedName>
    <definedName name="_______S1" localSheetId="2">#REF!</definedName>
    <definedName name="_______S1">#REF!</definedName>
    <definedName name="______COL10">#REF!</definedName>
    <definedName name="______COL11">#REF!</definedName>
    <definedName name="______COL12">#REF!</definedName>
    <definedName name="______COL13">#REF!</definedName>
    <definedName name="______COL14">#REF!</definedName>
    <definedName name="______COL15">#REF!</definedName>
    <definedName name="______COL16">#REF!</definedName>
    <definedName name="______COL17">#REF!</definedName>
    <definedName name="______COL18">#REF!</definedName>
    <definedName name="______COL2">#REF!</definedName>
    <definedName name="______COL20">#REF!</definedName>
    <definedName name="______COL21">#REF!</definedName>
    <definedName name="______COL22">#REF!</definedName>
    <definedName name="______COL23">#REF!</definedName>
    <definedName name="______COL24">#REF!</definedName>
    <definedName name="______COL25">#REF!</definedName>
    <definedName name="______COL26">#REF!</definedName>
    <definedName name="______COL27">#REF!</definedName>
    <definedName name="______COL28">#REF!</definedName>
    <definedName name="______COL29">#REF!</definedName>
    <definedName name="______COL3">#REF!</definedName>
    <definedName name="______COL30">#REF!</definedName>
    <definedName name="______COL31">#REF!</definedName>
    <definedName name="______COL32">#REF!</definedName>
    <definedName name="______COL33">#REF!</definedName>
    <definedName name="______COL34">#REF!</definedName>
    <definedName name="______COL35">#REF!</definedName>
    <definedName name="______COL4">#REF!</definedName>
    <definedName name="______COL5">#REF!</definedName>
    <definedName name="______COL6">#REF!</definedName>
    <definedName name="______COL7">#REF!</definedName>
    <definedName name="______COL8">#REF!</definedName>
    <definedName name="______COL9">#REF!</definedName>
    <definedName name="______PCC10">#REF!</definedName>
    <definedName name="______PCC11">#REF!</definedName>
    <definedName name="______PCC12">#REF!</definedName>
    <definedName name="______PCC6">#REF!</definedName>
    <definedName name="______PCC7">#REF!</definedName>
    <definedName name="______PCC8">#REF!</definedName>
    <definedName name="______PCC9">#REF!</definedName>
    <definedName name="______S1" localSheetId="2">#REF!</definedName>
    <definedName name="______S1">#REF!</definedName>
    <definedName name="_____COL10">#REF!</definedName>
    <definedName name="_____COL11">#REF!</definedName>
    <definedName name="_____COL12">#REF!</definedName>
    <definedName name="_____COL13">#REF!</definedName>
    <definedName name="_____COL14">#REF!</definedName>
    <definedName name="_____COL15">#REF!</definedName>
    <definedName name="_____COL16">#REF!</definedName>
    <definedName name="_____COL17">#REF!</definedName>
    <definedName name="_____COL18">#REF!</definedName>
    <definedName name="_____COL2">#REF!</definedName>
    <definedName name="_____COL20">#REF!</definedName>
    <definedName name="_____COL21">#REF!</definedName>
    <definedName name="_____COL22">#REF!</definedName>
    <definedName name="_____COL23">#REF!</definedName>
    <definedName name="_____COL24">#REF!</definedName>
    <definedName name="_____COL25">#REF!</definedName>
    <definedName name="_____COL26">#REF!</definedName>
    <definedName name="_____COL27">#REF!</definedName>
    <definedName name="_____COL28">#REF!</definedName>
    <definedName name="_____COL29">#REF!</definedName>
    <definedName name="_____COL3">#REF!</definedName>
    <definedName name="_____COL30">#REF!</definedName>
    <definedName name="_____COL31">#REF!</definedName>
    <definedName name="_____COL32">#REF!</definedName>
    <definedName name="_____COL33">#REF!</definedName>
    <definedName name="_____COL34">#REF!</definedName>
    <definedName name="_____COL35">#REF!</definedName>
    <definedName name="_____COL4">#REF!</definedName>
    <definedName name="_____COL5">#REF!</definedName>
    <definedName name="_____COL6">#REF!</definedName>
    <definedName name="_____COL7">#REF!</definedName>
    <definedName name="_____COL8">#REF!</definedName>
    <definedName name="_____COL9">#REF!</definedName>
    <definedName name="_____PCC10">#REF!</definedName>
    <definedName name="_____PCC11">#REF!</definedName>
    <definedName name="_____PCC12">#REF!</definedName>
    <definedName name="_____PCC6">#REF!</definedName>
    <definedName name="_____PCC7">#REF!</definedName>
    <definedName name="_____PCC8">#REF!</definedName>
    <definedName name="_____PCC9">#REF!</definedName>
    <definedName name="_____S1" localSheetId="2">#REF!</definedName>
    <definedName name="_____S1">#REF!</definedName>
    <definedName name="_____tw1">#REF!</definedName>
    <definedName name="____COL10">#REF!</definedName>
    <definedName name="____COL11">#REF!</definedName>
    <definedName name="____COL12">#REF!</definedName>
    <definedName name="____COL13">#REF!</definedName>
    <definedName name="____COL14">#REF!</definedName>
    <definedName name="____COL15">#REF!</definedName>
    <definedName name="____COL16">#REF!</definedName>
    <definedName name="____COL17">#REF!</definedName>
    <definedName name="____COL18">#REF!</definedName>
    <definedName name="____COL2">#REF!</definedName>
    <definedName name="____COL20">#REF!</definedName>
    <definedName name="____COL21">#REF!</definedName>
    <definedName name="____COL22">#REF!</definedName>
    <definedName name="____COL23">#REF!</definedName>
    <definedName name="____COL24">#REF!</definedName>
    <definedName name="____COL25">#REF!</definedName>
    <definedName name="____COL26">#REF!</definedName>
    <definedName name="____COL27">#REF!</definedName>
    <definedName name="____COL28">#REF!</definedName>
    <definedName name="____COL29">#REF!</definedName>
    <definedName name="____COL3">#REF!</definedName>
    <definedName name="____COL30">#REF!</definedName>
    <definedName name="____COL31">#REF!</definedName>
    <definedName name="____COL32">#REF!</definedName>
    <definedName name="____COL33">#REF!</definedName>
    <definedName name="____COL34">#REF!</definedName>
    <definedName name="____COL35">#REF!</definedName>
    <definedName name="____COL4">#REF!</definedName>
    <definedName name="____COL5">#REF!</definedName>
    <definedName name="____COL6">#REF!</definedName>
    <definedName name="____COL7">#REF!</definedName>
    <definedName name="____COL8">#REF!</definedName>
    <definedName name="____COL9">#REF!</definedName>
    <definedName name="____PCC10">#REF!</definedName>
    <definedName name="____PCC11">#REF!</definedName>
    <definedName name="____PCC12">#REF!</definedName>
    <definedName name="____PCC6">#REF!</definedName>
    <definedName name="____PCC7">#REF!</definedName>
    <definedName name="____PCC8">#REF!</definedName>
    <definedName name="____PCC9">#REF!</definedName>
    <definedName name="____S1" localSheetId="2">#REF!</definedName>
    <definedName name="____S1">#REF!</definedName>
    <definedName name="____tw1">#REF!</definedName>
    <definedName name="___COL10">#REF!</definedName>
    <definedName name="___COL11">#REF!</definedName>
    <definedName name="___COL12">#REF!</definedName>
    <definedName name="___COL13">#REF!</definedName>
    <definedName name="___COL14">#REF!</definedName>
    <definedName name="___COL15">#REF!</definedName>
    <definedName name="___COL16">#REF!</definedName>
    <definedName name="___COL17">#REF!</definedName>
    <definedName name="___COL18">#REF!</definedName>
    <definedName name="___COL2">#REF!</definedName>
    <definedName name="___COL20">#REF!</definedName>
    <definedName name="___COL21">#REF!</definedName>
    <definedName name="___COL22">#REF!</definedName>
    <definedName name="___COL23">#REF!</definedName>
    <definedName name="___COL24">#REF!</definedName>
    <definedName name="___COL25">#REF!</definedName>
    <definedName name="___COL26">#REF!</definedName>
    <definedName name="___COL27">#REF!</definedName>
    <definedName name="___COL28">#REF!</definedName>
    <definedName name="___COL29">#REF!</definedName>
    <definedName name="___COL3">#REF!</definedName>
    <definedName name="___COL30">#REF!</definedName>
    <definedName name="___COL31">#REF!</definedName>
    <definedName name="___COL32">#REF!</definedName>
    <definedName name="___COL33">#REF!</definedName>
    <definedName name="___COL34">#REF!</definedName>
    <definedName name="___COL35">#REF!</definedName>
    <definedName name="___COL4">#REF!</definedName>
    <definedName name="___COL5">#REF!</definedName>
    <definedName name="___COL6">#REF!</definedName>
    <definedName name="___COL7">#REF!</definedName>
    <definedName name="___COL8">#REF!</definedName>
    <definedName name="___COL9">#REF!</definedName>
    <definedName name="___PCC10">#REF!</definedName>
    <definedName name="___PCC11">#REF!</definedName>
    <definedName name="___PCC12">#REF!</definedName>
    <definedName name="___PCC6">#REF!</definedName>
    <definedName name="___PCC7">#REF!</definedName>
    <definedName name="___PCC8">#REF!</definedName>
    <definedName name="___PCC9">#REF!</definedName>
    <definedName name="___S1" localSheetId="2">#REF!</definedName>
    <definedName name="___S1">#REF!</definedName>
    <definedName name="___tw1" localSheetId="2">#REF!</definedName>
    <definedName name="___tw1">#REF!</definedName>
    <definedName name="__123Graph_A" localSheetId="2" hidden="1">'[3]BOQ  SUM'!#REF!</definedName>
    <definedName name="__123Graph_A" localSheetId="1" hidden="1">#REF!</definedName>
    <definedName name="__123Graph_A" localSheetId="0" hidden="1">#REF!</definedName>
    <definedName name="__123Graph_A" hidden="1">'[3]BOQ  SUM'!#REF!</definedName>
    <definedName name="__123Graph_ABED" hidden="1">#REF!</definedName>
    <definedName name="__123Graph_AVEL" hidden="1">#REF!</definedName>
    <definedName name="__123Graph_AVOL1" hidden="1">#REF!</definedName>
    <definedName name="__123Graph_AVOL2" hidden="1">#REF!</definedName>
    <definedName name="__123Graph_B" localSheetId="2" hidden="1">'[3]BOQ  SUM'!#REF!</definedName>
    <definedName name="__123Graph_B" localSheetId="1" hidden="1">#REF!</definedName>
    <definedName name="__123Graph_B" localSheetId="0" hidden="1">#REF!</definedName>
    <definedName name="__123Graph_B" hidden="1">'[3]BOQ  SUM'!#REF!</definedName>
    <definedName name="__123Graph_BVOL1" hidden="1">#REF!</definedName>
    <definedName name="__123Graph_DVEL" hidden="1">#REF!</definedName>
    <definedName name="__123Graph_F" hidden="1">#REF!</definedName>
    <definedName name="__123Graph_FZOOM" hidden="1">#REF!</definedName>
    <definedName name="__123Graph_XVEL" hidden="1">#REF!</definedName>
    <definedName name="__123Graph_XVOL1" hidden="1">#REF!</definedName>
    <definedName name="__COL10">#REF!</definedName>
    <definedName name="__COL11">#REF!</definedName>
    <definedName name="__COL12">#REF!</definedName>
    <definedName name="__COL13">#REF!</definedName>
    <definedName name="__COL14">#REF!</definedName>
    <definedName name="__COL15">#REF!</definedName>
    <definedName name="__COL16">#REF!</definedName>
    <definedName name="__COL17">#REF!</definedName>
    <definedName name="__COL18">#REF!</definedName>
    <definedName name="__COL2">#REF!</definedName>
    <definedName name="__COL20">#REF!</definedName>
    <definedName name="__COL21">#REF!</definedName>
    <definedName name="__COL22">#REF!</definedName>
    <definedName name="__COL23">#REF!</definedName>
    <definedName name="__COL24">#REF!</definedName>
    <definedName name="__COL25">#REF!</definedName>
    <definedName name="__COL26">#REF!</definedName>
    <definedName name="__COL27">#REF!</definedName>
    <definedName name="__COL28">#REF!</definedName>
    <definedName name="__COL29">#REF!</definedName>
    <definedName name="__COL3">#REF!</definedName>
    <definedName name="__COL30">#REF!</definedName>
    <definedName name="__COL31">#REF!</definedName>
    <definedName name="__COL32">#REF!</definedName>
    <definedName name="__COL33">#REF!</definedName>
    <definedName name="__COL34">#REF!</definedName>
    <definedName name="__COL35">#REF!</definedName>
    <definedName name="__COL4">#REF!</definedName>
    <definedName name="__COL5">#REF!</definedName>
    <definedName name="__COL6">#REF!</definedName>
    <definedName name="__COL7">#REF!</definedName>
    <definedName name="__COL8">#REF!</definedName>
    <definedName name="__COL9">#REF!</definedName>
    <definedName name="__PCC10">#REF!</definedName>
    <definedName name="__PCC11">#REF!</definedName>
    <definedName name="__PCC12">#REF!</definedName>
    <definedName name="__PCC6">#REF!</definedName>
    <definedName name="__PCC7">#REF!</definedName>
    <definedName name="__PCC8">#REF!</definedName>
    <definedName name="__PCC9">#REF!</definedName>
    <definedName name="__S1" localSheetId="2">#REF!</definedName>
    <definedName name="__S1">#REF!</definedName>
    <definedName name="__tw1" localSheetId="2">#REF!</definedName>
    <definedName name="__tw1">#REF!</definedName>
    <definedName name="_0" localSheetId="2">#REF!</definedName>
    <definedName name="_0">#REF!</definedName>
    <definedName name="_1_____123Graph_ACHART_1" localSheetId="2" hidden="1">'[3]BOQ  SUM'!#REF!</definedName>
    <definedName name="_1_____123Graph_ACHART_1" localSheetId="1" hidden="1">#REF!</definedName>
    <definedName name="_1_____123Graph_ACHART_1" localSheetId="0" hidden="1">#REF!</definedName>
    <definedName name="_1_____123Graph_ACHART_1" hidden="1">'[3]BOQ  SUM'!#REF!</definedName>
    <definedName name="_10_Excel_BuiltIn_Print_Area_2_1" localSheetId="2">#REF!</definedName>
    <definedName name="_10_Excel_BuiltIn_Print_Area_2_1">#REF!</definedName>
    <definedName name="_11_Excel_BuiltIn_Print_Area_3_1" localSheetId="2">#REF!</definedName>
    <definedName name="_11_Excel_BuiltIn_Print_Area_3_1">#REF!</definedName>
    <definedName name="_12_Excel_BuiltIn_Print_Area_4_1" localSheetId="2">#REF!</definedName>
    <definedName name="_12_Excel_BuiltIn_Print_Area_4_1">#REF!</definedName>
    <definedName name="_12Excel_BuiltIn_Print_Area_3_1" localSheetId="2">#REF!</definedName>
    <definedName name="_12Excel_BuiltIn_Print_Area_3_1">#REF!</definedName>
    <definedName name="_13_Excel_BuiltIn_Print_Area_6_1" localSheetId="2">#REF!</definedName>
    <definedName name="_13_Excel_BuiltIn_Print_Area_6_1">#REF!</definedName>
    <definedName name="_14_Excel_BuiltIn_Print_Titles_2_1" localSheetId="2">#REF!</definedName>
    <definedName name="_14_Excel_BuiltIn_Print_Titles_2_1">#REF!</definedName>
    <definedName name="_15_Excel_BuiltIn_Print_Titles_3_1" localSheetId="2">#REF!</definedName>
    <definedName name="_15_Excel_BuiltIn_Print_Titles_3_1">#REF!</definedName>
    <definedName name="_16_Excel_BuiltIn_Print_Titles_4_1" localSheetId="2">#REF!</definedName>
    <definedName name="_16_Excel_BuiltIn_Print_Titles_4_1">#REF!</definedName>
    <definedName name="_16Excel_BuiltIn_Print_Area_4_1" localSheetId="2">#REF!</definedName>
    <definedName name="_16Excel_BuiltIn_Print_Area_4_1">#REF!</definedName>
    <definedName name="_17Excel_BuiltIn_Print_Area_1_1" localSheetId="2">#REF!</definedName>
    <definedName name="_17Excel_BuiltIn_Print_Area_1_1">#REF!</definedName>
    <definedName name="_18Excel_BuiltIn_Print_Area_2_1" localSheetId="2">#REF!</definedName>
    <definedName name="_18Excel_BuiltIn_Print_Area_2_1">#REF!</definedName>
    <definedName name="_18Excel_BuiltIn_Print_Area_6_1" localSheetId="2">#REF!</definedName>
    <definedName name="_18Excel_BuiltIn_Print_Area_6_1">#REF!</definedName>
    <definedName name="_19Excel_BuiltIn_Print_Area_3_1" localSheetId="2">#REF!</definedName>
    <definedName name="_19Excel_BuiltIn_Print_Area_3_1">#REF!</definedName>
    <definedName name="_1Excel_BuiltIn_Print_Area_6_1" localSheetId="2">#REF!</definedName>
    <definedName name="_1Excel_BuiltIn_Print_Area_6_1">#REF!</definedName>
    <definedName name="_2_____123Graph_BCHART_1" localSheetId="2" hidden="1">'[3]BOQ  SUM'!#REF!</definedName>
    <definedName name="_2_____123Graph_BCHART_1" localSheetId="1" hidden="1">#REF!</definedName>
    <definedName name="_2_____123Graph_BCHART_1" localSheetId="0" hidden="1">#REF!</definedName>
    <definedName name="_2_____123Graph_BCHART_1" hidden="1">'[3]BOQ  SUM'!#REF!</definedName>
    <definedName name="_20Excel_BuiltIn_Print_Area_4_1" localSheetId="2">#REF!</definedName>
    <definedName name="_20Excel_BuiltIn_Print_Area_4_1">#REF!</definedName>
    <definedName name="_22Excel_BuiltIn_Print_Area_6_1" localSheetId="2">#REF!</definedName>
    <definedName name="_22Excel_BuiltIn_Print_Area_6_1">#REF!</definedName>
    <definedName name="_22Excel_BuiltIn_Print_Titles_2_1" localSheetId="2">#REF!</definedName>
    <definedName name="_22Excel_BuiltIn_Print_Titles_2_1">#REF!</definedName>
    <definedName name="_23Excel_BuiltIn_Print_Titles_2_1" localSheetId="2">#REF!</definedName>
    <definedName name="_23Excel_BuiltIn_Print_Titles_2_1">#REF!</definedName>
    <definedName name="_24Excel_BuiltIn_Print_Titles_3_1" localSheetId="2">#REF!</definedName>
    <definedName name="_24Excel_BuiltIn_Print_Titles_3_1">#REF!</definedName>
    <definedName name="_25Excel_BuiltIn_Print_Titles_4_1" localSheetId="2">#REF!</definedName>
    <definedName name="_25Excel_BuiltIn_Print_Titles_4_1">#REF!</definedName>
    <definedName name="_26Excel_BuiltIn_Print_Titles_3_1" localSheetId="2">#REF!</definedName>
    <definedName name="_26Excel_BuiltIn_Print_Titles_3_1">#REF!</definedName>
    <definedName name="_2Excel_BuiltIn_Print_Area_6_1" localSheetId="2">#REF!</definedName>
    <definedName name="_2Excel_BuiltIn_Print_Area_6_1">#REF!</definedName>
    <definedName name="_3____123Graph_ACHART_1" localSheetId="1" hidden="1">#REF!</definedName>
    <definedName name="_3____123Graph_ACHART_1" localSheetId="0" hidden="1">#REF!</definedName>
    <definedName name="_3____123Graph_ACHART_1" hidden="1">[4]SUM!$C$9:$C$18</definedName>
    <definedName name="_30Excel_BuiltIn_Print_Titles_4_1" localSheetId="2">#REF!</definedName>
    <definedName name="_30Excel_BuiltIn_Print_Titles_4_1">#REF!</definedName>
    <definedName name="_4____123Graph_BCHART_1" localSheetId="2" hidden="1">[4]SUM!#REF!</definedName>
    <definedName name="_4____123Graph_BCHART_1" localSheetId="1" hidden="1">#REF!</definedName>
    <definedName name="_4____123Graph_BCHART_1" localSheetId="0" hidden="1">#REF!</definedName>
    <definedName name="_4____123Graph_BCHART_1" hidden="1">[4]SUM!#REF!</definedName>
    <definedName name="_4Excel_BuiltIn_Print_Area_1_1" localSheetId="2">#REF!</definedName>
    <definedName name="_4Excel_BuiltIn_Print_Area_1_1">#REF!</definedName>
    <definedName name="_5___123Graph_ACHART_1" localSheetId="1" hidden="1">#REF!</definedName>
    <definedName name="_5___123Graph_ACHART_1" localSheetId="0" hidden="1">#REF!</definedName>
    <definedName name="_5___123Graph_ACHART_1" hidden="1">[4]SUM!$C$9:$C$18</definedName>
    <definedName name="_6___123Graph_BCHART_1" localSheetId="2" hidden="1">[4]SUM!#REF!</definedName>
    <definedName name="_6___123Graph_BCHART_1" localSheetId="1" hidden="1">#REF!</definedName>
    <definedName name="_6___123Graph_BCHART_1" localSheetId="0" hidden="1">#REF!</definedName>
    <definedName name="_6___123Graph_BCHART_1" hidden="1">[4]SUM!#REF!</definedName>
    <definedName name="_7__123Graph_ACHART_1" localSheetId="2" hidden="1">'[3]BOQ  SUM'!#REF!</definedName>
    <definedName name="_7__123Graph_ACHART_1" localSheetId="1" hidden="1">#REF!</definedName>
    <definedName name="_7__123Graph_ACHART_1" localSheetId="0" hidden="1">#REF!</definedName>
    <definedName name="_7__123Graph_ACHART_1" hidden="1">'[3]BOQ  SUM'!#REF!</definedName>
    <definedName name="_8__123Graph_BCHART_1" localSheetId="2" hidden="1">'[3]BOQ  SUM'!#REF!</definedName>
    <definedName name="_8__123Graph_BCHART_1" localSheetId="1" hidden="1">#REF!</definedName>
    <definedName name="_8__123Graph_BCHART_1" localSheetId="0" hidden="1">#REF!</definedName>
    <definedName name="_8__123Graph_BCHART_1" hidden="1">'[3]BOQ  SUM'!#REF!</definedName>
    <definedName name="_8Excel_BuiltIn_Print_Area_2_1" localSheetId="2">#REF!</definedName>
    <definedName name="_8Excel_BuiltIn_Print_Area_2_1">#REF!</definedName>
    <definedName name="_9_Excel_BuiltIn_Print_Area_1_1" localSheetId="2">#REF!</definedName>
    <definedName name="_9_Excel_BuiltIn_Print_Area_1_1">#REF!</definedName>
    <definedName name="_a">#REF!</definedName>
    <definedName name="_A66666">#REF!</definedName>
    <definedName name="_CD" localSheetId="2">#REF!</definedName>
    <definedName name="_CD">#REF!</definedName>
    <definedName name="_COL10">#REF!</definedName>
    <definedName name="_COL11">#REF!</definedName>
    <definedName name="_COL12">#REF!</definedName>
    <definedName name="_COL13">#REF!</definedName>
    <definedName name="_COL14">#REF!</definedName>
    <definedName name="_COL15">#REF!</definedName>
    <definedName name="_COL16">#REF!</definedName>
    <definedName name="_COL17">#REF!</definedName>
    <definedName name="_COL18">#REF!</definedName>
    <definedName name="_COL2">#REF!</definedName>
    <definedName name="_COL20">#REF!</definedName>
    <definedName name="_COL21">#REF!</definedName>
    <definedName name="_COL22">#REF!</definedName>
    <definedName name="_COL23">#REF!</definedName>
    <definedName name="_COL24">#REF!</definedName>
    <definedName name="_COL25">#REF!</definedName>
    <definedName name="_COL26">#REF!</definedName>
    <definedName name="_COL27">#REF!</definedName>
    <definedName name="_COL28">#REF!</definedName>
    <definedName name="_COL29">#REF!</definedName>
    <definedName name="_COL3">#REF!</definedName>
    <definedName name="_COL30">#REF!</definedName>
    <definedName name="_COL31">#REF!</definedName>
    <definedName name="_COL32">#REF!</definedName>
    <definedName name="_COL33">#REF!</definedName>
    <definedName name="_COL34">#REF!</definedName>
    <definedName name="_COL35">#REF!</definedName>
    <definedName name="_COL4">#REF!</definedName>
    <definedName name="_COL5">#REF!</definedName>
    <definedName name="_COL6">#REF!</definedName>
    <definedName name="_COL7">#REF!</definedName>
    <definedName name="_COL8">#REF!</definedName>
    <definedName name="_COL9">#REF!</definedName>
    <definedName name="_csr1">#REF!</definedName>
    <definedName name="_CSR2012">#REF!</definedName>
    <definedName name="_DIV27">#REF!</definedName>
    <definedName name="_Fill" localSheetId="2" hidden="1">#REF!</definedName>
    <definedName name="_Fill" hidden="1">#REF!</definedName>
    <definedName name="_xlnm._FilterDatabase" localSheetId="5" hidden="1">ACMV!$C$35:$I$51</definedName>
    <definedName name="_Key1" localSheetId="2" hidden="1">#REF!</definedName>
    <definedName name="_Key1" hidden="1">#REF!</definedName>
    <definedName name="_Key2" hidden="1">#REF!</definedName>
    <definedName name="_MS16">#REF!</definedName>
    <definedName name="_MS6">#REF!</definedName>
    <definedName name="_NA1" localSheetId="2">#REF!</definedName>
    <definedName name="_NA1">#REF!</definedName>
    <definedName name="_NA12" localSheetId="2">#REF!</definedName>
    <definedName name="_NA12">#REF!</definedName>
    <definedName name="_NA13" localSheetId="2">#REF!</definedName>
    <definedName name="_NA13">#REF!</definedName>
    <definedName name="_NA17" localSheetId="2">#REF!</definedName>
    <definedName name="_NA17">#REF!</definedName>
    <definedName name="_NA2" localSheetId="2">#REF!</definedName>
    <definedName name="_NA2">#REF!</definedName>
    <definedName name="_NA23" localSheetId="2">#REF!</definedName>
    <definedName name="_NA23">#REF!</definedName>
    <definedName name="_NA3" localSheetId="2">#REF!</definedName>
    <definedName name="_NA3">#REF!</definedName>
    <definedName name="_NA7" localSheetId="2">#REF!</definedName>
    <definedName name="_NA7">#REF!</definedName>
    <definedName name="_NA9" localSheetId="2">#REF!</definedName>
    <definedName name="_NA9">#REF!</definedName>
    <definedName name="_Order1" hidden="1">255</definedName>
    <definedName name="_Order2" hidden="1">0</definedName>
    <definedName name="_Parse_In" hidden="1">#REF!</definedName>
    <definedName name="_Parse_Out" hidden="1">#REF!</definedName>
    <definedName name="_PCC10">#REF!</definedName>
    <definedName name="_PCC11">#REF!</definedName>
    <definedName name="_PCC12">#REF!</definedName>
    <definedName name="_PCC6">#REF!</definedName>
    <definedName name="_PCC7">#REF!</definedName>
    <definedName name="_PCC8">#REF!</definedName>
    <definedName name="_PCC9">#REF!</definedName>
    <definedName name="_PR625" localSheetId="2">'[5]Normal Basis'!$133:$133</definedName>
    <definedName name="_PR625" localSheetId="1">#REF!</definedName>
    <definedName name="_PR625" localSheetId="0">#REF!</definedName>
    <definedName name="_PR625">'[5]Normal Basis'!$133:$133</definedName>
    <definedName name="_PR706" localSheetId="2">'[5]Normal Basis'!#REF!</definedName>
    <definedName name="_PR706" localSheetId="1">#REF!</definedName>
    <definedName name="_PR706" localSheetId="0">#REF!</definedName>
    <definedName name="_PR706">'[5]Normal Basis'!#REF!</definedName>
    <definedName name="_PR707">#REF!</definedName>
    <definedName name="_PR730" localSheetId="2">'[5]Normal Basis'!#REF!</definedName>
    <definedName name="_PR730" localSheetId="1">#REF!</definedName>
    <definedName name="_PR730" localSheetId="0">#REF!</definedName>
    <definedName name="_PR730">'[5]Normal Basis'!#REF!</definedName>
    <definedName name="_PR741" localSheetId="2">'[5]Normal Basis'!$76:$76</definedName>
    <definedName name="_PR741" localSheetId="1">#REF!</definedName>
    <definedName name="_PR741" localSheetId="0">#REF!</definedName>
    <definedName name="_PR741">'[5]Normal Basis'!$76:$76</definedName>
    <definedName name="_PR857" localSheetId="2">'[5]Normal Basis'!$59:$59</definedName>
    <definedName name="_PR857" localSheetId="1">#REF!</definedName>
    <definedName name="_PR857" localSheetId="0">#REF!</definedName>
    <definedName name="_PR857">'[5]Normal Basis'!$59:$59</definedName>
    <definedName name="_PR858" localSheetId="2">'[5]Normal Basis'!$57:$57</definedName>
    <definedName name="_PR858" localSheetId="1">#REF!</definedName>
    <definedName name="_PR858" localSheetId="0">#REF!</definedName>
    <definedName name="_PR858">'[5]Normal Basis'!$57:$57</definedName>
    <definedName name="_PR862" localSheetId="2">'[5]Normal Basis'!$53:$53</definedName>
    <definedName name="_PR862" localSheetId="1">#REF!</definedName>
    <definedName name="_PR862" localSheetId="0">#REF!</definedName>
    <definedName name="_PR862">'[5]Normal Basis'!$53:$53</definedName>
    <definedName name="_PR864" localSheetId="2">'[5]Normal Basis'!$51:$51</definedName>
    <definedName name="_PR864" localSheetId="1">#REF!</definedName>
    <definedName name="_PR864" localSheetId="0">#REF!</definedName>
    <definedName name="_PR864">'[5]Normal Basis'!$51:$51</definedName>
    <definedName name="_PR873" localSheetId="2">'[5]Normal Basis'!$42:$42</definedName>
    <definedName name="_PR873" localSheetId="1">#REF!</definedName>
    <definedName name="_PR873" localSheetId="0">#REF!</definedName>
    <definedName name="_PR873">'[5]Normal Basis'!$42:$42</definedName>
    <definedName name="_PR874" localSheetId="2">'[5]Normal Basis'!$41:$41</definedName>
    <definedName name="_PR874" localSheetId="1">#REF!</definedName>
    <definedName name="_PR874" localSheetId="0">#REF!</definedName>
    <definedName name="_PR874">'[5]Normal Basis'!$41:$41</definedName>
    <definedName name="_PR883" localSheetId="2">'[5]Normal Basis'!#REF!</definedName>
    <definedName name="_PR883" localSheetId="1">#REF!</definedName>
    <definedName name="_PR883" localSheetId="0">#REF!</definedName>
    <definedName name="_PR883">'[5]Normal Basis'!#REF!</definedName>
    <definedName name="_PR897">#REF!</definedName>
    <definedName name="_Regression_Int">1</definedName>
    <definedName name="_S1" localSheetId="2">#REF!</definedName>
    <definedName name="_S1">#REF!</definedName>
    <definedName name="_Sort" localSheetId="2" hidden="1">#REF!</definedName>
    <definedName name="_Sort" hidden="1">#REF!</definedName>
    <definedName name="_TAQ" localSheetId="2">#REF!</definedName>
    <definedName name="_TAQ">#REF!</definedName>
    <definedName name="_tw1" localSheetId="2">#REF!</definedName>
    <definedName name="_tw1">#REF!</definedName>
    <definedName name="A" localSheetId="1">#REF!</definedName>
    <definedName name="A" localSheetId="0">#REF!</definedName>
    <definedName name="A">[6]B!$A$8:$H$52</definedName>
    <definedName name="aa">#REF!</definedName>
    <definedName name="AAA" localSheetId="1">#REF!</definedName>
    <definedName name="AAA" localSheetId="0">#REF!</definedName>
    <definedName name="AAA">#N/A</definedName>
    <definedName name="aaag" localSheetId="0" hidden="1">{#N/A,#N/A,TRUE,"SUM";#N/A,#N/A,TRUE,"EE";#N/A,#N/A,TRUE,"AC";#N/A,#N/A,TRUE,"SN"}</definedName>
    <definedName name="aaag" hidden="1">{#N/A,#N/A,TRUE,"SUM";#N/A,#N/A,TRUE,"EE";#N/A,#N/A,TRUE,"AC";#N/A,#N/A,TRUE,"SN"}</definedName>
    <definedName name="AADATA">#REF!</definedName>
    <definedName name="AB" localSheetId="0" hidden="1">{#N/A,#N/A,TRUE,"SUM";#N/A,#N/A,TRUE,"EE";#N/A,#N/A,TRUE,"AC";#N/A,#N/A,TRUE,"SN"}</definedName>
    <definedName name="AB" hidden="1">{#N/A,#N/A,TRUE,"SUM";#N/A,#N/A,TRUE,"EE";#N/A,#N/A,TRUE,"AC";#N/A,#N/A,TRUE,"SN"}</definedName>
    <definedName name="abc">#REF!</definedName>
    <definedName name="ABGRNT">#REF!</definedName>
    <definedName name="ac">#REF!</definedName>
    <definedName name="ACC_18">#REF!</definedName>
    <definedName name="ACC_24">#REF!</definedName>
    <definedName name="AccessControlSecurityEquipment">#REF!</definedName>
    <definedName name="AccessDatabase" hidden="1">"C:\My Documents\tippaporn\MAT PRICE.mdb"</definedName>
    <definedName name="ACP">#REF!</definedName>
    <definedName name="AGGBASE">#REF!</definedName>
    <definedName name="AGGSBBASE">#REF!</definedName>
    <definedName name="AIDATA">#REF!</definedName>
    <definedName name="ANCHOR">#REF!</definedName>
    <definedName name="ANGTF">#REF!</definedName>
    <definedName name="AO">#REF!</definedName>
    <definedName name="APFLSCL">#REF!</definedName>
    <definedName name="APM">#REF!</definedName>
    <definedName name="AR_LAB">#REF!</definedName>
    <definedName name="AR_MAT">#REF!</definedName>
    <definedName name="archi">#REF!</definedName>
    <definedName name="AREA10">#REF!</definedName>
    <definedName name="AREA12">#REF!</definedName>
    <definedName name="AREA6">#REF!</definedName>
    <definedName name="AREA7">#REF!</definedName>
    <definedName name="AREA8">#REF!</definedName>
    <definedName name="AREA9">#REF!</definedName>
    <definedName name="as">#REF!</definedName>
    <definedName name="asa">#REF!</definedName>
    <definedName name="asas">#REF!</definedName>
    <definedName name="asd">#REF!</definedName>
    <definedName name="asdf">#REF!</definedName>
    <definedName name="asdfvbb">#REF!</definedName>
    <definedName name="asfasdfdsf">#REF!</definedName>
    <definedName name="asgddf">#REF!</definedName>
    <definedName name="AutomaticFireDetection">#REF!</definedName>
    <definedName name="AVIO1DS">#REF!</definedName>
    <definedName name="AVIO2DS">#REF!</definedName>
    <definedName name="AVIO3DS">#REF!</definedName>
    <definedName name="AVIS1DS">#REF!</definedName>
    <definedName name="AVIS2DS">#REF!</definedName>
    <definedName name="AWSSD">#REF!</definedName>
    <definedName name="ax" localSheetId="0" hidden="1">{"'TELEPHONE Nos'!$A$1:$D$55"}</definedName>
    <definedName name="ax" hidden="1">{"'TELEPHONE Nos'!$A$1:$D$55"}</definedName>
    <definedName name="az">#REF!</definedName>
    <definedName name="b" localSheetId="2">#REF!</definedName>
    <definedName name="b">#REF!</definedName>
    <definedName name="B_2">#REF!</definedName>
    <definedName name="B_3">#REF!</definedName>
    <definedName name="B_Mirr">#REF!</definedName>
    <definedName name="B10.1.01">#REF!</definedName>
    <definedName name="B10.1.03">#REF!</definedName>
    <definedName name="B10.1.04">#REF!</definedName>
    <definedName name="B10.1.11">#REF!</definedName>
    <definedName name="B10.1.13a">#REF!</definedName>
    <definedName name="B11.1.01">#REF!</definedName>
    <definedName name="B11.1.03">#REF!</definedName>
    <definedName name="B11.1.04">#REF!</definedName>
    <definedName name="B11.1.11">#REF!</definedName>
    <definedName name="B11.1.13a">#REF!</definedName>
    <definedName name="B12.1.01">#REF!</definedName>
    <definedName name="B12.1.03">#REF!</definedName>
    <definedName name="B12.1.04">#REF!</definedName>
    <definedName name="B13.1.01">#REF!</definedName>
    <definedName name="B13.1.03">#REF!</definedName>
    <definedName name="B13.1.04">#REF!</definedName>
    <definedName name="B13.1.11">#REF!</definedName>
    <definedName name="B13.1.13a">#REF!</definedName>
    <definedName name="B14.1.01">#REF!</definedName>
    <definedName name="B14.1.03">#REF!</definedName>
    <definedName name="B14.1.04">#REF!</definedName>
    <definedName name="B14.1.11">#REF!</definedName>
    <definedName name="B14.1.14a">#REF!</definedName>
    <definedName name="B6.1.01">#REF!</definedName>
    <definedName name="B6.1.03">#REF!</definedName>
    <definedName name="B6.1.04">#REF!</definedName>
    <definedName name="B6.1.11">#REF!</definedName>
    <definedName name="B6.1.13a">#REF!</definedName>
    <definedName name="B7.1.01">#REF!</definedName>
    <definedName name="B7.1.04">#REF!</definedName>
    <definedName name="B7_C3">#REF!</definedName>
    <definedName name="B8.1.01">#REF!</definedName>
    <definedName name="B8.1.04">#REF!</definedName>
    <definedName name="B8_c3">#REF!</definedName>
    <definedName name="B9.1.01">#REF!</definedName>
    <definedName name="B9.1.04">#REF!</definedName>
    <definedName name="ba">#REF!</definedName>
    <definedName name="baab">#REF!</definedName>
    <definedName name="BABAR">#REF!</definedName>
    <definedName name="BANFB">#REF!</definedName>
    <definedName name="BBB">#REF!</definedName>
    <definedName name="BEDL">#REF!</definedName>
    <definedName name="BEDW">#REF!</definedName>
    <definedName name="BEDWIDTHTABLE">#REF!</definedName>
    <definedName name="BFM">#REF!</definedName>
    <definedName name="BIGC" localSheetId="0" hidden="1">{#N/A,#N/A,TRUE,"Str.";#N/A,#N/A,TRUE,"Steel &amp; Roof";#N/A,#N/A,TRUE,"Arc.";#N/A,#N/A,TRUE,"Preliminary";#N/A,#N/A,TRUE,"Sum_Prelim"}</definedName>
    <definedName name="BIGC" hidden="1">{#N/A,#N/A,TRUE,"Str.";#N/A,#N/A,TRUE,"Steel &amp; Roof";#N/A,#N/A,TRUE,"Arc.";#N/A,#N/A,TRUE,"Preliminary";#N/A,#N/A,TRUE,"Sum_Prelim"}</definedName>
    <definedName name="bill1">#REF!</definedName>
    <definedName name="bill10">#REF!</definedName>
    <definedName name="bill11">#REF!</definedName>
    <definedName name="bill2">#REF!</definedName>
    <definedName name="bill3">#REF!</definedName>
    <definedName name="bill4">#REF!</definedName>
    <definedName name="bill5">#REF!</definedName>
    <definedName name="bill6">#REF!</definedName>
    <definedName name="bill7">#REF!</definedName>
    <definedName name="bill8">#REF!</definedName>
    <definedName name="bill8.">#REF!</definedName>
    <definedName name="bill9">#REF!</definedName>
    <definedName name="Binding_wire">#REF!</definedName>
    <definedName name="Bitumen">#REF!</definedName>
    <definedName name="BJDATA">#REF!</definedName>
    <definedName name="Blk_12">#REF!</definedName>
    <definedName name="Blk_4">#REF!</definedName>
    <definedName name="Blk_6">#REF!</definedName>
    <definedName name="Blk_8">#REF!</definedName>
    <definedName name="Blk_9">#REF!</definedName>
    <definedName name="Block_6">#REF!</definedName>
    <definedName name="BMA">#REF!</definedName>
    <definedName name="BMFR">#REF!</definedName>
    <definedName name="BMFRS">#REF!</definedName>
    <definedName name="BMSXH">#REF!</definedName>
    <definedName name="BMSXS">#REF!</definedName>
    <definedName name="BMT">#REF!</definedName>
    <definedName name="BOOK3">#REF!</definedName>
    <definedName name="BOQ">#REF!</definedName>
    <definedName name="BOQAbbas">#REF!</definedName>
    <definedName name="BOQC3">#REF!</definedName>
    <definedName name="BoreConstruction">#REF!</definedName>
    <definedName name="boring">#REF!</definedName>
    <definedName name="boynsr" localSheetId="2">#REF!</definedName>
    <definedName name="boynsr">#REF!</definedName>
    <definedName name="boynsr1" localSheetId="2">#REF!</definedName>
    <definedName name="boynsr1">#REF!</definedName>
    <definedName name="boysr" localSheetId="2">#REF!</definedName>
    <definedName name="boysr">#REF!</definedName>
    <definedName name="boysr1" localSheetId="2">#REF!</definedName>
    <definedName name="boysr1">#REF!</definedName>
    <definedName name="Brickwork">#REF!</definedName>
    <definedName name="BRK">#REF!</definedName>
    <definedName name="BSIWhichPageSetup" hidden="1">1</definedName>
    <definedName name="BSIWhichPageSetup_0" hidden="1">"0þ"</definedName>
    <definedName name="BUT">#REF!</definedName>
    <definedName name="CAB_BV">#REF!</definedName>
    <definedName name="Cab_KitB">#REF!</definedName>
    <definedName name="Cab_KitC">#REF!</definedName>
    <definedName name="Cab_KitH">#REF!</definedName>
    <definedName name="CANAL2">#REF!</definedName>
    <definedName name="CANALNO">#REF!</definedName>
    <definedName name="Carpets">#REF!</definedName>
    <definedName name="CBC">#REF!</definedName>
    <definedName name="CC_TF">#REF!</definedName>
    <definedName name="CCF_3">#REF!</definedName>
    <definedName name="CCF_6">#REF!</definedName>
    <definedName name="CCJALI">#REF!</definedName>
    <definedName name="CCUT">#REF!</definedName>
    <definedName name="cement">#REF!</definedName>
    <definedName name="CementitiousToppings">#REF!</definedName>
    <definedName name="Cemwent">#REF!</definedName>
    <definedName name="cfchgvhj">#REF!</definedName>
    <definedName name="CFILL">#REF!</definedName>
    <definedName name="CGI">#REF!</definedName>
    <definedName name="CHQRDTL">#REF!</definedName>
    <definedName name="CHW" localSheetId="2">#REF!</definedName>
    <definedName name="CHW">#REF!</definedName>
    <definedName name="class">#REF!</definedName>
    <definedName name="CLRCRT">#REF!</definedName>
    <definedName name="CLRGLASS">#REF!</definedName>
    <definedName name="COAT" localSheetId="2">'[2]PNT-QUOT-#3'!#REF!</definedName>
    <definedName name="COAT" localSheetId="1">#REF!</definedName>
    <definedName name="COAT" localSheetId="0">#REF!</definedName>
    <definedName name="COAT">'[2]PNT-QUOT-#3'!#REF!</definedName>
    <definedName name="COL_ARRANGE">#REF!</definedName>
    <definedName name="COL_ARRANGE2">#REF!</definedName>
    <definedName name="COL_ARRANGE3">#REF!</definedName>
    <definedName name="COL19A">#REF!</definedName>
    <definedName name="COL19B">#REF!</definedName>
    <definedName name="Con">#REF!</definedName>
    <definedName name="ConcreteFinish">#REF!</definedName>
    <definedName name="ConcreteGeneral">#REF!</definedName>
    <definedName name="ConcretePavement">#REF!</definedName>
    <definedName name="COUNTER">#REF!</definedName>
    <definedName name="COUNTER2">#REF!</definedName>
    <definedName name="cover" localSheetId="1">#REF!</definedName>
    <definedName name="cover" localSheetId="0">#REF!</definedName>
    <definedName name="cover">[7]Sheet1!$F$24</definedName>
    <definedName name="_xlnm.Criteria" localSheetId="2">#REF!</definedName>
    <definedName name="_xlnm.Criteria">#REF!</definedName>
    <definedName name="CROSSEC">#REF!</definedName>
    <definedName name="CRSH">#REF!</definedName>
    <definedName name="CRSH0.5">#REF!</definedName>
    <definedName name="CRSH01.5">#REF!</definedName>
    <definedName name="CRU">#REF!</definedName>
    <definedName name="CRUSH">#REF!</definedName>
    <definedName name="CS">#REF!</definedName>
    <definedName name="CS_10" localSheetId="2">#REF!</definedName>
    <definedName name="CS_10">#REF!</definedName>
    <definedName name="CS_100" localSheetId="2">#REF!</definedName>
    <definedName name="CS_100">#REF!</definedName>
    <definedName name="CS_10S" localSheetId="2">#REF!</definedName>
    <definedName name="CS_10S">#REF!</definedName>
    <definedName name="CS_120" localSheetId="2">#REF!</definedName>
    <definedName name="CS_120">#REF!</definedName>
    <definedName name="CS_140" localSheetId="2">#REF!</definedName>
    <definedName name="CS_140">#REF!</definedName>
    <definedName name="CS_160" localSheetId="2">#REF!</definedName>
    <definedName name="CS_160">#REF!</definedName>
    <definedName name="CS_20" localSheetId="2">#REF!</definedName>
    <definedName name="CS_20">#REF!</definedName>
    <definedName name="CS_30" localSheetId="2">#REF!</definedName>
    <definedName name="CS_30">#REF!</definedName>
    <definedName name="CS_40" localSheetId="2">#REF!</definedName>
    <definedName name="CS_40">#REF!</definedName>
    <definedName name="CS_40S" localSheetId="2">#REF!</definedName>
    <definedName name="CS_40S">#REF!</definedName>
    <definedName name="CS_5S" localSheetId="2">#REF!</definedName>
    <definedName name="CS_5S">#REF!</definedName>
    <definedName name="CS_60" localSheetId="2">#REF!</definedName>
    <definedName name="CS_60">#REF!</definedName>
    <definedName name="CS_80" localSheetId="2">#REF!</definedName>
    <definedName name="CS_80">#REF!</definedName>
    <definedName name="CS_80S" localSheetId="2">#REF!</definedName>
    <definedName name="CS_80S">#REF!</definedName>
    <definedName name="CS_STD" localSheetId="2">#REF!</definedName>
    <definedName name="CS_STD">#REF!</definedName>
    <definedName name="CS_XS" localSheetId="2">#REF!</definedName>
    <definedName name="CS_XS">#REF!</definedName>
    <definedName name="CS_XXS" localSheetId="2">#REF!</definedName>
    <definedName name="CS_XXS">#REF!</definedName>
    <definedName name="CSR">#REF!</definedName>
    <definedName name="CSWE">#REF!</definedName>
    <definedName name="Ctg">#REF!</definedName>
    <definedName name="CUT">#REF!</definedName>
    <definedName name="cwb">#REF!</definedName>
    <definedName name="D">#REF!</definedName>
    <definedName name="DAANISH">#REF!</definedName>
    <definedName name="dakfods">#REF!</definedName>
    <definedName name="Dampa">#REF!</definedName>
    <definedName name="Data">'[8]CB Summary'!$I$10:$I$13</definedName>
    <definedName name="DATA1">#REF!</definedName>
    <definedName name="DATA2">#REF!</definedName>
    <definedName name="DATA3">#REF!</definedName>
    <definedName name="DATA4">#REF!</definedName>
    <definedName name="_xlnm.Database" localSheetId="2">#REF!</definedName>
    <definedName name="_xlnm.Database">#REF!</definedName>
    <definedName name="datalist">'[8]CB Summary'!$I$10:$J$13</definedName>
    <definedName name="dd">#REF!</definedName>
    <definedName name="ddd" localSheetId="0" hidden="1">{#N/A,#N/A,TRUE,"Str.";#N/A,#N/A,TRUE,"Steel &amp; Roof";#N/A,#N/A,TRUE,"Arc.";#N/A,#N/A,TRUE,"Preliminary";#N/A,#N/A,TRUE,"Sum_Prelim"}</definedName>
    <definedName name="ddd" hidden="1">{#N/A,#N/A,TRUE,"Str.";#N/A,#N/A,TRUE,"Steel &amp; Roof";#N/A,#N/A,TRUE,"Arc.";#N/A,#N/A,TRUE,"Preliminary";#N/A,#N/A,TRUE,"Sum_Prelim"}</definedName>
    <definedName name="Dec">#REF!</definedName>
    <definedName name="Demolition">#REF!</definedName>
    <definedName name="DEPTH">#REF!</definedName>
    <definedName name="des">#REF!</definedName>
    <definedName name="DESC">#REF!</definedName>
    <definedName name="DESCR">#REF!</definedName>
    <definedName name="Descri">#REF!</definedName>
    <definedName name="dese">#REF!</definedName>
    <definedName name="Desri">#REF!,#REF!,#REF!,#REF!</definedName>
    <definedName name="Desup">#REF!</definedName>
    <definedName name="dfdf">#REF!</definedName>
    <definedName name="dfhrtju">#REF!</definedName>
    <definedName name="DIESEL">#REF!</definedName>
    <definedName name="DigitValue">#REF!</definedName>
    <definedName name="DistributionCabling">#REF!</definedName>
    <definedName name="dl">#REF!</definedName>
    <definedName name="dlist" localSheetId="5">#REF!</definedName>
    <definedName name="dlist" localSheetId="2">#REF!</definedName>
    <definedName name="dlist" localSheetId="6">#REF!</definedName>
    <definedName name="dlist" localSheetId="7">#REF!</definedName>
    <definedName name="dlist">#REF!</definedName>
    <definedName name="Doors">#REF!</definedName>
    <definedName name="Drain">#REF!</definedName>
    <definedName name="DRCLSR">#REF!</definedName>
    <definedName name="DROP">#REF!</definedName>
    <definedName name="DRSTPPR">#REF!</definedName>
    <definedName name="dsd">#REF!</definedName>
    <definedName name="DTM">#REF!</definedName>
    <definedName name="DUTY">#REF!</definedName>
    <definedName name="e" localSheetId="2">#REF!</definedName>
    <definedName name="e">#REF!</definedName>
    <definedName name="eafret">#REF!</definedName>
    <definedName name="EarthBlockWalling">#REF!</definedName>
    <definedName name="Earthwork">#REF!</definedName>
    <definedName name="Eathwork">#REF!</definedName>
    <definedName name="Echo">#REF!</definedName>
    <definedName name="EEE">#REF!</definedName>
    <definedName name="elb">#REF!</definedName>
    <definedName name="ElectricalServices">#REF!</definedName>
    <definedName name="ELW">#REF!</definedName>
    <definedName name="ELWT">#REF!</definedName>
    <definedName name="EmergencyEvacuationLighting">#REF!</definedName>
    <definedName name="ENMLPNT">#REF!</definedName>
    <definedName name="EQUIPMENT">#REF!</definedName>
    <definedName name="Esc">#REF!</definedName>
    <definedName name="ESS" localSheetId="2">#REF!</definedName>
    <definedName name="ESS">#REF!</definedName>
    <definedName name="essing">#REF!</definedName>
    <definedName name="ESTQTY">#REF!</definedName>
    <definedName name="EWCOST">#REF!</definedName>
    <definedName name="EWS" localSheetId="2">#REF!</definedName>
    <definedName name="EWS">#REF!</definedName>
    <definedName name="ex">#REF!</definedName>
    <definedName name="EX_LAB">#REF!</definedName>
    <definedName name="EX_MAT">#REF!</definedName>
    <definedName name="Excavationitemnew">#REF!</definedName>
    <definedName name="Excel_BuiltIn_Print_Area" localSheetId="2">#REF!</definedName>
    <definedName name="Excel_BuiltIn_Print_Area">#REF!</definedName>
    <definedName name="Excel_BuiltIn_Print_Area_1_1" localSheetId="2">#REF!</definedName>
    <definedName name="Excel_BuiltIn_Print_Area_1_1">#REF!</definedName>
    <definedName name="Excel_BuiltIn_Print_Area_2" localSheetId="2">#REF!</definedName>
    <definedName name="Excel_BuiltIn_Print_Area_2">#REF!</definedName>
    <definedName name="Excel_BuiltIn_Print_Area_5" localSheetId="2">#REF!</definedName>
    <definedName name="Excel_BuiltIn_Print_Area_5">#REF!</definedName>
    <definedName name="Excel_BuiltIn_Print_Area_5_1" localSheetId="2">#REF!</definedName>
    <definedName name="Excel_BuiltIn_Print_Area_5_1">#REF!</definedName>
    <definedName name="Excel_BuiltIn_Print_Titles" localSheetId="2">#REF!</definedName>
    <definedName name="Excel_BuiltIn_Print_Titles">#REF!</definedName>
    <definedName name="Excel_BuiltIn_Print_Titles_1_1" localSheetId="2">#REF!</definedName>
    <definedName name="Excel_BuiltIn_Print_Titles_1_1">#REF!</definedName>
    <definedName name="Excel_BuiltIn_Print_Titles_3_1" localSheetId="2">#REF!</definedName>
    <definedName name="Excel_BuiltIn_Print_Titles_3_1">#REF!</definedName>
    <definedName name="Excel_BuiltIn_Print_Titles_5" localSheetId="2">#REF!</definedName>
    <definedName name="Excel_BuiltIn_Print_Titles_5">#REF!</definedName>
    <definedName name="Excel_BuiltIn_Print_Titles_5_1" localSheetId="2">#REF!</definedName>
    <definedName name="Excel_BuiltIn_Print_Titles_5_1">#REF!</definedName>
    <definedName name="Excel_BuiltIn_Print_Titles_6" localSheetId="2">#REF!</definedName>
    <definedName name="Excel_BuiltIn_Print_Titles_6">#REF!</definedName>
    <definedName name="Ext">#REF!</definedName>
    <definedName name="EXTEN">#REF!</definedName>
    <definedName name="external" localSheetId="0" hidden="1">{#N/A,#N/A,TRUE,"SUM";#N/A,#N/A,TRUE,"EE";#N/A,#N/A,TRUE,"AC";#N/A,#N/A,TRUE,"SN"}</definedName>
    <definedName name="external" hidden="1">{#N/A,#N/A,TRUE,"SUM";#N/A,#N/A,TRUE,"EE";#N/A,#N/A,TRUE,"AC";#N/A,#N/A,TRUE,"SN"}</definedName>
    <definedName name="_xlnm.Extract" localSheetId="2">#REF!</definedName>
    <definedName name="_xlnm.Extract">#REF!</definedName>
    <definedName name="F" localSheetId="2">#REF!</definedName>
    <definedName name="F">#REF!</definedName>
    <definedName name="FACTORY" localSheetId="0" hidden="1">{#N/A,#N/A,TRUE,"SUM";#N/A,#N/A,TRUE,"EE";#N/A,#N/A,TRUE,"AC";#N/A,#N/A,TRUE,"SN"}</definedName>
    <definedName name="FACTORY" hidden="1">{#N/A,#N/A,TRUE,"SUM";#N/A,#N/A,TRUE,"EE";#N/A,#N/A,TRUE,"AC";#N/A,#N/A,TRUE,"SN"}</definedName>
    <definedName name="fcompany">#REF!</definedName>
    <definedName name="fdate">#REF!</definedName>
    <definedName name="fdevise">#REF!</definedName>
    <definedName name="fdyh">#REF!</definedName>
    <definedName name="ff">#REF!</definedName>
    <definedName name="FFDATA">#REF!</definedName>
    <definedName name="ffff">#REF!</definedName>
    <definedName name="ffffd" localSheetId="0" hidden="1">{#N/A,#N/A,TRUE,"SUM";#N/A,#N/A,TRUE,"EE";#N/A,#N/A,TRUE,"AC";#N/A,#N/A,TRUE,"SN"}</definedName>
    <definedName name="ffffd" hidden="1">{#N/A,#N/A,TRUE,"SUM";#N/A,#N/A,TRUE,"EE";#N/A,#N/A,TRUE,"AC";#N/A,#N/A,TRUE,"SN"}</definedName>
    <definedName name="FFS" localSheetId="2">#REF!</definedName>
    <definedName name="FFS">#REF!</definedName>
    <definedName name="fgff" localSheetId="0" hidden="1">{#N/A,#N/A,TRUE,"SUM";#N/A,#N/A,TRUE,"EE";#N/A,#N/A,TRUE,"AC";#N/A,#N/A,TRUE,"SN"}</definedName>
    <definedName name="fgff" hidden="1">{#N/A,#N/A,TRUE,"SUM";#N/A,#N/A,TRUE,"EE";#N/A,#N/A,TRUE,"AC";#N/A,#N/A,TRUE,"SN"}</definedName>
    <definedName name="fggffd">#REF!</definedName>
    <definedName name="FIAZ">#REF!</definedName>
    <definedName name="FILENAME">#REF!</definedName>
    <definedName name="FILL">#REF!</definedName>
    <definedName name="FireExtinguishersBlankets">#REF!</definedName>
    <definedName name="Fittings">#REF!</definedName>
    <definedName name="Fix_Glz">#REF!</definedName>
    <definedName name="fjioortgojidgjdg">#REF!</definedName>
    <definedName name="FLLNG">#REF!</definedName>
    <definedName name="Floor">#REF!</definedName>
    <definedName name="FONTS">#REF!</definedName>
    <definedName name="FORMICA">#REF!</definedName>
    <definedName name="Formula">#REF!</definedName>
    <definedName name="FP" localSheetId="2">'[2]COAT&amp;WRAP-QIOT-#3'!#REF!</definedName>
    <definedName name="FP" localSheetId="1">#REF!</definedName>
    <definedName name="FP" localSheetId="0">#REF!</definedName>
    <definedName name="FP">'[2]COAT&amp;WRAP-QIOT-#3'!#REF!</definedName>
    <definedName name="ft">#REF!</definedName>
    <definedName name="FULLD">#REF!</definedName>
    <definedName name="G" localSheetId="2">#REF!</definedName>
    <definedName name="G">#REF!</definedName>
    <definedName name="Gamnas3D_Summary" localSheetId="2">#REF!</definedName>
    <definedName name="Gamnas3D_Summary">#REF!</definedName>
    <definedName name="GBFLSCL">#REF!</definedName>
    <definedName name="GeneralRequirements">#REF!</definedName>
    <definedName name="GeneratingSets">#REF!</definedName>
    <definedName name="GF_GW">#REF!</definedName>
    <definedName name="ggg">#REF!</definedName>
    <definedName name="GGGGG" localSheetId="0" hidden="1">{#N/A,#N/A,TRUE,"SUM";#N/A,#N/A,TRUE,"EE";#N/A,#N/A,TRUE,"AC";#N/A,#N/A,TRUE,"SN"}</definedName>
    <definedName name="GGGGG" hidden="1">{#N/A,#N/A,TRUE,"SUM";#N/A,#N/A,TRUE,"EE";#N/A,#N/A,TRUE,"AC";#N/A,#N/A,TRUE,"SN"}</definedName>
    <definedName name="ggsdgs">#REF!</definedName>
    <definedName name="Glass_R">#REF!</definedName>
    <definedName name="GlassBlockwork">#REF!</definedName>
    <definedName name="Glazing">#REF!</definedName>
    <definedName name="GLTF">#REF!</definedName>
    <definedName name="GLTW">#REF!</definedName>
    <definedName name="GLUE">#REF!</definedName>
    <definedName name="Glz_W">#REF!</definedName>
    <definedName name="GML">#REF!</definedName>
    <definedName name="Graded_stone_Crush_3_4">#REF!</definedName>
    <definedName name="GRNT">#REF!</definedName>
    <definedName name="GroundwaterDrains">#REF!</definedName>
    <definedName name="GROUT">#REF!</definedName>
    <definedName name="Grv_.5">#REF!</definedName>
    <definedName name="GS" localSheetId="2">#REF!</definedName>
    <definedName name="GS">#REF!</definedName>
    <definedName name="Gyp_C">#REF!</definedName>
    <definedName name="Gyp_I">#REF!</definedName>
    <definedName name="Gyp_II">#REF!</definedName>
    <definedName name="Gyp_III">#REF!</definedName>
    <definedName name="HEADDAYA3">#REF!,#REF!,#REF!,#REF!,#REF!,#REF!,#REF!,#REF!,#REF!,#REF!,#REF!,#REF!,#REF!</definedName>
    <definedName name="HEADDAYA4">#REF!,#REF!,#REF!,#REF!,#REF!,#REF!,#REF!,#REF!,#REF!,#REF!,#REF!,#REF!,#REF!,#REF!,#REF!,#REF!,#REF!</definedName>
    <definedName name="HEADWEEKA3">#REF!,#REF!,#REF!,#REF!,#REF!,#REF!,#REF!,#REF!,#REF!,#REF!,#REF!,#REF!</definedName>
    <definedName name="HEADWEEKA4">#REF!,#REF!,#REF!,#REF!,#REF!,#REF!,#REF!,#REF!,#REF!,#REF!,#REF!,#REF!</definedName>
    <definedName name="HHHHHH" localSheetId="0" hidden="1">{#N/A,#N/A,TRUE,"SUM";#N/A,#N/A,TRUE,"EE";#N/A,#N/A,TRUE,"AC";#N/A,#N/A,TRUE,"SN"}</definedName>
    <definedName name="HHHHHH" hidden="1">{#N/A,#N/A,TRUE,"SUM";#N/A,#N/A,TRUE,"EE";#N/A,#N/A,TRUE,"AC";#N/A,#N/A,TRUE,"SN"}</definedName>
    <definedName name="higygghhggh">#REF!</definedName>
    <definedName name="HIZOOM">#REF!</definedName>
    <definedName name="HNGS">#REF!</definedName>
    <definedName name="HPTAL" hidden="1">#REF!</definedName>
    <definedName name="HPTAL1" hidden="1">#REF!</definedName>
    <definedName name="HTML_CodePage" hidden="1">1252</definedName>
    <definedName name="HTML_Control" localSheetId="0" hidden="1">{"'TELEPHONE Nos'!$A$1:$D$55"}</definedName>
    <definedName name="HTML_Control" hidden="1">{"'TELEPHONE Nos'!$A$1:$D$55"}</definedName>
    <definedName name="HTML_Description" hidden="1">""</definedName>
    <definedName name="HTML_Email" hidden="1">""</definedName>
    <definedName name="HTML_Header" hidden="1">"TELEPHONE Nos"</definedName>
    <definedName name="HTML_LastUpdate" hidden="1">"13/06/98"</definedName>
    <definedName name="HTML_LineAfter" hidden="1">FALSE</definedName>
    <definedName name="HTML_LineBefore" hidden="1">FALSE</definedName>
    <definedName name="HTML_Name" hidden="1">"Baber Beg"</definedName>
    <definedName name="HTML_OBDlg2" hidden="1">TRUE</definedName>
    <definedName name="HTML_OBDlg4" hidden="1">TRUE</definedName>
    <definedName name="HTML_OS" hidden="1">0</definedName>
    <definedName name="HTML_PathFile" hidden="1">"C:\Baber\Larkin\MyHTML.htm"</definedName>
    <definedName name="HTML_Title" hidden="1">"BABER-gbc"</definedName>
    <definedName name="html1" localSheetId="0" hidden="1">{"'TELEPHONE Nos'!$A$1:$D$55"}</definedName>
    <definedName name="html1" hidden="1">{"'TELEPHONE Nos'!$A$1:$D$55"}</definedName>
    <definedName name="i">#REF!</definedName>
    <definedName name="I.1.03">#REF!</definedName>
    <definedName name="I.1.11">#REF!</definedName>
    <definedName name="IA.1.04">#REF!</definedName>
    <definedName name="IB.1.04">#REF!</definedName>
    <definedName name="IC.1.04">#REF!</definedName>
    <definedName name="ID.1.04">#REF!</definedName>
    <definedName name="IDATA">#REF!</definedName>
    <definedName name="IE.1.04">#REF!</definedName>
    <definedName name="IFCCOL">#REF!</definedName>
    <definedName name="IFISSTR">#REF!</definedName>
    <definedName name="II.1.03">#REF!</definedName>
    <definedName name="II.1.11">#REF!</definedName>
    <definedName name="IIA.1.04">#REF!</definedName>
    <definedName name="IIB.1.04">#REF!</definedName>
    <definedName name="III.1.03">#REF!</definedName>
    <definedName name="III.1.04">#REF!</definedName>
    <definedName name="ilhs89yhdfofz">#REF!</definedName>
    <definedName name="in" localSheetId="0" hidden="1">{#N/A,#N/A,TRUE,"Str.";#N/A,#N/A,TRUE,"Steel &amp; Roof";#N/A,#N/A,TRUE,"Arc.";#N/A,#N/A,TRUE,"Preliminary";#N/A,#N/A,TRUE,"Sum_Prelim"}</definedName>
    <definedName name="in" hidden="1">{#N/A,#N/A,TRUE,"Str.";#N/A,#N/A,TRUE,"Steel &amp; Roof";#N/A,#N/A,TRUE,"Arc.";#N/A,#N/A,TRUE,"Preliminary";#N/A,#N/A,TRUE,"Sum_Prelim"}</definedName>
    <definedName name="INFILLAPMS">#REF!</definedName>
    <definedName name="Insulation">#REF!</definedName>
    <definedName name="IO" localSheetId="2">'[2]COAT&amp;WRAP-QIOT-#3'!#REF!</definedName>
    <definedName name="IO" localSheetId="1">#REF!</definedName>
    <definedName name="IO" localSheetId="0">#REF!</definedName>
    <definedName name="IO">'[2]COAT&amp;WRAP-QIOT-#3'!#REF!</definedName>
    <definedName name="ITE">#REF!,#REF!</definedName>
    <definedName name="item">#REF!</definedName>
    <definedName name="ITM">#REF!</definedName>
    <definedName name="ITMS">#REF!</definedName>
    <definedName name="IV.1.03">#REF!</definedName>
    <definedName name="IV.1.04">#REF!</definedName>
    <definedName name="j" hidden="1">#REF!</definedName>
    <definedName name="javd">#REF!</definedName>
    <definedName name="Javed">#REF!</definedName>
    <definedName name="jjjj">#REF!</definedName>
    <definedName name="job.no" hidden="1">#REF!</definedName>
    <definedName name="Joinery">#REF!</definedName>
    <definedName name="jr">#REF!</definedName>
    <definedName name="Jsr">#REF!</definedName>
    <definedName name="k" localSheetId="0" hidden="1">{"'TELEPHONE Nos'!$A$1:$D$55"}</definedName>
    <definedName name="k" hidden="1">{"'TELEPHONE Nos'!$A$1:$D$55"}</definedName>
    <definedName name="KCKPLT">#REF!</definedName>
    <definedName name="Kit_Ex">#REF!</definedName>
    <definedName name="Kit_Stov">#REF!</definedName>
    <definedName name="kjojiioljk">#REF!</definedName>
    <definedName name="KK">#REF!</definedName>
    <definedName name="koj">#REF!</definedName>
    <definedName name="kpjkjjkljkghi">#REF!</definedName>
    <definedName name="KRBSTN">#REF!</definedName>
    <definedName name="l">#REF!</definedName>
    <definedName name="Labelling">#REF!</definedName>
    <definedName name="Labour">#REF!</definedName>
    <definedName name="LandscapeSoilPlanting">#REF!</definedName>
    <definedName name="LandscpaeWallsFences">#REF!</definedName>
    <definedName name="LCOST">#REF!</definedName>
    <definedName name="Lean">#REF!</definedName>
    <definedName name="LEAN10">#REF!</definedName>
    <definedName name="LEAN11">#REF!</definedName>
    <definedName name="LEAN12">#REF!</definedName>
    <definedName name="LEAN6">#REF!</definedName>
    <definedName name="LEAN7">#REF!</definedName>
    <definedName name="LEAN8">#REF!</definedName>
    <definedName name="LEAN9">#REF!</definedName>
    <definedName name="LEGENDLBL">#REF!</definedName>
    <definedName name="LEGENDVEL">#REF!</definedName>
    <definedName name="LENGTH0">#REF!</definedName>
    <definedName name="LENGTH1">#REF!</definedName>
    <definedName name="LENGTH10">#REF!</definedName>
    <definedName name="LENGTH11">#REF!</definedName>
    <definedName name="LENGTH12">#REF!</definedName>
    <definedName name="LENGTH2">#REF!</definedName>
    <definedName name="LENGTH3">#REF!</definedName>
    <definedName name="LENGTH4">#REF!</definedName>
    <definedName name="LENGTH5">#REF!</definedName>
    <definedName name="LENGTH6">#REF!</definedName>
    <definedName name="LENGTH7">#REF!</definedName>
    <definedName name="LENGTH8">#REF!</definedName>
    <definedName name="LENGTH9">#REF!</definedName>
    <definedName name="LightSteelwork">#REF!</definedName>
    <definedName name="LightTemberwork">#REF!</definedName>
    <definedName name="LIMIT">#REF!</definedName>
    <definedName name="LIMIT2">#REF!</definedName>
    <definedName name="LINFB">#REF!</definedName>
    <definedName name="Lining">#REF!</definedName>
    <definedName name="LinkRef">#REF!</definedName>
    <definedName name="LIST" localSheetId="2">#REF!</definedName>
    <definedName name="LIST" localSheetId="1">#REF!</definedName>
    <definedName name="LIST" localSheetId="0">#REF!</definedName>
    <definedName name="List">[9]Sheet4!$G$4:$G$10</definedName>
    <definedName name="lkjh">#REF!,#REF!</definedName>
    <definedName name="LMNTSHUTT">#REF!</definedName>
    <definedName name="LOADFILE">#REF!</definedName>
    <definedName name="LOCK">#REF!</definedName>
    <definedName name="LONGSEC">#REF!</definedName>
    <definedName name="LOWZOOM">#REF!</definedName>
    <definedName name="lpcd" localSheetId="2">#REF!</definedName>
    <definedName name="lpcd">#REF!</definedName>
    <definedName name="lpcd1">#REF!</definedName>
    <definedName name="LPPNG">#REF!</definedName>
    <definedName name="LS">#REF!</definedName>
    <definedName name="MA_01">#REF!</definedName>
    <definedName name="MA_02">#REF!</definedName>
    <definedName name="MainsCabling">#REF!</definedName>
    <definedName name="manhole">#REF!</definedName>
    <definedName name="MANN">#REF!</definedName>
    <definedName name="Manpower">#REF!</definedName>
    <definedName name="Manpower1">#REF!</definedName>
    <definedName name="MAT" localSheetId="2">'[2]COAT&amp;WRAP-QIOT-#3'!#REF!</definedName>
    <definedName name="MAT" localSheetId="1">#REF!</definedName>
    <definedName name="MAT" localSheetId="0">#REF!</definedName>
    <definedName name="MAT">'[2]COAT&amp;WRAP-QIOT-#3'!#REF!</definedName>
    <definedName name="Material">#REF!</definedName>
    <definedName name="maz">#REF!</definedName>
    <definedName name="MechanicalServices">#REF!</definedName>
    <definedName name="Metalwork">#REF!</definedName>
    <definedName name="MF" localSheetId="2">'[2]COAT&amp;WRAP-QIOT-#3'!#REF!</definedName>
    <definedName name="MF" localSheetId="1">#REF!</definedName>
    <definedName name="MF" localSheetId="0">#REF!</definedName>
    <definedName name="MF">'[2]COAT&amp;WRAP-QIOT-#3'!#REF!</definedName>
    <definedName name="Misc">#REF!</definedName>
    <definedName name="mn">#REF!,#REF!,#REF!,#REF!,#REF!,#REF!,#REF!,#REF!,#REF!</definedName>
    <definedName name="mnb">#REF!,#REF!,#REF!,#REF!,#REF!,#REF!,#REF!,#REF!,#REF!</definedName>
    <definedName name="Mo">#REF!</definedName>
    <definedName name="MODELE">#REF!</definedName>
    <definedName name="MR">#REF!</definedName>
    <definedName name="MRC">#REF!</definedName>
    <definedName name="MSFRAME">#REF!</definedName>
    <definedName name="MSHR_Lob">#REF!</definedName>
    <definedName name="MSHR_Str">#REF!</definedName>
    <definedName name="MSR_Str">#REF!</definedName>
    <definedName name="MUK">#REF!,#REF!</definedName>
    <definedName name="mwb">#REF!</definedName>
    <definedName name="n" localSheetId="2">#REF!</definedName>
    <definedName name="n">#REF!</definedName>
    <definedName name="N_T">#REF!</definedName>
    <definedName name="NAILS">#REF!</definedName>
    <definedName name="nbhg">#REF!</definedName>
    <definedName name="new">#REF!</definedName>
    <definedName name="NEWNAME">#REF!</definedName>
    <definedName name="niazi">#REF!,#REF!</definedName>
    <definedName name="Niche">#REF!</definedName>
    <definedName name="NMFLSCL">#REF!</definedName>
    <definedName name="nn">#REF!</definedName>
    <definedName name="o">#REF!</definedName>
    <definedName name="OEC">#REF!</definedName>
    <definedName name="OH">#REF!</definedName>
    <definedName name="Ok">#REF!</definedName>
    <definedName name="OP_Cement">#REF!</definedName>
    <definedName name="OPC">#REF!</definedName>
    <definedName name="OPCF">#REF!</definedName>
    <definedName name="OPTION">#REF!</definedName>
    <definedName name="OtherItemsRequiringDetailedDescriptionSpecifications">#REF!</definedName>
    <definedName name="OUTLET">#REF!</definedName>
    <definedName name="P" localSheetId="2">'[2]PNT-QUOT-#3'!#REF!</definedName>
    <definedName name="P" localSheetId="1">#REF!</definedName>
    <definedName name="P" localSheetId="0">#REF!</definedName>
    <definedName name="P">'[2]PNT-QUOT-#3'!#REF!</definedName>
    <definedName name="p.h" hidden="1">#REF!</definedName>
    <definedName name="Paint">#REF!</definedName>
    <definedName name="Painting">#REF!</definedName>
    <definedName name="PartitionSystems">#REF!</definedName>
    <definedName name="PATH">#REF!</definedName>
    <definedName name="PavementBaseSubbase">#REF!</definedName>
    <definedName name="PavementKerbLinemarking">#REF!</definedName>
    <definedName name="PaversMorterBed">#REF!</definedName>
    <definedName name="PaversSandBed">#REF!</definedName>
    <definedName name="PC" hidden="1">#REF!</definedName>
    <definedName name="PDLO">#REF!</definedName>
    <definedName name="PE_LAB">#REF!</definedName>
    <definedName name="PE_MAT">#REF!</definedName>
    <definedName name="PEJM" localSheetId="2">'[2]COAT&amp;WRAP-QIOT-#3'!#REF!</definedName>
    <definedName name="PEJM" localSheetId="1">#REF!</definedName>
    <definedName name="PEJM" localSheetId="0">#REF!</definedName>
    <definedName name="PEJM">'[2]COAT&amp;WRAP-QIOT-#3'!#REF!</definedName>
    <definedName name="PF" localSheetId="2">'[2]PNT-QUOT-#3'!#REF!</definedName>
    <definedName name="PF" localSheetId="1">#REF!</definedName>
    <definedName name="PF" localSheetId="0">#REF!</definedName>
    <definedName name="PF">'[2]PNT-QUOT-#3'!#REF!</definedName>
    <definedName name="phbnsr" localSheetId="2">#REF!</definedName>
    <definedName name="phbnsr">#REF!</definedName>
    <definedName name="phbnsr1" localSheetId="2">#REF!</definedName>
    <definedName name="phbnsr1">#REF!</definedName>
    <definedName name="phbsr" localSheetId="2">#REF!</definedName>
    <definedName name="phbsr">#REF!</definedName>
    <definedName name="phbsr1" localSheetId="2">#REF!</definedName>
    <definedName name="phbsr1">#REF!</definedName>
    <definedName name="PILE">#REF!</definedName>
    <definedName name="piu">#REF!</definedName>
    <definedName name="piuu">#REF!</definedName>
    <definedName name="pkjh">#REF!</definedName>
    <definedName name="Planter">#REF!</definedName>
    <definedName name="Plastering">#REF!</definedName>
    <definedName name="pls">#REF!</definedName>
    <definedName name="Plst_.5">#REF!</definedName>
    <definedName name="Plst_.5c">#REF!</definedName>
    <definedName name="Plst_.75">#REF!</definedName>
    <definedName name="PM" localSheetId="1">#REF!</definedName>
    <definedName name="PM" localSheetId="0">#REF!</definedName>
    <definedName name="PM">[10]IBASE!$AH$16:$AV$110</definedName>
    <definedName name="PNT">#REF!</definedName>
    <definedName name="PNTAM">#REF!</definedName>
    <definedName name="PNTME">#REF!</definedName>
    <definedName name="PNTPE">#REF!</definedName>
    <definedName name="PNTRFL">#REF!</definedName>
    <definedName name="PNTVE">#REF!</definedName>
    <definedName name="PNTWS">#REF!</definedName>
    <definedName name="POL">#REF!</definedName>
    <definedName name="POLSH">#REF!</definedName>
    <definedName name="PP">#REF!</definedName>
    <definedName name="PPaid">#REF!</definedName>
    <definedName name="PR_883M" localSheetId="2">'[5]Normal Basis'!$33:$33</definedName>
    <definedName name="PR_883M" localSheetId="1">#REF!</definedName>
    <definedName name="PR_883M" localSheetId="0">#REF!</definedName>
    <definedName name="PR_883M">'[5]Normal Basis'!$33:$33</definedName>
    <definedName name="PR858F" localSheetId="2">'[5]Normal Basis'!$58:$58</definedName>
    <definedName name="PR858F" localSheetId="1">#REF!</definedName>
    <definedName name="PR858F" localSheetId="0">#REF!</definedName>
    <definedName name="PR858F">'[5]Normal Basis'!$58:$58</definedName>
    <definedName name="PRC">#REF!</definedName>
    <definedName name="PRCTILE">#REF!</definedName>
    <definedName name="PrecastConcrete">#REF!</definedName>
    <definedName name="Preliminaries">#REF!</definedName>
    <definedName name="prepared.by" hidden="1">#REF!</definedName>
    <definedName name="PressurisedWaterSupplySystem">#REF!</definedName>
    <definedName name="PRetention">#REF!</definedName>
    <definedName name="PRG">#REF!</definedName>
    <definedName name="pri" localSheetId="0" hidden="1">{#N/A,#N/A,TRUE,"Str.";#N/A,#N/A,TRUE,"Steel &amp; Roof";#N/A,#N/A,TRUE,"Arc.";#N/A,#N/A,TRUE,"Preliminary";#N/A,#N/A,TRUE,"Sum_Prelim"}</definedName>
    <definedName name="pri" hidden="1">{#N/A,#N/A,TRUE,"Str.";#N/A,#N/A,TRUE,"Steel &amp; Roof";#N/A,#N/A,TRUE,"Arc.";#N/A,#N/A,TRUE,"Preliminary";#N/A,#N/A,TRUE,"Sum_Prelim"}</definedName>
    <definedName name="_xlnm.Print_Area" localSheetId="5">ACMV!$A$1:$N$68</definedName>
    <definedName name="_xlnm.Print_Area" localSheetId="2">'CIVIL ID'!$A$1:$M$197</definedName>
    <definedName name="_xlnm.Print_Area" localSheetId="4">'ELEC BOQ'!$A$1:$M$151</definedName>
    <definedName name="_xlnm.Print_Area" localSheetId="3">'ELEC SUMM'!$A$1:$E$14</definedName>
    <definedName name="_xlnm.Print_Area" localSheetId="6">FSS!$A$1:$N$62</definedName>
    <definedName name="_xlnm.Print_Area" localSheetId="1">'Grand Summary'!$A$1:$F$17</definedName>
    <definedName name="_xlnm.Print_Area" localSheetId="7">PLUMBING!$A$1:$N$65</definedName>
    <definedName name="_xlnm.Print_Area" localSheetId="0">TITLE!$A$1:$F$25</definedName>
    <definedName name="_xlnm.Print_Area">#REF!</definedName>
    <definedName name="Print_Area_MI" localSheetId="2">#REF!</definedName>
    <definedName name="Print_Area_MI">#REF!</definedName>
    <definedName name="Print_Area_MI___0">#REF!</definedName>
    <definedName name="Print_Area_MI___4">#REF!</definedName>
    <definedName name="Print_Area_MI_4" localSheetId="2">#REF!</definedName>
    <definedName name="Print_Area_MI_4">#REF!</definedName>
    <definedName name="Print_Area_MI_5" localSheetId="2">#REF!</definedName>
    <definedName name="Print_Area_MI_5">#REF!</definedName>
    <definedName name="Print_Area_MI_6" localSheetId="2">#REF!</definedName>
    <definedName name="Print_Area_MI_6">#REF!</definedName>
    <definedName name="_xlnm.Print_Titles" localSheetId="5">ACMV!$1:$7</definedName>
    <definedName name="_xlnm.Print_Titles" localSheetId="2">'CIVIL ID'!$1:$5</definedName>
    <definedName name="_xlnm.Print_Titles" localSheetId="4">'ELEC BOQ'!$1:$2</definedName>
    <definedName name="_xlnm.Print_Titles" localSheetId="3">'ELEC SUMM'!$1:$1</definedName>
    <definedName name="_xlnm.Print_Titles" localSheetId="6">FSS!$1:$8</definedName>
    <definedName name="_xlnm.Print_Titles" localSheetId="7">PLUMBING!$1:$8</definedName>
    <definedName name="_xlnm.Print_Titles">#REF!</definedName>
    <definedName name="PRINT_TITLES_MI" localSheetId="2">#REF!</definedName>
    <definedName name="PRINT_TITLES_MI">#REF!</definedName>
    <definedName name="Print_Titles_MI___4">#REF!</definedName>
    <definedName name="PRINT001A00">#REF!</definedName>
    <definedName name="PRINT001B00">#REF!</definedName>
    <definedName name="PRINT001B01">#REF!</definedName>
    <definedName name="PRINT005A00">#REF!</definedName>
    <definedName name="PRINT005A10">#REF!</definedName>
    <definedName name="PRINT005S00">#REF!</definedName>
    <definedName name="PRINT005S10">#REF!</definedName>
    <definedName name="PRINT006A00">#REF!</definedName>
    <definedName name="PRINT006S00">#REF!</definedName>
    <definedName name="PRINT007A00">#REF!</definedName>
    <definedName name="PRINT007S00">#REF!</definedName>
    <definedName name="PRINT008A00">#REF!</definedName>
    <definedName name="PRINT008S00">#REF!</definedName>
    <definedName name="PRINT009A00">#REF!</definedName>
    <definedName name="PRINT009D00">#REF!</definedName>
    <definedName name="PRINT009S00">#REF!</definedName>
    <definedName name="PrintArea1">#REF!</definedName>
    <definedName name="PrintTitles1">#REF!</definedName>
    <definedName name="PROFILETABLE">#REF!</definedName>
    <definedName name="PROFNO">#REF!</definedName>
    <definedName name="PROPOSED">#REF!</definedName>
    <definedName name="PROPOSEDA">#REF!</definedName>
    <definedName name="PROPOSEDB">#REF!</definedName>
    <definedName name="PROPOSEDD">#REF!</definedName>
    <definedName name="PROPOSEDE">#REF!</definedName>
    <definedName name="PROPOSEDF">#REF!</definedName>
    <definedName name="PROPOSEDFB">#REF!</definedName>
    <definedName name="PROPOSEDP">#REF!</definedName>
    <definedName name="PROPOSEDS">#REF!</definedName>
    <definedName name="PROPOSEDT">#REF!</definedName>
    <definedName name="PROPOSEDV">#REF!</definedName>
    <definedName name="PROPOSEDW">#REF!</definedName>
    <definedName name="PT_01">#REF!</definedName>
    <definedName name="PT_02">#REF!</definedName>
    <definedName name="PT_03">#REF!</definedName>
    <definedName name="PT_04">#REF!</definedName>
    <definedName name="PTION">#REF!</definedName>
    <definedName name="PVC_Lou">#REF!</definedName>
    <definedName name="pwb">#REF!</definedName>
    <definedName name="Q">IF(#REF!="","",VLOOKUP(#REF!,#REF!,4,0))</definedName>
    <definedName name="QDES">#REF!</definedName>
    <definedName name="qeqwerwqer">#REF!</definedName>
    <definedName name="QQT">#REF!</definedName>
    <definedName name="QTY">#REF!</definedName>
    <definedName name="qtye">#REF!</definedName>
    <definedName name="QTYS">#REF!</definedName>
    <definedName name="Qtyy">#REF!</definedName>
    <definedName name="Quan">#REF!</definedName>
    <definedName name="Quant1">IF(OFFSET(#REF!,0,#REF!)="","",OFFSET(#REF!,0,#REF!))</definedName>
    <definedName name="QUANTITY">#REF!</definedName>
    <definedName name="Quanup">#REF!</definedName>
    <definedName name="QUIPMENT">#REF!</definedName>
    <definedName name="qw">#REF!</definedName>
    <definedName name="qwer">#REF!</definedName>
    <definedName name="QY">#REF!</definedName>
    <definedName name="R.Bill">#REF!</definedName>
    <definedName name="R_range">#REF!</definedName>
    <definedName name="RainwaterPiping">#REF!</definedName>
    <definedName name="range" hidden="1">#REF!</definedName>
    <definedName name="Rate">#REF!</definedName>
    <definedName name="Rates">#REF!</definedName>
    <definedName name="ravi">#REF!,#REF!</definedName>
    <definedName name="RCC_Lint">#REF!</definedName>
    <definedName name="REARRANGE">#REF!</definedName>
    <definedName name="_xlnm.Recorder" localSheetId="2">#REF!</definedName>
    <definedName name="_xlnm.Recorder">#REF!</definedName>
    <definedName name="renovation">#REF!</definedName>
    <definedName name="RMC">#REF!</definedName>
    <definedName name="RMD">#REF!</definedName>
    <definedName name="Roofing">#REF!</definedName>
    <definedName name="RoomDividers">#REF!</definedName>
    <definedName name="RT" localSheetId="2">'[2]COAT&amp;WRAP-QIOT-#3'!#REF!</definedName>
    <definedName name="RT" localSheetId="1">#REF!</definedName>
    <definedName name="RT" localSheetId="0">#REF!</definedName>
    <definedName name="RT">'[2]COAT&amp;WRAP-QIOT-#3'!#REF!</definedName>
    <definedName name="RTE">#REF!</definedName>
    <definedName name="s" localSheetId="2">#REF!</definedName>
    <definedName name="s">#REF!</definedName>
    <definedName name="SA">#REF!</definedName>
    <definedName name="Sabir">#REF!,#REF!</definedName>
    <definedName name="SAD" localSheetId="2">#REF!</definedName>
    <definedName name="SAD">#REF!</definedName>
    <definedName name="sadaqat">#REF!</definedName>
    <definedName name="sal">#REF!</definedName>
    <definedName name="SALEEM">#REF!</definedName>
    <definedName name="SAM">#REF!</definedName>
    <definedName name="SAND">#REF!</definedName>
    <definedName name="SAND1">#REF!</definedName>
    <definedName name="SAND2">#REF!</definedName>
    <definedName name="SAND3">#REF!</definedName>
    <definedName name="SAND4">#REF!</definedName>
    <definedName name="SAND5">#REF!</definedName>
    <definedName name="SanitaryOtherFixtures">#REF!</definedName>
    <definedName name="SanitationPiping">#REF!</definedName>
    <definedName name="SAP">#REF!</definedName>
    <definedName name="SAVEFILE">#REF!</definedName>
    <definedName name="SAVEVALUES">#REF!</definedName>
    <definedName name="SAYI">#REF!</definedName>
    <definedName name="SB" localSheetId="1">#REF!</definedName>
    <definedName name="SB" localSheetId="0">#REF!</definedName>
    <definedName name="SB">[10]IBASE!$AH$7:$AL$14</definedName>
    <definedName name="SCE">#REF!</definedName>
    <definedName name="schedule.nos" hidden="1">#REF!</definedName>
    <definedName name="SCOST">#REF!</definedName>
    <definedName name="scv" localSheetId="2">#REF!</definedName>
    <definedName name="scv">#REF!</definedName>
    <definedName name="sd">#REF!</definedName>
    <definedName name="sdfdfdfs">#REF!</definedName>
    <definedName name="sdfds">#REF!</definedName>
    <definedName name="sds">#REF!</definedName>
    <definedName name="sdtwatrw">#REF!</definedName>
    <definedName name="se">#REF!</definedName>
    <definedName name="SECTION1" localSheetId="2">#REF!</definedName>
    <definedName name="SECTION1">#REF!</definedName>
    <definedName name="SECTION2" localSheetId="2">#REF!</definedName>
    <definedName name="SECTION2">#REF!</definedName>
    <definedName name="SECTION3" localSheetId="2">#REF!</definedName>
    <definedName name="SECTION3">#REF!</definedName>
    <definedName name="servantQtr">#REF!</definedName>
    <definedName name="ServiceTrenching">#REF!</definedName>
    <definedName name="sff">#REF!</definedName>
    <definedName name="Shapes">#REF!</definedName>
    <definedName name="sheet" localSheetId="2">#REF!</definedName>
    <definedName name="sheet">#REF!</definedName>
    <definedName name="site.ref" hidden="1">#REF!</definedName>
    <definedName name="SitePreparation">#REF!</definedName>
    <definedName name="sixc">#REF!</definedName>
    <definedName name="Slid_GD">#REF!</definedName>
    <definedName name="SLOPE">#REF!</definedName>
    <definedName name="SNDC">#REF!</definedName>
    <definedName name="sndc.">#REF!</definedName>
    <definedName name="SNDM">#REF!</definedName>
    <definedName name="Sol">#REF!</definedName>
    <definedName name="SORT" localSheetId="2">#REF!</definedName>
    <definedName name="SORT">#REF!</definedName>
    <definedName name="SORT_AREA" localSheetId="1">#REF!</definedName>
    <definedName name="SORT_AREA" localSheetId="0">#REF!</definedName>
    <definedName name="SORT_AREA">'[11]DI-ESTI'!$A$8:$R$489</definedName>
    <definedName name="SP" localSheetId="2">'[2]PNT-QUOT-#3'!#REF!</definedName>
    <definedName name="SP" localSheetId="1">#REF!</definedName>
    <definedName name="SP" localSheetId="0">#REF!</definedName>
    <definedName name="SP">'[2]PNT-QUOT-#3'!#REF!</definedName>
    <definedName name="SR">#REF!</definedName>
    <definedName name="SRA">#REF!</definedName>
    <definedName name="SRB">#REF!</definedName>
    <definedName name="SRC">#REF!</definedName>
    <definedName name="SRCC">#REF!</definedName>
    <definedName name="sretr">#REF!</definedName>
    <definedName name="SS">#REF!</definedName>
    <definedName name="SSHC">#REF!</definedName>
    <definedName name="ssss">#REF!</definedName>
    <definedName name="ssssss">#REF!</definedName>
    <definedName name="ST">#REF!</definedName>
    <definedName name="ST_01">#REF!</definedName>
    <definedName name="ST_02">#REF!</definedName>
    <definedName name="ST_03">#REF!</definedName>
    <definedName name="ST_LAB">#REF!</definedName>
    <definedName name="ST_MAT">#REF!</definedName>
    <definedName name="StainlessSteelBenches">#REF!</definedName>
    <definedName name="STEEL">#REF!</definedName>
    <definedName name="SteelworkPainting">#REF!</definedName>
    <definedName name="sto">#REF!</definedName>
    <definedName name="Stonework">#REF!</definedName>
    <definedName name="STR_NO">#REF!</definedName>
    <definedName name="STRUCFORMAT">#REF!</definedName>
    <definedName name="STRUCT">#REF!</definedName>
    <definedName name="STRUCTURE">#REF!</definedName>
    <definedName name="sum" localSheetId="0" hidden="1">{#N/A,#N/A,TRUE,"SUM";#N/A,#N/A,TRUE,"EE";#N/A,#N/A,TRUE,"AC";#N/A,#N/A,TRUE,"SN"}</definedName>
    <definedName name="sum" hidden="1">{#N/A,#N/A,TRUE,"SUM";#N/A,#N/A,TRUE,"EE";#N/A,#N/A,TRUE,"AC";#N/A,#N/A,TRUE,"SN"}</definedName>
    <definedName name="summ10">#REF!</definedName>
    <definedName name="summ11">#REF!</definedName>
    <definedName name="summ12">#REF!</definedName>
    <definedName name="summ2">#REF!</definedName>
    <definedName name="summ3">#REF!</definedName>
    <definedName name="summ5">#REF!,#REF!</definedName>
    <definedName name="summ8">#REF!</definedName>
    <definedName name="summ9">#REF!</definedName>
    <definedName name="summar" localSheetId="0" hidden="1">{#N/A,#N/A,TRUE,"SUM";#N/A,#N/A,TRUE,"EE";#N/A,#N/A,TRUE,"AC";#N/A,#N/A,TRUE,"SN"}</definedName>
    <definedName name="summar" hidden="1">{#N/A,#N/A,TRUE,"SUM";#N/A,#N/A,TRUE,"EE";#N/A,#N/A,TRUE,"AC";#N/A,#N/A,TRUE,"SN"}</definedName>
    <definedName name="summary">#REF!</definedName>
    <definedName name="summer2" localSheetId="0" hidden="1">{#N/A,#N/A,TRUE,"SUM";#N/A,#N/A,TRUE,"EE";#N/A,#N/A,TRUE,"AC";#N/A,#N/A,TRUE,"SN"}</definedName>
    <definedName name="summer2" hidden="1">{#N/A,#N/A,TRUE,"SUM";#N/A,#N/A,TRUE,"EE";#N/A,#N/A,TRUE,"AC";#N/A,#N/A,TRUE,"SN"}</definedName>
    <definedName name="SuspendedCeiling">#REF!</definedName>
    <definedName name="SuspendedCeilings">#REF!</definedName>
    <definedName name="sweet">#REF!</definedName>
    <definedName name="SwitchboardSubBoards">#REF!</definedName>
    <definedName name="SWV" localSheetId="2">#REF!</definedName>
    <definedName name="SWV">#REF!</definedName>
    <definedName name="t" localSheetId="2">#REF!</definedName>
    <definedName name="t">#REF!</definedName>
    <definedName name="T_">#N/A</definedName>
    <definedName name="tab">#REF!</definedName>
    <definedName name="TABLE">#REF!</definedName>
    <definedName name="TAIL">#REF!</definedName>
    <definedName name="TAILWATER">#REF!</definedName>
    <definedName name="Tax_7">#REF!</definedName>
    <definedName name="TCOST">#REF!</definedName>
    <definedName name="telb">#REF!</definedName>
    <definedName name="TelecommunicationCabling">#REF!</definedName>
    <definedName name="TEMP" localSheetId="2">#REF!</definedName>
    <definedName name="TEMP">#REF!</definedName>
    <definedName name="TFA" localSheetId="2">#REF!</definedName>
    <definedName name="TFA">#REF!</definedName>
    <definedName name="Thc">#REF!</definedName>
    <definedName name="thickness" localSheetId="1">#REF!</definedName>
    <definedName name="thickness" localSheetId="0">#REF!</definedName>
    <definedName name="thickness">[7]Sheet1!$F$25</definedName>
    <definedName name="THK" localSheetId="2">'[2]COAT&amp;WRAP-QIOT-#3'!#REF!</definedName>
    <definedName name="THK" localSheetId="1">#REF!</definedName>
    <definedName name="THK" localSheetId="0">#REF!</definedName>
    <definedName name="THK">'[2]COAT&amp;WRAP-QIOT-#3'!#REF!</definedName>
    <definedName name="Tiling">#REF!</definedName>
    <definedName name="TO" localSheetId="5">#REF!</definedName>
    <definedName name="TO" localSheetId="2">#REF!</definedName>
    <definedName name="TO" localSheetId="6">#REF!</definedName>
    <definedName name="TO" localSheetId="7">#REF!</definedName>
    <definedName name="TO">#REF!</definedName>
    <definedName name="TOCC">#REF!</definedName>
    <definedName name="TOPP">#REF!</definedName>
    <definedName name="TOPW">#REF!</definedName>
    <definedName name="TOPWIDTH">#REF!</definedName>
    <definedName name="Tor_Steel">#REF!</definedName>
    <definedName name="TOTAL">#REF!</definedName>
    <definedName name="TP">#REF!</definedName>
    <definedName name="TPaid">#REF!</definedName>
    <definedName name="tr">#REF!</definedName>
    <definedName name="TRetention">#REF!</definedName>
    <definedName name="tt" hidden="1">#REF!</definedName>
    <definedName name="ttt" hidden="1">#REF!</definedName>
    <definedName name="tttt" hidden="1">#REF!</definedName>
    <definedName name="ttttt">#REF!</definedName>
    <definedName name="Two">#REF!</definedName>
    <definedName name="TwoC">#REF!</definedName>
    <definedName name="TwoE">#REF!</definedName>
    <definedName name="TwoEE">#REF!</definedName>
    <definedName name="TWRBLT">#REF!</definedName>
    <definedName name="Tx_Paint">#REF!</definedName>
    <definedName name="TYPE0">#REF!</definedName>
    <definedName name="TYPE1">#REF!</definedName>
    <definedName name="TYPE10">#REF!</definedName>
    <definedName name="TYPE11">#REF!</definedName>
    <definedName name="TYPE12">#REF!</definedName>
    <definedName name="TYPE2">#REF!</definedName>
    <definedName name="TYPE3">#REF!</definedName>
    <definedName name="TYPE4">#REF!</definedName>
    <definedName name="TYPE5">#REF!</definedName>
    <definedName name="TYPE6">#REF!</definedName>
    <definedName name="TYPE7">#REF!</definedName>
    <definedName name="TYPE8">#REF!</definedName>
    <definedName name="TYPE9">#REF!</definedName>
    <definedName name="tyui">#REF!</definedName>
    <definedName name="UEC">#REF!</definedName>
    <definedName name="UES">#REF!</definedName>
    <definedName name="uigsadfiduihdsfuio">#REF!</definedName>
    <definedName name="UN" localSheetId="2">#REF!</definedName>
    <definedName name="UN">#REF!</definedName>
    <definedName name="unit">IF(#REF!="","",VLOOKUP(#REF!,#REF!,3,0))</definedName>
    <definedName name="V.1.03">#REF!</definedName>
    <definedName name="V.1.04">#REF!</definedName>
    <definedName name="Validation">#REF!</definedName>
    <definedName name="VALUE2">#REF!</definedName>
    <definedName name="vc">#REF!</definedName>
    <definedName name="vel" localSheetId="2">#REF!</definedName>
    <definedName name="vel">#REF!</definedName>
    <definedName name="vhhjghjhkk">#REF!</definedName>
    <definedName name="VinylFinishes">#REF!</definedName>
    <definedName name="vmiw">#REF!</definedName>
    <definedName name="VNYLTL">#REF!</definedName>
    <definedName name="VO">#REF!</definedName>
    <definedName name="VYNLTL">#REF!</definedName>
    <definedName name="w">#REF!</definedName>
    <definedName name="wall">#REF!</definedName>
    <definedName name="Waterproofing">#REF!</definedName>
    <definedName name="WaterServices">#REF!</definedName>
    <definedName name="WaterSupplyPiping">#REF!</definedName>
    <definedName name="WATR">#REF!</definedName>
    <definedName name="WC">#REF!</definedName>
    <definedName name="WCement">#REF!</definedName>
    <definedName name="WD_FR">#REF!</definedName>
    <definedName name="WD_LF">#REF!</definedName>
    <definedName name="WD_SP">#REF!</definedName>
    <definedName name="WD_VF">#REF!</definedName>
    <definedName name="werty">#REF!,#REF!</definedName>
    <definedName name="WindowCoverings">#REF!</definedName>
    <definedName name="Windows">#REF!</definedName>
    <definedName name="WIREGLASS">#REF!</definedName>
    <definedName name="WORK">#REF!</definedName>
    <definedName name="Wp_WA">#REF!</definedName>
    <definedName name="wq">#REF!</definedName>
    <definedName name="wrn.A." localSheetId="0" hidden="1">{#N/A,#N/A,TRUE,"SUM";#N/A,#N/A,TRUE,"EE";#N/A,#N/A,TRUE,"AC";#N/A,#N/A,TRUE,"SN"}</definedName>
    <definedName name="wrn.A." hidden="1">{#N/A,#N/A,TRUE,"SUM";#N/A,#N/A,TRUE,"EE";#N/A,#N/A,TRUE,"AC";#N/A,#N/A,TRUE,"SN"}</definedName>
    <definedName name="wrn.BILLS._.OF._.QUANTITY." localSheetId="0" hidden="1">{#N/A,#N/A,TRUE,"Str.";#N/A,#N/A,TRUE,"Steel &amp; Roof";#N/A,#N/A,TRUE,"Arc.";#N/A,#N/A,TRUE,"Preliminary";#N/A,#N/A,TRUE,"Sum_Prelim"}</definedName>
    <definedName name="wrn.BILLS._.OF._.QUANTITY." hidden="1">{#N/A,#N/A,TRUE,"Str.";#N/A,#N/A,TRUE,"Steel &amp; Roof";#N/A,#N/A,TRUE,"Arc.";#N/A,#N/A,TRUE,"Preliminary";#N/A,#N/A,TRUE,"Sum_Prelim"}</definedName>
    <definedName name="WTCM">#REF!</definedName>
    <definedName name="WTP">#REF!</definedName>
    <definedName name="ww" localSheetId="0" hidden="1">{#N/A,#N/A,TRUE,"Str.";#N/A,#N/A,TRUE,"Steel &amp; Roof";#N/A,#N/A,TRUE,"Arc.";#N/A,#N/A,TRUE,"Preliminary";#N/A,#N/A,TRUE,"Sum_Prelim"}</definedName>
    <definedName name="ww" hidden="1">{#N/A,#N/A,TRUE,"Str.";#N/A,#N/A,TRUE,"Steel &amp; Roof";#N/A,#N/A,TRUE,"Arc.";#N/A,#N/A,TRUE,"Preliminary";#N/A,#N/A,TRUE,"Sum_Prelim"}</definedName>
    <definedName name="WWP">#REF!</definedName>
    <definedName name="WWTP">#REF!</definedName>
    <definedName name="www">#REF!</definedName>
    <definedName name="x">#REF!</definedName>
    <definedName name="xcvb">#REF!,#REF!</definedName>
    <definedName name="XDIV">#REF!</definedName>
    <definedName name="XDIVMINOR">#REF!</definedName>
    <definedName name="XREG">#REF!</definedName>
    <definedName name="YDIV">#REF!</definedName>
    <definedName name="YY">#REF!,#REF!</definedName>
    <definedName name="z" localSheetId="2">#REF!</definedName>
    <definedName name="z">#REF!</definedName>
    <definedName name="ZAPROW">#REF!</definedName>
    <definedName name="ZKB">#REF!</definedName>
    <definedName name="ZYX" localSheetId="2">#REF!</definedName>
    <definedName name="ZYX">#REF!</definedName>
    <definedName name="ZZ">#REF!</definedName>
    <definedName name="ZZZ" localSheetId="2">#REF!</definedName>
    <definedName name="ZZZ">#REF!</definedName>
    <definedName name="เตรียมการ">#REF!</definedName>
    <definedName name="แก้ไข" localSheetId="0" hidden="1">{#N/A,#N/A,TRUE,"Str.";#N/A,#N/A,TRUE,"Steel &amp; Roof";#N/A,#N/A,TRUE,"Arc.";#N/A,#N/A,TRUE,"Preliminary";#N/A,#N/A,TRUE,"Sum_Prelim"}</definedName>
    <definedName name="แก้ไข" hidden="1">{#N/A,#N/A,TRUE,"Str.";#N/A,#N/A,TRUE,"Steel &amp; Roof";#N/A,#N/A,TRUE,"Arc.";#N/A,#N/A,TRUE,"Preliminary";#N/A,#N/A,TRUE,"Sum_Prelim"}</definedName>
    <definedName name="งานภายนอก">#REF!</definedName>
    <definedName name="จำนวน">IF(OFFSET(#REF!,0,#REF!)="","",OFFSET(#REF!,0,#REF!))</definedName>
    <definedName name="ถนน">#REF!</definedName>
    <definedName name="ธธธธ" localSheetId="0" hidden="1">{#N/A,#N/A,TRUE,"Str.";#N/A,#N/A,TRUE,"Steel &amp; Roof";#N/A,#N/A,TRUE,"Arc.";#N/A,#N/A,TRUE,"Preliminary";#N/A,#N/A,TRUE,"Sum_Prelim"}</definedName>
    <definedName name="ธธธธ" hidden="1">{#N/A,#N/A,TRUE,"Str.";#N/A,#N/A,TRUE,"Steel &amp; Roof";#N/A,#N/A,TRUE,"Arc.";#N/A,#N/A,TRUE,"Preliminary";#N/A,#N/A,TRUE,"Sum_Prelim"}</definedName>
    <definedName name="บันทัด">#REF!</definedName>
    <definedName name="พอ">#REF!</definedName>
    <definedName name="ฟภุ">#REF!</definedName>
    <definedName name="ฟๅ">#REF!</definedName>
    <definedName name="รวม" localSheetId="0" hidden="1">{#N/A,#N/A,TRUE,"Str.";#N/A,#N/A,TRUE,"Steel &amp; Roof";#N/A,#N/A,TRUE,"Arc.";#N/A,#N/A,TRUE,"Preliminary";#N/A,#N/A,TRUE,"Sum_Prelim"}</definedName>
    <definedName name="รวม" hidden="1">{#N/A,#N/A,TRUE,"Str.";#N/A,#N/A,TRUE,"Steel &amp; Roof";#N/A,#N/A,TRUE,"Arc.";#N/A,#N/A,TRUE,"Preliminary";#N/A,#N/A,TRUE,"Sum_Prelim"}</definedName>
    <definedName name="สำเริง" localSheetId="0" hidden="1">{#N/A,#N/A,TRUE,"Str.";#N/A,#N/A,TRUE,"Steel &amp; Roof";#N/A,#N/A,TRUE,"Arc.";#N/A,#N/A,TRUE,"Preliminary";#N/A,#N/A,TRUE,"Sum_Prelim"}</definedName>
    <definedName name="สำเริง" hidden="1">{#N/A,#N/A,TRUE,"Str.";#N/A,#N/A,TRUE,"Steel &amp; Roof";#N/A,#N/A,TRUE,"Arc.";#N/A,#N/A,TRUE,"Preliminary";#N/A,#N/A,TRUE,"Sum_Prelim"}</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70" i="61" l="1"/>
  <c r="D90" i="61"/>
  <c r="D82" i="61"/>
  <c r="D45" i="61"/>
  <c r="D36" i="61"/>
  <c r="D33" i="61"/>
  <c r="D28" i="61"/>
  <c r="D25" i="61"/>
  <c r="D24" i="61"/>
  <c r="D17" i="61"/>
  <c r="A2" i="61"/>
  <c r="A1" i="61"/>
  <c r="E10" i="59"/>
  <c r="D10" i="59"/>
  <c r="C10" i="59"/>
  <c r="E9" i="59"/>
  <c r="D9" i="59"/>
  <c r="C9" i="59"/>
  <c r="E8" i="59"/>
  <c r="D8" i="59"/>
  <c r="C8" i="59"/>
  <c r="C7" i="59"/>
  <c r="D7" i="59"/>
  <c r="E7" i="59"/>
  <c r="E6" i="59"/>
  <c r="D6" i="59"/>
  <c r="D12" i="59" s="1"/>
  <c r="D14" i="59" s="1"/>
  <c r="D17" i="59" s="1"/>
  <c r="C6" i="59"/>
  <c r="A28" i="53"/>
  <c r="A16" i="53"/>
  <c r="A27" i="53" s="1"/>
  <c r="A56" i="57"/>
  <c r="A57" i="57" s="1"/>
  <c r="D52" i="57"/>
  <c r="A51" i="57"/>
  <c r="D43" i="57"/>
  <c r="D41" i="57"/>
  <c r="D39" i="57"/>
  <c r="A32" i="57"/>
  <c r="A35" i="57" s="1"/>
  <c r="A38" i="57" s="1"/>
  <c r="A40" i="57" s="1"/>
  <c r="A42" i="57" s="1"/>
  <c r="D25" i="57"/>
  <c r="D23" i="57"/>
  <c r="D22" i="57"/>
  <c r="D21" i="57"/>
  <c r="D16" i="57"/>
  <c r="D15" i="57"/>
  <c r="A14" i="57"/>
  <c r="A17" i="57" s="1"/>
  <c r="A18" i="57" s="1"/>
  <c r="A20" i="57" s="1"/>
  <c r="D13" i="57"/>
  <c r="D12" i="57"/>
  <c r="D24" i="56"/>
  <c r="D23" i="56"/>
  <c r="D22" i="56"/>
  <c r="D20" i="56"/>
  <c r="D19" i="56"/>
  <c r="A17" i="56"/>
  <c r="A21" i="56" s="1"/>
  <c r="A26" i="56" s="1"/>
  <c r="A10" i="53"/>
  <c r="B11" i="53" s="1"/>
  <c r="B12" i="53" s="1"/>
  <c r="B13" i="53" s="1"/>
  <c r="B14" i="53" s="1"/>
  <c r="B15" i="53" s="1"/>
  <c r="C12" i="59" l="1"/>
  <c r="C14" i="59" s="1"/>
  <c r="C17" i="59" s="1"/>
  <c r="E12" i="59"/>
  <c r="E14" i="59" s="1"/>
  <c r="E17" i="59" s="1"/>
  <c r="A27" i="56"/>
  <c r="A28" i="56" s="1"/>
  <c r="A29" i="56" s="1"/>
  <c r="A30" i="56" s="1"/>
  <c r="A31" i="56" l="1"/>
  <c r="A32" i="56" s="1"/>
  <c r="A36" i="56" s="1"/>
  <c r="A38" i="56" s="1"/>
  <c r="A42" i="56" s="1"/>
  <c r="A49" i="56" s="1"/>
  <c r="A55" i="56" s="1"/>
  <c r="A29" i="53"/>
  <c r="A30" i="53" s="1"/>
  <c r="A35" i="53" s="1"/>
  <c r="B18" i="53"/>
  <c r="B19" i="53" s="1"/>
  <c r="B20" i="53" s="1"/>
  <c r="B21" i="53" s="1"/>
  <c r="B22" i="53" s="1"/>
  <c r="B23" i="53" s="1"/>
  <c r="B24" i="53" s="1"/>
  <c r="B25" i="53" s="1"/>
  <c r="B26" i="53" s="1"/>
  <c r="B31" i="53" l="1"/>
  <c r="B32" i="53" s="1"/>
  <c r="B33" i="53" s="1"/>
  <c r="B34" i="53" s="1"/>
  <c r="A36" i="53" l="1"/>
  <c r="A37" i="53" s="1"/>
  <c r="A41" i="53" l="1"/>
  <c r="B38" i="53"/>
  <c r="B39" i="53" s="1"/>
  <c r="B40" i="53" s="1"/>
  <c r="B42" i="53" l="1"/>
  <c r="B44" i="53" s="1"/>
  <c r="A51" i="53"/>
  <c r="A57" i="53" l="1"/>
  <c r="A58" i="53" s="1"/>
  <c r="B52" i="53"/>
  <c r="B53" i="53" s="1"/>
  <c r="B54" i="53" s="1"/>
  <c r="B55" i="53" s="1"/>
  <c r="B56" i="53" s="1"/>
  <c r="A59" i="53" l="1"/>
  <c r="A60" i="53" s="1"/>
</calcChain>
</file>

<file path=xl/sharedStrings.xml><?xml version="1.0" encoding="utf-8"?>
<sst xmlns="http://schemas.openxmlformats.org/spreadsheetml/2006/main" count="1076" uniqueCount="622">
  <si>
    <t>DESCRIPTION</t>
  </si>
  <si>
    <t>UNIT</t>
  </si>
  <si>
    <t>QTY</t>
  </si>
  <si>
    <t>RATE</t>
  </si>
  <si>
    <t>Job.</t>
  </si>
  <si>
    <t>Nos.</t>
  </si>
  <si>
    <t>MATERIAL</t>
  </si>
  <si>
    <t>LABOUR</t>
  </si>
  <si>
    <t>TOTAL</t>
  </si>
  <si>
    <t>Lot</t>
  </si>
  <si>
    <t>AMOUNT</t>
  </si>
  <si>
    <t>Supply, installation of Aluminum fabricated, powder coated Grills, Diffusers and Registers for supply air, return air, exhaust air &amp; fresh air of different sizes (Grade A ), wooden frame, supports and other accessories etc. complete in all respects ready to operate as per specification, drawings and as per instruction of Consultant.</t>
  </si>
  <si>
    <t>S. No.</t>
  </si>
  <si>
    <t>Note:</t>
  </si>
  <si>
    <t>1)</t>
  </si>
  <si>
    <t>2)</t>
  </si>
  <si>
    <t>The refrigerant pipes sized + quantity provided for reference only. The contractor / supplier shall calculate the refrigerant pipes, sized &amp; length as per the drawing provided and shall submitted refrigerant piping layout to consultant for approval.</t>
  </si>
  <si>
    <t>3)</t>
  </si>
  <si>
    <t>Supply &amp; installation of aluminum fabricated powder coated exhaust &amp; fresh Air louvers including wooden frame, rain protection sheet bird mesh etc complete in all respects ready to operate as per specification, drawings and as per instruction of consultant.</t>
  </si>
  <si>
    <t>Contractor is instructed to visit the site, understand the nature of work &amp; then fill the rates accordingly and submit the quotation. No argument and discussion will be entertained after awarding of work.</t>
  </si>
  <si>
    <t>4)</t>
  </si>
  <si>
    <t>Testing, balancing and commissioning of air side of the system (from independent agency) complete in all respects including air measurement &amp; balancing, temp, pressure &amp; electrical data of related equipment etc. complete in all respects ready to operate as per specification, drawings and as per instruction of Consultant.</t>
  </si>
  <si>
    <t>1/4" dia</t>
  </si>
  <si>
    <t>3/8" dia</t>
  </si>
  <si>
    <t>1/2" dia</t>
  </si>
  <si>
    <t>5/8" dia</t>
  </si>
  <si>
    <t>3/4" dia</t>
  </si>
  <si>
    <t>7/8" dia</t>
  </si>
  <si>
    <t>Rft</t>
  </si>
  <si>
    <t>Sqft</t>
  </si>
  <si>
    <t>1 5/8" dia (also for 1-1/2")</t>
  </si>
  <si>
    <t>1 3/8" dia (also for 1-1/4")</t>
  </si>
  <si>
    <t>All works shall be completed, tested and commissioned as per drawings, specifications and as per instruction of Consultant</t>
  </si>
  <si>
    <t>Miscellaneous work which was not included in BOQ but necessary to complete the project in all respects and ready to operate as per instructions of Consultant.
(Bidder should mentioned the type of works).</t>
  </si>
  <si>
    <t>i.</t>
  </si>
  <si>
    <t>ACMV Works</t>
  </si>
  <si>
    <t>1" dia</t>
  </si>
  <si>
    <t>1.25" dia</t>
  </si>
  <si>
    <t>1.5" dia</t>
  </si>
  <si>
    <t>2" dia</t>
  </si>
  <si>
    <t>5)</t>
  </si>
  <si>
    <t>Above quantities based on tender drawing, material should be procured as per approved shop drawing &amp; as per site requirement.</t>
  </si>
  <si>
    <t>Grills</t>
  </si>
  <si>
    <t>Registers / Diffuser with Damper</t>
  </si>
  <si>
    <t>Electric power wiring / supply to be provided at outdoor, indoor units &amp; other ACMV equipment with isolation box by client / electrical contractor.</t>
  </si>
  <si>
    <t>Supply, fabrication and installation of machine made G.I sheet metal duct different  sections supply, return, fresh &amp; exhaust air including plenums, splitter dampers, guide vanes, flexible duct connector/connection, access door, transformation, plenums chambers, wooden frame, anchors supports &amp; hangers complete in all respects ready to operate as per drawings, specification, instruction of consultant.</t>
  </si>
  <si>
    <t>Supply &amp; installation of Volume Control Damper in 16 SWG G.I sheet metal with gas kits, nut bolts, complete in all respects ready to operate as per specification, drawings and as per instruction of Consultant.</t>
  </si>
  <si>
    <t>1 1/8" dia (also for 1")</t>
  </si>
  <si>
    <t>Total Cost of Works with I.Tax Rs.</t>
  </si>
  <si>
    <t>Rate only</t>
  </si>
  <si>
    <t>EY ISLAMABAD</t>
  </si>
  <si>
    <t>Supply &amp; installation of 3/4" thick 25kg/m3 density rubber foam (XLPE) adhesive insulation with aluminum foil over internal area ducts, complete in all respects ready to operate as per specification, drawings and as per instruction of consultant.</t>
  </si>
  <si>
    <t>4" dia</t>
  </si>
  <si>
    <t>14" x 8"</t>
  </si>
  <si>
    <t>14" x 10"</t>
  </si>
  <si>
    <t>6" x 6"</t>
  </si>
  <si>
    <t>6" x 4"</t>
  </si>
  <si>
    <t>ii.</t>
  </si>
  <si>
    <t>8" x 4"</t>
  </si>
  <si>
    <t>10" x 4"</t>
  </si>
  <si>
    <t>iii.</t>
  </si>
  <si>
    <t>iv.</t>
  </si>
  <si>
    <t>24" x 6"</t>
  </si>
  <si>
    <t>v.</t>
  </si>
  <si>
    <t>38" x 26"</t>
  </si>
  <si>
    <t>vi.</t>
  </si>
  <si>
    <t>8" x 6"</t>
  </si>
  <si>
    <t>All hard pipes except 1/4"</t>
  </si>
  <si>
    <t>Bill of Quantities</t>
  </si>
  <si>
    <t>Cassette Type Units (0.75 TR)</t>
  </si>
  <si>
    <t>Cassette Type Units (1.0 TR)</t>
  </si>
  <si>
    <t>Cassette Type Units (1.25 TR)</t>
  </si>
  <si>
    <t>Cassette Type Units (2.0 TR)</t>
  </si>
  <si>
    <t>Stencilling &amp; Identification work on supports, hangers, platform of condensing units etc complete in all respects ready to operate as per drawings, specification, instruction and approval of Consultant.</t>
  </si>
  <si>
    <t>Making of Shop drawings on Auto CAD (latest version) with section details, equipment foundation details etc, As Built drawings  Auto CAD (latest version), Documentation Technical / Operational Manual &amp; LOG Book for each equipment etc, complete in all respects ready to operate as per specification, drawings and as per instruction of Consultant.</t>
  </si>
  <si>
    <t>S.#</t>
  </si>
  <si>
    <t>SUPPLY
(Rs.)</t>
  </si>
  <si>
    <t>INSTALLATION
(Rs.)</t>
  </si>
  <si>
    <t>AMOUNT
(Rs.)</t>
  </si>
  <si>
    <r>
      <t xml:space="preserve">SECTION - A
</t>
    </r>
    <r>
      <rPr>
        <sz val="11"/>
        <color theme="1"/>
        <rFont val="Century Gothic"/>
        <family val="2"/>
      </rPr>
      <t>WIRING &amp; WIRING ACCESSORIES</t>
    </r>
  </si>
  <si>
    <r>
      <t xml:space="preserve">SECTION - B
</t>
    </r>
    <r>
      <rPr>
        <sz val="11"/>
        <color theme="1"/>
        <rFont val="Century Gothic"/>
        <family val="2"/>
      </rPr>
      <t>CABLE CONTAINMENT</t>
    </r>
  </si>
  <si>
    <r>
      <t xml:space="preserve">SECTION - C
</t>
    </r>
    <r>
      <rPr>
        <sz val="11"/>
        <color theme="1"/>
        <rFont val="Century Gothic"/>
        <family val="2"/>
      </rPr>
      <t>SWITCHES &amp; SOCKETS</t>
    </r>
  </si>
  <si>
    <r>
      <t xml:space="preserve">SECTION - D
</t>
    </r>
    <r>
      <rPr>
        <sz val="11"/>
        <color theme="1"/>
        <rFont val="Century Gothic"/>
        <family val="2"/>
      </rPr>
      <t>LIGHTING FIXTURES</t>
    </r>
  </si>
  <si>
    <r>
      <t xml:space="preserve">SECTION - E
</t>
    </r>
    <r>
      <rPr>
        <sz val="11"/>
        <color theme="1"/>
        <rFont val="Century Gothic"/>
        <family val="2"/>
      </rPr>
      <t>MAIN SUBMAIN CABLES</t>
    </r>
  </si>
  <si>
    <r>
      <t xml:space="preserve">SECTION - F
</t>
    </r>
    <r>
      <rPr>
        <sz val="11"/>
        <color theme="1"/>
        <rFont val="Century Gothic"/>
        <family val="2"/>
      </rPr>
      <t>DISTRIBUTION BOARDS</t>
    </r>
  </si>
  <si>
    <r>
      <t xml:space="preserve">SECTION - G
</t>
    </r>
    <r>
      <rPr>
        <sz val="11"/>
        <rFont val="Century Gothic"/>
        <family val="2"/>
      </rPr>
      <t>INTELLIGENT LIGHTING CONTROL SYSTEM</t>
    </r>
  </si>
  <si>
    <r>
      <t xml:space="preserve">SECTION - H
</t>
    </r>
    <r>
      <rPr>
        <sz val="11"/>
        <color theme="1"/>
        <rFont val="Century Gothic"/>
        <family val="2"/>
      </rPr>
      <t>WIRING FOR LOW CURRENT SYSTEMS</t>
    </r>
  </si>
  <si>
    <r>
      <t xml:space="preserve">SECTION - I
</t>
    </r>
    <r>
      <rPr>
        <sz val="11"/>
        <color theme="1"/>
        <rFont val="Century Gothic"/>
        <family val="2"/>
      </rPr>
      <t>UNINTERRUPTIBLE POWER SUPPLY</t>
    </r>
  </si>
  <si>
    <r>
      <t xml:space="preserve">SECTION - J
</t>
    </r>
    <r>
      <rPr>
        <sz val="11"/>
        <color theme="1"/>
        <rFont val="Century Gothic"/>
        <family val="2"/>
      </rPr>
      <t>PERSONAL PROTECTIVE EQUIPMENTS</t>
    </r>
  </si>
  <si>
    <r>
      <t xml:space="preserve">SECTION - K
</t>
    </r>
    <r>
      <rPr>
        <sz val="11"/>
        <color theme="1"/>
        <rFont val="Century Gothic"/>
        <family val="2"/>
      </rPr>
      <t>WCR &amp; LOAD FITNESS</t>
    </r>
  </si>
  <si>
    <r>
      <t xml:space="preserve">SECTION - L
</t>
    </r>
    <r>
      <rPr>
        <sz val="11"/>
        <color theme="1"/>
        <rFont val="Century Gothic"/>
        <family val="2"/>
      </rPr>
      <t>SHOP DRAWINGS / AS-BUILT DRAWINGS</t>
    </r>
  </si>
  <si>
    <t>Total Amount (Rs.)</t>
  </si>
  <si>
    <t>Verified Qty</t>
  </si>
  <si>
    <t>SUPPLY</t>
  </si>
  <si>
    <t>INSTALLATION</t>
  </si>
  <si>
    <t>Brand/Model</t>
  </si>
  <si>
    <t>Lead Time</t>
  </si>
  <si>
    <t>Remarks</t>
  </si>
  <si>
    <t>RATE
(Rs.)</t>
  </si>
  <si>
    <t>SECTION - A
WIRING &amp; WIRING ACCESSORIES</t>
  </si>
  <si>
    <r>
      <t xml:space="preserve">Supply, Installation, Testing &amp; Commissioning </t>
    </r>
    <r>
      <rPr>
        <sz val="11"/>
        <color theme="1"/>
        <rFont val="Century Gothic"/>
        <family val="2"/>
      </rPr>
      <t xml:space="preserve">of the following items including all material, labour &amp; tools required for completion of work as per item description, specifications &amp; drawings including cutting, chiseling, making good and all necessary accessories such as bends, junction boxes, conduit sockets, earth connecting point connectors, etc. as shown on drawings,  specifications and approval by the Engineer. Complete in all respects.
</t>
    </r>
    <r>
      <rPr>
        <b/>
        <sz val="11"/>
        <color theme="1"/>
        <rFont val="Century Gothic"/>
        <family val="2"/>
      </rPr>
      <t xml:space="preserve">Note:
</t>
    </r>
    <r>
      <rPr>
        <sz val="11"/>
        <color theme="1"/>
        <rFont val="Century Gothic"/>
        <family val="2"/>
      </rPr>
      <t xml:space="preserve">- The cost of wiring items shall include </t>
    </r>
    <r>
      <rPr>
        <b/>
        <sz val="11"/>
        <color theme="1"/>
        <rFont val="Century Gothic"/>
        <family val="2"/>
      </rPr>
      <t>Imported</t>
    </r>
    <r>
      <rPr>
        <sz val="11"/>
        <color theme="1"/>
        <rFont val="Century Gothic"/>
        <family val="2"/>
      </rPr>
      <t xml:space="preserve"> </t>
    </r>
    <r>
      <rPr>
        <b/>
        <sz val="11"/>
        <color theme="1"/>
        <rFont val="Century Gothic"/>
        <family val="2"/>
      </rPr>
      <t xml:space="preserve">Wago Connectors </t>
    </r>
    <r>
      <rPr>
        <sz val="11"/>
        <color theme="1"/>
        <rFont val="Century Gothic"/>
        <family val="2"/>
      </rPr>
      <t xml:space="preserve">and </t>
    </r>
    <r>
      <rPr>
        <b/>
        <sz val="11"/>
        <color theme="1"/>
        <rFont val="Century Gothic"/>
        <family val="2"/>
      </rPr>
      <t>Imported</t>
    </r>
    <r>
      <rPr>
        <sz val="11"/>
        <color theme="1"/>
        <rFont val="Century Gothic"/>
        <family val="2"/>
      </rPr>
      <t xml:space="preserve"> </t>
    </r>
    <r>
      <rPr>
        <b/>
        <sz val="11"/>
        <color theme="1"/>
        <rFont val="Century Gothic"/>
        <family val="2"/>
      </rPr>
      <t xml:space="preserve">flexible Polyamide Conduit </t>
    </r>
    <r>
      <rPr>
        <sz val="11"/>
        <color theme="1"/>
        <rFont val="Century Gothic"/>
        <family val="2"/>
      </rPr>
      <t>of appropriate size</t>
    </r>
    <r>
      <rPr>
        <b/>
        <sz val="11"/>
        <color theme="1"/>
        <rFont val="Century Gothic"/>
        <family val="2"/>
      </rPr>
      <t xml:space="preserve"> </t>
    </r>
    <r>
      <rPr>
        <sz val="11"/>
        <color theme="1"/>
        <rFont val="Century Gothic"/>
        <family val="2"/>
      </rPr>
      <t>on each light point</t>
    </r>
    <r>
      <rPr>
        <b/>
        <sz val="11"/>
        <color theme="1"/>
        <rFont val="Century Gothic"/>
        <family val="2"/>
      </rPr>
      <t>.</t>
    </r>
    <r>
      <rPr>
        <sz val="11"/>
        <color theme="1"/>
        <rFont val="Century Gothic"/>
        <family val="2"/>
      </rPr>
      <t xml:space="preserve">
- The circuit wire drop shall be sufficient as per ceiling levels.
- The wiring shall be done with </t>
    </r>
    <r>
      <rPr>
        <b/>
        <sz val="11"/>
        <color theme="1"/>
        <rFont val="Century Gothic"/>
        <family val="2"/>
      </rPr>
      <t xml:space="preserve">LSZH Wires / Cables.
- </t>
    </r>
    <r>
      <rPr>
        <sz val="11"/>
        <color theme="1"/>
        <rFont val="Century Gothic"/>
        <family val="2"/>
      </rPr>
      <t>Megger Test of each circuit to be done by the Contractor.
- All General Wiring grade should be 450/750 copper with green/yellow Color.</t>
    </r>
  </si>
  <si>
    <t xml:space="preserve">- Surface conduiting wherever required shall be done in aesthetic manner.
- Wherever the circuits are running in cable tray,  it will enter / leave tray using proper glands / Junction boxes (IP44). The cost of all such accessories to be included in wiring cost.
- All electrical circuits and power outlets shall be numbered (i.e. circuit number and distribution board number) and the circuit schedule of the distribution board must accurately reflect the installation. The load across all phases must be balanced.
- The ECC to be run with each circuit shall be loop-in and loop-out type, joints are not allowed. It will be green in color (Refer detail BoQ &amp; drawings)
- All the cables shall be colour coded according to phases / types of services.
</t>
  </si>
  <si>
    <r>
      <t xml:space="preserve">Circuit wiring from DB to Switchboard </t>
    </r>
    <r>
      <rPr>
        <sz val="11"/>
        <color theme="1"/>
        <rFont val="Century Gothic"/>
        <family val="2"/>
      </rPr>
      <t>including any wiring from switch board to switch board with 2x2.5 Sq.mm + ECC 1x2.5 Sqmm, 1-core Cu/LSZH wires in 25mm dia  PVC conduit as shown in drawings.</t>
    </r>
  </si>
  <si>
    <t>No.</t>
  </si>
  <si>
    <r>
      <t>Wiring for light point from Switchboard to first light point</t>
    </r>
    <r>
      <rPr>
        <sz val="11"/>
        <color theme="1"/>
        <rFont val="Century Gothic"/>
        <family val="2"/>
      </rPr>
      <t xml:space="preserve"> with phase 1.5 Sq.mm, common neutral 2.5 Sq.mm and common ECC 2.5 Sq.mm, 1-core Cu/LSZH wires  in 25mm dia PVC conduit as shown on drawings. </t>
    </r>
  </si>
  <si>
    <t>a</t>
  </si>
  <si>
    <r>
      <rPr>
        <b/>
        <sz val="11"/>
        <color theme="1"/>
        <rFont val="Century Gothic"/>
        <family val="2"/>
      </rPr>
      <t>Point to Point wiring</t>
    </r>
    <r>
      <rPr>
        <sz val="11"/>
        <color theme="1"/>
        <rFont val="Century Gothic"/>
        <family val="2"/>
      </rPr>
      <t xml:space="preserve"> using the same wires &amp; conduit size as mentioned in the above item.</t>
    </r>
  </si>
  <si>
    <r>
      <t>Emergency Circuit Wiring for Group Control light fixtures from DB to first light point</t>
    </r>
    <r>
      <rPr>
        <sz val="11"/>
        <color theme="1"/>
        <rFont val="Century Gothic"/>
        <family val="2"/>
      </rPr>
      <t xml:space="preserve"> with 2x2.5 Sq.mm + ECC 2.5 Sq.mm 1-core Cu/LSZH wires in 25mm dia PVC conduit as shown on drawings.</t>
    </r>
  </si>
  <si>
    <r>
      <t>Circuit Wiring of 13A/15A Switch Socket units (RAW Power)</t>
    </r>
    <r>
      <rPr>
        <sz val="11"/>
        <color theme="1"/>
        <rFont val="Century Gothic"/>
        <family val="2"/>
      </rPr>
      <t xml:space="preserve"> from DB to first outlet including wiring with in the same technology box / cable cubby / adjacent power outlets in separate back boxes with following size of 1-core Cu/LSZH wires in 25mm dia PVC conduit as shown in the drawings.                                                                                                           </t>
    </r>
  </si>
  <si>
    <t>2 x 4 Sq.mm + ECC 1 x 4 Sqmm, Cu/LSZH wires</t>
  </si>
  <si>
    <t>b</t>
  </si>
  <si>
    <t>Same as above item but wiring from outlet to outlet</t>
  </si>
  <si>
    <r>
      <rPr>
        <b/>
        <sz val="11"/>
        <color theme="1"/>
        <rFont val="Century Gothic"/>
        <family val="2"/>
      </rPr>
      <t xml:space="preserve">Circuit Wiring for Hand Dryers from DB to 20A DP Switch </t>
    </r>
    <r>
      <rPr>
        <sz val="11"/>
        <color theme="1"/>
        <rFont val="Century Gothic"/>
        <family val="2"/>
      </rPr>
      <t xml:space="preserve">with 2 x 4 Sq.mm + ECC 1 x 4 Sqmm, Cu/LSZH wires1 core Cu/LSZH/ wires in 25mm dia PVC conduit as shown in the drawings.  Including wiring to equipment.                                                                                                </t>
    </r>
  </si>
  <si>
    <t xml:space="preserve">Same as above item but wiring from outlet to outlet </t>
  </si>
  <si>
    <r>
      <t xml:space="preserve">Circuit Wiring for office VRF indoor Fan Coil Unit from DB to 10A DP Isolator </t>
    </r>
    <r>
      <rPr>
        <sz val="11"/>
        <color theme="1"/>
        <rFont val="Century Gothic"/>
        <family val="2"/>
      </rPr>
      <t xml:space="preserve">with 2 x 2.5 Sq.mm + ECC   1 x 2.5 Sqmm, Cu/LSZH wires in 25mm dia PVC Conduit , as shown in drawings. </t>
    </r>
  </si>
  <si>
    <r>
      <t xml:space="preserve">Circuit Wiring for  FCR VRF indoor Unit from DB to 25A DP Isolator </t>
    </r>
    <r>
      <rPr>
        <sz val="11"/>
        <rFont val="Century Gothic"/>
        <family val="2"/>
      </rPr>
      <t xml:space="preserve">with  3C-4 Sqmm Cu/LSZH/LSZH wires in 25mm dia PVC conduit as shown in the drawings. Including wiring to equipment. </t>
    </r>
  </si>
  <si>
    <r>
      <t xml:space="preserve">Circuit Wiring for  office VRF outdoor Unit from DB to 16A 4P Isolator </t>
    </r>
    <r>
      <rPr>
        <sz val="11"/>
        <rFont val="Century Gothic"/>
        <family val="2"/>
      </rPr>
      <t xml:space="preserve">with  4C-4 Sqmm Cu/LSZH/LSZH + ECC 1C 4 Sqmm Cu/LSZH  wires in 25mm dia PVC conduit as shown in the drawings. Including wiring to equipment. </t>
    </r>
  </si>
  <si>
    <r>
      <rPr>
        <b/>
        <sz val="11"/>
        <color theme="1"/>
        <rFont val="Century Gothic"/>
        <family val="2"/>
      </rPr>
      <t xml:space="preserve">Circuit Wiring for DB to 20A DP Switch (For water heater &amp; exhaust fans) </t>
    </r>
    <r>
      <rPr>
        <sz val="11"/>
        <color theme="1"/>
        <rFont val="Century Gothic"/>
        <family val="2"/>
      </rPr>
      <t xml:space="preserve">with 2 x 4 Sq.mm + ECC 1 x 4 Sqmm, Cu/LSZH wires1 core Cu/LSZH/ wires in 25mm dia PVC conduit as shown in the drawings.  Including wiring to equipment.                                                                                                </t>
    </r>
  </si>
  <si>
    <r>
      <rPr>
        <b/>
        <sz val="11"/>
        <color theme="1"/>
        <rFont val="Century Gothic"/>
        <family val="2"/>
      </rPr>
      <t>Note:</t>
    </r>
    <r>
      <rPr>
        <sz val="11"/>
        <color theme="1"/>
        <rFont val="Century Gothic"/>
        <family val="2"/>
      </rPr>
      <t xml:space="preserve">
-Contractor is advised to confirm the cable running lengths and termination as per site conditions before commencement of work.
-Wires color of UPS circuits should be different from RAW Power
-Wiring for outgoing circuits of MCCs required for Fire Fighting, HVAC &amp; Plumbing Services shall be in the scope of Mechanical Works.</t>
    </r>
  </si>
  <si>
    <r>
      <t xml:space="preserve">Total Amount (Rs.) Sec - A
</t>
    </r>
    <r>
      <rPr>
        <sz val="11"/>
        <color theme="1"/>
        <rFont val="Century Gothic"/>
        <family val="2"/>
      </rPr>
      <t>(CARRIED FORWARD TO SUMMARY)</t>
    </r>
  </si>
  <si>
    <t>SECTION - B
CABLE CONTAINMENT</t>
  </si>
  <si>
    <r>
      <t>Supply &amp; Laying</t>
    </r>
    <r>
      <rPr>
        <sz val="11"/>
        <color theme="1"/>
        <rFont val="Century Gothic"/>
        <family val="2"/>
      </rPr>
      <t xml:space="preserve"> of following sizes of PVC/UPVC Conduits including all accessories such as bends, sockets, j-boxes, flexible conduits, metal saddles e.t.c for Main / Sub Main Power, Telephone &amp; Data Cables, concealed / surface on wall as per design drawings. 
</t>
    </r>
    <r>
      <rPr>
        <b/>
        <sz val="11"/>
        <color theme="1"/>
        <rFont val="Century Gothic"/>
        <family val="2"/>
      </rPr>
      <t xml:space="preserve">Provide Pull boxes where ever required.
Note:
</t>
    </r>
    <r>
      <rPr>
        <sz val="11"/>
        <color theme="1"/>
        <rFont val="Century Gothic"/>
        <family val="2"/>
      </rPr>
      <t>-The below mentioned conduits will be used for items where description of the item clearly states that the conduit is not inclusive or already installed.
-This section will also cover empty conduit runs, sleeves, conduit risers etc.</t>
    </r>
  </si>
  <si>
    <t>25mm dia PVC Conduit</t>
  </si>
  <si>
    <t>Rm.</t>
  </si>
  <si>
    <t>38mm dia PVC Conduit</t>
  </si>
  <si>
    <t>c</t>
  </si>
  <si>
    <t>25mm dia Imported Flexible Polyamide Conduit with PVC Gland</t>
  </si>
  <si>
    <t>d</t>
  </si>
  <si>
    <t>25mm dia AL EMT conduit</t>
  </si>
  <si>
    <r>
      <rPr>
        <b/>
        <sz val="11"/>
        <color theme="1"/>
        <rFont val="Century Gothic"/>
        <family val="2"/>
      </rPr>
      <t xml:space="preserve">Supply &amp; Installation of following sizes of 16-SWG G.I made </t>
    </r>
    <r>
      <rPr>
        <sz val="11"/>
        <color theme="1"/>
        <rFont val="Century Gothic"/>
        <family val="2"/>
      </rPr>
      <t>Ceiling / Floor / Wall Pull Boxes for data / voice / power / UPS circuits, recessed on wall or column as per design drawings. Complete in all respect.</t>
    </r>
  </si>
  <si>
    <t>200mm x 200mm x 50mm (For Communication System)</t>
  </si>
  <si>
    <t>300mm x 300mm x 50mm</t>
  </si>
  <si>
    <r>
      <rPr>
        <b/>
        <sz val="11"/>
        <color theme="1"/>
        <rFont val="Century Gothic"/>
        <family val="2"/>
      </rPr>
      <t>Supply &amp; Installation of 16 SWG Powder Coated MS Sheet Steel Back Boxes</t>
    </r>
    <r>
      <rPr>
        <sz val="11"/>
        <color theme="1"/>
        <rFont val="Century Gothic"/>
        <family val="2"/>
      </rPr>
      <t xml:space="preserve"> for installation of Switches, Sockets, Voice &amp; Data Outlets, Isolators etc as per drawings and details including all accessories.</t>
    </r>
  </si>
  <si>
    <r>
      <t xml:space="preserve">Supply and Installation of following sizes </t>
    </r>
    <r>
      <rPr>
        <sz val="11"/>
        <color theme="1"/>
        <rFont val="Century Gothic"/>
        <family val="2"/>
      </rPr>
      <t>of  Imported 36 micron GI 16 SWG Perforated Cable Tray / Cable Ladder with 18 SWG Solid Cover of 4 feet each, the finish form shall be supplied at site after complete process of degreesing, derusting, phosphating and antirust primer. The Fabrication of tray shall be done at factory with complete coorindation from site routing as per design / shop drawings, complete in all respects. The Complete accessories for all supporting hangers, brackets, elbows, tee &amp; bends to be provided by Contractor.</t>
    </r>
    <r>
      <rPr>
        <b/>
        <sz val="11"/>
        <color theme="1"/>
        <rFont val="Century Gothic"/>
        <family val="2"/>
      </rPr>
      <t xml:space="preserve">
 </t>
    </r>
    <r>
      <rPr>
        <b/>
        <sz val="11"/>
        <color theme="1"/>
        <rFont val="Century Gothic"/>
        <family val="2"/>
      </rPr>
      <t xml:space="preserve">Note: </t>
    </r>
    <r>
      <rPr>
        <sz val="11"/>
        <color theme="1"/>
        <rFont val="Century Gothic"/>
        <family val="2"/>
      </rPr>
      <t xml:space="preserve">
- Color Printed Tags to be provided at every 3 Meter Length.
- Threaded Rods &amp; C-Channel base is required for hanging from Ceiling.
- All the accessories such as thread M10 rods shall be cadmium plated/stainless steel made such as nuts, screws, bolts, wire etc
- Wall Hanger Supports to be provided wherever required.
- U-shaped fischer plates to be used for joints.
- 6 Sqmm braided copper terminals with lugs for bonding to be done with every joint</t>
    </r>
  </si>
  <si>
    <r>
      <rPr>
        <b/>
        <sz val="11"/>
        <color theme="1"/>
        <rFont val="Century Gothic"/>
        <family val="2"/>
      </rPr>
      <t>300mm x 100mm Horizontal (IT Room)</t>
    </r>
    <r>
      <rPr>
        <sz val="11"/>
        <color theme="1"/>
        <rFont val="Century Gothic"/>
        <family val="2"/>
      </rPr>
      <t xml:space="preserve">
With Ceiling Mounted Hanging Accessories</t>
    </r>
  </si>
  <si>
    <r>
      <rPr>
        <b/>
        <sz val="11"/>
        <color theme="1"/>
        <rFont val="Century Gothic"/>
        <family val="2"/>
      </rPr>
      <t xml:space="preserve">450mm x 100mm Horizontal 2-Partition </t>
    </r>
    <r>
      <rPr>
        <sz val="11"/>
        <color theme="1"/>
        <rFont val="Century Gothic"/>
        <family val="2"/>
      </rPr>
      <t xml:space="preserve">
With Ceiling Mounted Hanging Accessories</t>
    </r>
  </si>
  <si>
    <r>
      <t xml:space="preserve">Supply &amp; Installation </t>
    </r>
    <r>
      <rPr>
        <sz val="11"/>
        <rFont val="Century Gothic"/>
        <family val="2"/>
      </rPr>
      <t xml:space="preserve">of the following types of Imported Floor Outlet Boxes without face plates made of 16 SWG G.I Sheet, recessed in ground as per design drawings. </t>
    </r>
  </si>
  <si>
    <r>
      <rPr>
        <b/>
        <sz val="11"/>
        <color theme="1"/>
        <rFont val="Century Gothic"/>
        <family val="2"/>
      </rPr>
      <t>Type-A (250mm x 250mm x 70mm):</t>
    </r>
    <r>
      <rPr>
        <sz val="11"/>
        <color theme="1"/>
        <rFont val="Century Gothic"/>
        <family val="2"/>
      </rPr>
      <t xml:space="preserve">
2 No. 13A International Switch Sockets + 1 No. RJ-45 Duplex Outlet</t>
    </r>
  </si>
  <si>
    <r>
      <rPr>
        <b/>
        <sz val="11"/>
        <color theme="1"/>
        <rFont val="Century Gothic"/>
        <family val="2"/>
      </rPr>
      <t>Type-B (250mm x 250mm x 70mm):</t>
    </r>
    <r>
      <rPr>
        <sz val="11"/>
        <color theme="1"/>
        <rFont val="Century Gothic"/>
        <family val="2"/>
      </rPr>
      <t xml:space="preserve">
2 No. 13A International Switch Sockets + 1 No. RJ-45 Simplex Outlet</t>
    </r>
  </si>
  <si>
    <r>
      <rPr>
        <b/>
        <sz val="11"/>
        <color theme="1"/>
        <rFont val="Century Gothic"/>
        <family val="2"/>
      </rPr>
      <t>Type-C' (250mm x 250mm x 70mm):</t>
    </r>
    <r>
      <rPr>
        <sz val="11"/>
        <color theme="1"/>
        <rFont val="Century Gothic"/>
        <family val="2"/>
      </rPr>
      <t xml:space="preserve">
2 No. 13A International Switch Sockets</t>
    </r>
  </si>
  <si>
    <r>
      <rPr>
        <b/>
        <sz val="11"/>
        <color theme="1"/>
        <rFont val="Century Gothic"/>
        <family val="2"/>
      </rPr>
      <t>Type-C' (350mm x 350mm x 70mm):</t>
    </r>
    <r>
      <rPr>
        <sz val="11"/>
        <color theme="1"/>
        <rFont val="Century Gothic"/>
        <family val="2"/>
      </rPr>
      <t xml:space="preserve">
4 No13A International Switch Sockets + + 1 No. RJ-45 Simplex Outlet</t>
    </r>
  </si>
  <si>
    <t>e</t>
  </si>
  <si>
    <r>
      <rPr>
        <b/>
        <sz val="11"/>
        <color theme="1"/>
        <rFont val="Century Gothic"/>
        <family val="2"/>
      </rPr>
      <t>Type-D (250mm x 250mm x 70mm):</t>
    </r>
    <r>
      <rPr>
        <sz val="11"/>
        <color theme="1"/>
        <rFont val="Century Gothic"/>
        <family val="2"/>
      </rPr>
      <t xml:space="preserve">
2 No. 13A International Switch Sockets + 2 No. RJ-45 Duplex Outlet</t>
    </r>
  </si>
  <si>
    <r>
      <rPr>
        <b/>
        <sz val="11"/>
        <rFont val="Century Gothic"/>
        <family val="2"/>
      </rPr>
      <t>Note:</t>
    </r>
    <r>
      <rPr>
        <sz val="11"/>
        <rFont val="Century Gothic"/>
        <family val="2"/>
      </rPr>
      <t xml:space="preserve"> Contractor is advised to confirm the sizes, running lengths and termination as per site conditions before commencement of work. All the conduits / cable tray crossings through partition walls shall be properly sealed by fire retardant material after installation.</t>
    </r>
  </si>
  <si>
    <r>
      <t xml:space="preserve">Total Amount (Rs.) Sec - B
</t>
    </r>
    <r>
      <rPr>
        <sz val="11"/>
        <color theme="1"/>
        <rFont val="Century Gothic"/>
        <family val="2"/>
      </rPr>
      <t>(CARRIED FORWARD TO SUMMARY)</t>
    </r>
  </si>
  <si>
    <t>SECTION - C
SWITCHES &amp; SOCKETS</t>
  </si>
  <si>
    <r>
      <t xml:space="preserve">Supply &amp; Installation </t>
    </r>
    <r>
      <rPr>
        <sz val="11"/>
        <color theme="1"/>
        <rFont val="Century Gothic"/>
        <family val="2"/>
      </rPr>
      <t xml:space="preserve">of following Switches and socket outlets recessed / surface on wall in already installed Backbox or as per design drawings.
Following makes and models are suggested in white color but the final recommendation and approval to be given by the Architect on physical samples. 
Switches: </t>
    </r>
    <r>
      <rPr>
        <b/>
        <sz val="11"/>
        <color theme="1"/>
        <rFont val="Century Gothic"/>
        <family val="2"/>
      </rPr>
      <t xml:space="preserve">Vivace </t>
    </r>
    <r>
      <rPr>
        <sz val="11"/>
        <color theme="1"/>
        <rFont val="Century Gothic"/>
        <family val="2"/>
      </rPr>
      <t xml:space="preserve">
Sockets: </t>
    </r>
    <r>
      <rPr>
        <b/>
        <sz val="11"/>
        <color theme="1"/>
        <rFont val="Century Gothic"/>
        <family val="2"/>
      </rPr>
      <t>Vivace</t>
    </r>
    <r>
      <rPr>
        <sz val="11"/>
        <color theme="1"/>
        <rFont val="Century Gothic"/>
        <family val="2"/>
      </rPr>
      <t xml:space="preserve">
Isolators:</t>
    </r>
    <r>
      <rPr>
        <b/>
        <sz val="11"/>
        <color theme="1"/>
        <rFont val="Century Gothic"/>
        <family val="2"/>
      </rPr>
      <t xml:space="preserve"> Schneider, Gewiss, Walther</t>
    </r>
    <r>
      <rPr>
        <sz val="11"/>
        <color theme="1"/>
        <rFont val="Century Gothic"/>
        <family val="2"/>
      </rPr>
      <t xml:space="preserve">
Industrial Sockets: </t>
    </r>
    <r>
      <rPr>
        <b/>
        <sz val="11"/>
        <color theme="1"/>
        <rFont val="Century Gothic"/>
        <family val="2"/>
      </rPr>
      <t>PCE, Gewiss, Walther</t>
    </r>
  </si>
  <si>
    <t>One Gang Switch Unit</t>
  </si>
  <si>
    <t>Two Gang Switch Unit</t>
  </si>
  <si>
    <t>Three Gang Switch Unit</t>
  </si>
  <si>
    <t>One Gang PIR By-Pass Switch</t>
  </si>
  <si>
    <t>13A Flat Pin Duplex Switch Socket unit</t>
  </si>
  <si>
    <t>13A International Switch Socket unit</t>
  </si>
  <si>
    <t>15A 3-Pin Round Switch Socket unit</t>
  </si>
  <si>
    <t>20A DP Switch (Hand Dryer + Water Heater)</t>
  </si>
  <si>
    <t>20A DP Isolator  (Water Heater)</t>
  </si>
  <si>
    <t>10A FUSED DP Isolator</t>
  </si>
  <si>
    <t>25A DP Isolator</t>
  </si>
  <si>
    <t>16A TP Isolator</t>
  </si>
  <si>
    <t>32A TP Isolator</t>
  </si>
  <si>
    <t>Blank plate with knockout</t>
  </si>
  <si>
    <r>
      <rPr>
        <b/>
        <sz val="11"/>
        <color theme="1"/>
        <rFont val="Century Gothic"/>
        <family val="2"/>
      </rPr>
      <t>32A 3-Pin (Single Phase) Industrial Socket</t>
    </r>
    <r>
      <rPr>
        <sz val="11"/>
        <color theme="1"/>
        <rFont val="Century Gothic"/>
        <family val="2"/>
      </rPr>
      <t xml:space="preserve"> with Plug
For Communication Racks &amp; UPS</t>
    </r>
  </si>
  <si>
    <t>Ceiling suspended cameras and wifi mounting poles (Aluminum finish) adjustable 2ft to 4ft.</t>
  </si>
  <si>
    <r>
      <t xml:space="preserve">Total Amount (Rs.) Sec - C
</t>
    </r>
    <r>
      <rPr>
        <sz val="11"/>
        <color theme="1"/>
        <rFont val="Century Gothic"/>
        <family val="2"/>
      </rPr>
      <t>(CARRIED FORWARD TO SUMMARY)</t>
    </r>
  </si>
  <si>
    <t>SECTION - D
LIGHTING FIXTURES</t>
  </si>
  <si>
    <r>
      <rPr>
        <b/>
        <sz val="11"/>
        <color theme="1"/>
        <rFont val="Century Gothic"/>
        <family val="2"/>
      </rPr>
      <t xml:space="preserve">Supply, Installation, Testing &amp; Commissioning </t>
    </r>
    <r>
      <rPr>
        <sz val="11"/>
        <color theme="1"/>
        <rFont val="Century Gothic"/>
        <family val="2"/>
      </rPr>
      <t xml:space="preserve">of the following Light fixtures complete with all hanging accessories including clips, suspension rods / wires, ceiling frame etc.
- Color temperature will be as per Architect's requirement.
</t>
    </r>
    <r>
      <rPr>
        <b/>
        <sz val="11"/>
        <color theme="1"/>
        <rFont val="Century Gothic"/>
        <family val="2"/>
      </rPr>
      <t xml:space="preserve">- </t>
    </r>
    <r>
      <rPr>
        <sz val="11"/>
        <color theme="1"/>
        <rFont val="Century Gothic"/>
        <family val="2"/>
      </rPr>
      <t xml:space="preserve">Efficacy of light fixtures shall be </t>
    </r>
    <r>
      <rPr>
        <b/>
        <sz val="11"/>
        <color theme="1"/>
        <rFont val="Century Gothic"/>
        <family val="2"/>
      </rPr>
      <t>equal to or more than</t>
    </r>
    <r>
      <rPr>
        <sz val="11"/>
        <color theme="1"/>
        <rFont val="Century Gothic"/>
        <family val="2"/>
      </rPr>
      <t xml:space="preserve"> </t>
    </r>
    <r>
      <rPr>
        <b/>
        <sz val="11"/>
        <color theme="1"/>
        <rFont val="Century Gothic"/>
        <family val="2"/>
      </rPr>
      <t>105 Lumens / Watt.</t>
    </r>
    <r>
      <rPr>
        <sz val="11"/>
        <color theme="1"/>
        <rFont val="Century Gothic"/>
        <family val="2"/>
      </rPr>
      <t xml:space="preserve">
- 3 Year Replacement Warranty is required both for fixture and driver.
- Warranty period will start from the date of successful Testing &amp; Commissioning
- Power Factor shall be 0.9.
- Minimum Operational life should be more than 50,000 Hours @L80 Rated
- Light Brand = </t>
    </r>
    <r>
      <rPr>
        <b/>
        <sz val="11"/>
        <color theme="1"/>
        <rFont val="Century Gothic"/>
        <family val="2"/>
      </rPr>
      <t>NVC</t>
    </r>
  </si>
  <si>
    <r>
      <rPr>
        <b/>
        <sz val="11"/>
        <color theme="1"/>
        <rFont val="Century Gothic"/>
        <family val="2"/>
      </rPr>
      <t>15W Surface Mounted LED Light Cylindrical</t>
    </r>
    <r>
      <rPr>
        <sz val="11"/>
        <color theme="1"/>
        <rFont val="Century Gothic"/>
        <family val="2"/>
      </rPr>
      <t xml:space="preserve">, Cri 83 Above, Beam Angle 24 Degree Brand Coarts, Britlite, Philips And Nvc. (Maroon Housing) </t>
    </r>
    <r>
      <rPr>
        <b/>
        <sz val="11"/>
        <color theme="1"/>
        <rFont val="Century Gothic"/>
        <family val="2"/>
      </rPr>
      <t>(Typer-D)</t>
    </r>
  </si>
  <si>
    <r>
      <rPr>
        <b/>
        <sz val="11"/>
        <color theme="1"/>
        <rFont val="Century Gothic"/>
        <family val="2"/>
      </rPr>
      <t>15W Fancy Pendant Round Light Pendant Light</t>
    </r>
    <r>
      <rPr>
        <sz val="11"/>
        <color theme="1"/>
        <rFont val="Century Gothic"/>
        <family val="2"/>
      </rPr>
      <t xml:space="preserve"> Bombay Light House, Massive Lights Gallery Or Equivalent </t>
    </r>
    <r>
      <rPr>
        <b/>
        <sz val="11"/>
        <color theme="1"/>
        <rFont val="Century Gothic"/>
        <family val="2"/>
      </rPr>
      <t>(Type-E)</t>
    </r>
  </si>
  <si>
    <r>
      <rPr>
        <b/>
        <sz val="11"/>
        <color theme="1"/>
        <rFont val="Century Gothic"/>
        <family val="2"/>
      </rPr>
      <t>15W Fancy Pendant Round Light Pendant Light</t>
    </r>
    <r>
      <rPr>
        <sz val="11"/>
        <color theme="1"/>
        <rFont val="Century Gothic"/>
        <family val="2"/>
      </rPr>
      <t xml:space="preserve"> Bombay Light House, Massive Lights Gallery Or Equivalent</t>
    </r>
    <r>
      <rPr>
        <b/>
        <sz val="11"/>
        <color theme="1"/>
        <rFont val="Century Gothic"/>
        <family val="2"/>
      </rPr>
      <t xml:space="preserve"> (Type-F)</t>
    </r>
  </si>
  <si>
    <r>
      <rPr>
        <b/>
        <sz val="11"/>
        <color theme="1"/>
        <rFont val="Century Gothic"/>
        <family val="2"/>
      </rPr>
      <t>36W/4 Feet Pendant Light: Linea</t>
    </r>
    <r>
      <rPr>
        <sz val="11"/>
        <color theme="1"/>
        <rFont val="Century Gothic"/>
        <family val="2"/>
      </rPr>
      <t xml:space="preserve">r, Cri 83 Above, Beam Angle 110 Degree Brand Coarts, Britlite, Philips And Nvc. </t>
    </r>
    <r>
      <rPr>
        <b/>
        <sz val="11"/>
        <color theme="1"/>
        <rFont val="Century Gothic"/>
        <family val="2"/>
      </rPr>
      <t>(Community Table) (Type-M)</t>
    </r>
  </si>
  <si>
    <r>
      <t xml:space="preserve">8W/M Neon Flex Rope Light with Drivers, Brand: Coarts, Britlite, Philips &amp; NVC </t>
    </r>
    <r>
      <rPr>
        <b/>
        <sz val="11"/>
        <color theme="1"/>
        <rFont val="Century Gothic"/>
        <family val="2"/>
      </rPr>
      <t>(Type-N)</t>
    </r>
  </si>
  <si>
    <r>
      <t xml:space="preserve">18W Task Light (Jit Room) </t>
    </r>
    <r>
      <rPr>
        <b/>
        <sz val="11"/>
        <color theme="1"/>
        <rFont val="Century Gothic"/>
        <family val="2"/>
      </rPr>
      <t>(Type-V)</t>
    </r>
  </si>
  <si>
    <t>8W Non-Maintained Downlight with 3 Hours Battery Backup</t>
  </si>
  <si>
    <t>Ceiling Mounted Non-Maintained Exit Light with 3 Hours Battery Backup</t>
  </si>
  <si>
    <t xml:space="preserve">36W LED Smart Panel Rc330V 600Mm X 1200Mm Color 4000K, Cri 83, Philips Or Equivalent </t>
  </si>
  <si>
    <r>
      <t>Supply &amp; Installation of Ceiling Mounted I.R Stand Alone Motion Sensor (Occupancy Sensor)</t>
    </r>
    <r>
      <rPr>
        <sz val="11"/>
        <color theme="1"/>
        <rFont val="Century Gothic"/>
        <family val="2"/>
      </rPr>
      <t xml:space="preserve"> for Lights having following specifications:
Coverage Range : 360 °
Operating Voltage : 230 V AC
Timing Range :  5 sec to 20 minutes
Connection : Parallel
Switching Mode : Auto
IP Value : IP 21 (min)</t>
    </r>
  </si>
  <si>
    <r>
      <t xml:space="preserve">Total Amount (Rs.) Sec - D
</t>
    </r>
    <r>
      <rPr>
        <sz val="11"/>
        <color theme="1"/>
        <rFont val="Century Gothic"/>
        <family val="2"/>
      </rPr>
      <t>(CARRIED FORWARD TO SUMMARY)</t>
    </r>
  </si>
  <si>
    <t>SECTION - E
MAIN SUBMAIN CABLES</t>
  </si>
  <si>
    <r>
      <t xml:space="preserve">Supply, Laying, Termination, Testing &amp; Commissioning </t>
    </r>
    <r>
      <rPr>
        <sz val="11"/>
        <color theme="1"/>
        <rFont val="Century Gothic"/>
        <family val="2"/>
      </rPr>
      <t xml:space="preserve">of the following ratings of  LV Cables along with complete installation and termination accessories to be laid in already installed Cable trench / Cable ladder / Cable tray / Duct Bank including all accessories. Complete in all respects.
</t>
    </r>
    <r>
      <rPr>
        <b/>
        <i/>
        <sz val="11"/>
        <color theme="1"/>
        <rFont val="Century Gothic"/>
        <family val="2"/>
      </rPr>
      <t>-Imported Lugs and Connectors shall be used in LV Cables.
-Bi-Mettalic Lugs to be used with Aluminum Cables.
-Manual crimping of lugs is not allowed. Proper lug presser for smaller lugs and hydraulic lug presser for large size lugs should be used.</t>
    </r>
  </si>
  <si>
    <r>
      <rPr>
        <b/>
        <sz val="11"/>
        <color theme="1"/>
        <rFont val="Century Gothic"/>
        <family val="2"/>
      </rPr>
      <t>From 32A TP Isolator to DB-LP-10F-A</t>
    </r>
    <r>
      <rPr>
        <sz val="11"/>
        <color theme="1"/>
        <rFont val="Century Gothic"/>
        <family val="2"/>
      </rPr>
      <t xml:space="preserve">
4C-10 Sqmm Cu/LSZH/LSZH + ECC 1C-10 Sqmm Cu/LSZH</t>
    </r>
  </si>
  <si>
    <r>
      <rPr>
        <b/>
        <sz val="11"/>
        <color theme="1"/>
        <rFont val="Century Gothic"/>
        <family val="2"/>
      </rPr>
      <t>From 32A TP Isolator to DB-LP-10F-B</t>
    </r>
    <r>
      <rPr>
        <sz val="11"/>
        <color theme="1"/>
        <rFont val="Century Gothic"/>
        <family val="2"/>
      </rPr>
      <t xml:space="preserve">
4C-10 Sqmm Cu/LSZH/LSZH + ECC 1C-10 Sqmm Cu/LSZH</t>
    </r>
  </si>
  <si>
    <r>
      <rPr>
        <b/>
        <sz val="11"/>
        <rFont val="Century Gothic"/>
        <family val="2"/>
      </rPr>
      <t xml:space="preserve">From DB-FCR-10F to Rack PDU </t>
    </r>
    <r>
      <rPr>
        <sz val="11"/>
        <rFont val="Century Gothic"/>
        <family val="2"/>
      </rPr>
      <t xml:space="preserve">
3C- 4Sqmm Cu/LSZH/LSZH </t>
    </r>
  </si>
  <si>
    <r>
      <rPr>
        <b/>
        <sz val="11"/>
        <rFont val="Century Gothic"/>
        <family val="2"/>
      </rPr>
      <t>From DB-FCR-10F to 3kVA UPS to PDU</t>
    </r>
    <r>
      <rPr>
        <sz val="11"/>
        <rFont val="Century Gothic"/>
        <family val="2"/>
      </rPr>
      <t xml:space="preserve">
3C- 4Sqmm Cu/LSZH/LSZH </t>
    </r>
  </si>
  <si>
    <r>
      <rPr>
        <b/>
        <sz val="11"/>
        <color indexed="8"/>
        <rFont val="Century Gothic"/>
        <family val="2"/>
      </rPr>
      <t xml:space="preserve">
From DB-FCR-10 to UDB-10F</t>
    </r>
    <r>
      <rPr>
        <sz val="11"/>
        <color indexed="8"/>
        <rFont val="Century Gothic"/>
        <family val="2"/>
      </rPr>
      <t xml:space="preserve">
2C-4Sq.mm Cu./LZH/LZH + ECC 1C-4Sq.mm Cu./LZH CABLE
</t>
    </r>
  </si>
  <si>
    <r>
      <rPr>
        <b/>
        <sz val="11"/>
        <color indexed="8"/>
        <rFont val="Century Gothic"/>
        <family val="2"/>
      </rPr>
      <t xml:space="preserve">
From DB-FCR-10 to UPS to UDB-10F</t>
    </r>
    <r>
      <rPr>
        <sz val="11"/>
        <color indexed="8"/>
        <rFont val="Century Gothic"/>
        <family val="2"/>
      </rPr>
      <t xml:space="preserve">
2C-4Sq.mm Cu./LZH/LZH + ECC 1C-4Sq.mm Cu./LZH CABLE
</t>
    </r>
  </si>
  <si>
    <r>
      <t xml:space="preserve">From FCR RACKS TO EARTH CONNECTION POINT
</t>
    </r>
    <r>
      <rPr>
        <sz val="11"/>
        <rFont val="Century Gothic"/>
        <family val="2"/>
      </rPr>
      <t>ECC 1C</t>
    </r>
    <r>
      <rPr>
        <b/>
        <sz val="11"/>
        <rFont val="Century Gothic"/>
        <family val="2"/>
      </rPr>
      <t>-</t>
    </r>
    <r>
      <rPr>
        <sz val="11"/>
        <rFont val="Century Gothic"/>
        <family val="2"/>
      </rPr>
      <t>6 Sqmm Cu/PVC</t>
    </r>
  </si>
  <si>
    <r>
      <t xml:space="preserve">Note:
- </t>
    </r>
    <r>
      <rPr>
        <sz val="11"/>
        <rFont val="Century Gothic"/>
        <family val="2"/>
      </rPr>
      <t>Contractor is instructed to confirm the cable running lengths and termination as per site conditions before commencement of work.
- Imported Lugs and Connectors shall be used in LV Cables.
- Megger Test of all LV Cables to be done by contractor.</t>
    </r>
  </si>
  <si>
    <r>
      <t xml:space="preserve">Total Amount (Rs.) Sec - E
</t>
    </r>
    <r>
      <rPr>
        <sz val="11"/>
        <color theme="1"/>
        <rFont val="Century Gothic"/>
        <family val="2"/>
      </rPr>
      <t>(CARRIED FORWARD TO SUMMARY)</t>
    </r>
  </si>
  <si>
    <t>SECTION - F
DISTRIBUTION BOARDS</t>
  </si>
  <si>
    <r>
      <rPr>
        <b/>
        <sz val="11"/>
        <rFont val="Century Gothic"/>
        <family val="2"/>
      </rPr>
      <t xml:space="preserve">Supply, Placement, Installation, Testing &amp; Commissioning </t>
    </r>
    <r>
      <rPr>
        <sz val="11"/>
        <rFont val="Century Gothic"/>
        <family val="2"/>
      </rPr>
      <t>of following</t>
    </r>
    <r>
      <rPr>
        <b/>
        <sz val="11"/>
        <rFont val="Century Gothic"/>
        <family val="2"/>
      </rPr>
      <t xml:space="preserve"> </t>
    </r>
    <r>
      <rPr>
        <sz val="11"/>
        <rFont val="Century Gothic"/>
        <family val="2"/>
      </rPr>
      <t xml:space="preserve">Distribution Boards as shown on drawing made with 14/16 SWG sheet steel housing, flush in wall / surface type, with approved color and having  specified circuit breakers and components as shown in drawings / specified in list of approved manufacturers. Shop drawings shall be submitted by the contractor before fabrication. 
</t>
    </r>
    <r>
      <rPr>
        <b/>
        <sz val="11"/>
        <rFont val="Century Gothic"/>
        <family val="2"/>
      </rPr>
      <t xml:space="preserve">Notes:
</t>
    </r>
    <r>
      <rPr>
        <sz val="11"/>
        <rFont val="Century Gothic"/>
        <family val="2"/>
      </rPr>
      <t xml:space="preserve">1) All the DB should be front accessible and maintainable.
2) Cost of Lighting Control Relays &amp; Power Supplies  should be included in Distribution Boards .
3) The transportation and placement of DBs upto dedicated location is also included in the work scope, complete in all respects including leveling, grouting etc.
4) Laser engraved tags required as mention in SLDs
5) Space for circuit tagging required with permanent installation on protective sheet via rivets
6) Tin platted Imported Cu bus bar with heat shrink color coded sleeves to be used.
7) Hindged protective metallic door required with knob/handle.
8) Braided Door earth required.
9) Lockable handle required for main door. 
10) As-built drawing pocket.
11) Cable hanging arrangement.
</t>
    </r>
    <r>
      <rPr>
        <b/>
        <sz val="11"/>
        <rFont val="Century Gothic"/>
        <family val="2"/>
      </rPr>
      <t>Minimum One Year Warranty Required from date of successful commissioning on site.</t>
    </r>
  </si>
  <si>
    <t>DB-LP-10F-A</t>
  </si>
  <si>
    <t>DB-LP-10F-B</t>
  </si>
  <si>
    <t>DB-FCR-10</t>
  </si>
  <si>
    <t>UDB-10-F</t>
  </si>
  <si>
    <r>
      <t xml:space="preserve">Total Amount (Rs.) Sec - F
</t>
    </r>
    <r>
      <rPr>
        <sz val="11"/>
        <color theme="1"/>
        <rFont val="Century Gothic"/>
        <family val="2"/>
      </rPr>
      <t>(CARRIED FORWARD TO SUMMARY)</t>
    </r>
  </si>
  <si>
    <t>SECTION - G
LIGHTING CONTROL SYSTEM</t>
  </si>
  <si>
    <r>
      <rPr>
        <b/>
        <sz val="11"/>
        <color theme="1"/>
        <rFont val="Century Gothic"/>
        <family val="2"/>
      </rPr>
      <t xml:space="preserve">Supply, Installation, Testing &amp; Commissioning </t>
    </r>
    <r>
      <rPr>
        <sz val="11"/>
        <color theme="1"/>
        <rFont val="Century Gothic"/>
        <family val="2"/>
      </rPr>
      <t xml:space="preserve">of following items for complete </t>
    </r>
    <r>
      <rPr>
        <b/>
        <sz val="11"/>
        <color theme="1"/>
        <rFont val="Century Gothic"/>
        <family val="2"/>
      </rPr>
      <t xml:space="preserve">Lighting Control System (KNX Based) </t>
    </r>
    <r>
      <rPr>
        <sz val="11"/>
        <color theme="1"/>
        <rFont val="Century Gothic"/>
        <family val="2"/>
      </rPr>
      <t>including all labour, tools etc. Complete in all respect as shown on drawing.</t>
    </r>
  </si>
  <si>
    <r>
      <rPr>
        <b/>
        <sz val="11"/>
        <color theme="1"/>
        <rFont val="Century Gothic"/>
        <family val="2"/>
      </rPr>
      <t xml:space="preserve">KNX Intelligent Lighting Control Switch </t>
    </r>
    <r>
      <rPr>
        <sz val="11"/>
        <color theme="1"/>
        <rFont val="Century Gothic"/>
        <family val="2"/>
      </rPr>
      <t>for Lighting Control System including all accessories and equipments etc.</t>
    </r>
  </si>
  <si>
    <r>
      <t>KNX 4 Gang Intelligent Input Units</t>
    </r>
    <r>
      <rPr>
        <sz val="11"/>
        <color theme="1"/>
        <rFont val="Century Gothic"/>
        <family val="2"/>
      </rPr>
      <t xml:space="preserve"> with bus coupler</t>
    </r>
    <r>
      <rPr>
        <b/>
        <sz val="11"/>
        <color theme="1"/>
        <rFont val="Century Gothic"/>
        <family val="2"/>
      </rPr>
      <t xml:space="preserve"> </t>
    </r>
    <r>
      <rPr>
        <sz val="11"/>
        <color theme="1"/>
        <rFont val="Century Gothic"/>
        <family val="2"/>
      </rPr>
      <t>&amp; LCD Touch Display</t>
    </r>
  </si>
  <si>
    <r>
      <t xml:space="preserve">KNX Control Cable </t>
    </r>
    <r>
      <rPr>
        <sz val="11"/>
        <color theme="1"/>
        <rFont val="Century Gothic"/>
        <family val="2"/>
      </rPr>
      <t>for system wiring from Relay to Lighting control switches and other devices in 25mm dia PVC Conduit as shown in the drawings. Complete in all respects.</t>
    </r>
    <r>
      <rPr>
        <b/>
        <sz val="11"/>
        <color theme="1"/>
        <rFont val="Century Gothic"/>
        <family val="2"/>
      </rPr>
      <t xml:space="preserve"> (KNX Approved Cable)</t>
    </r>
  </si>
  <si>
    <r>
      <t>Programming, testing and commissioning</t>
    </r>
    <r>
      <rPr>
        <sz val="11"/>
        <color theme="1"/>
        <rFont val="Century Gothic"/>
        <family val="2"/>
      </rPr>
      <t xml:space="preserve"> of complete system upto the entire satisfaction of client and consultant including following:
- Intelligent Lighting Control System Schedule (Software + Manual)
- Documentation
- Web based featuring an extensive schedule Program
- Manual Setting in DB with accessories and tagging</t>
    </r>
  </si>
  <si>
    <t>Job</t>
  </si>
  <si>
    <r>
      <rPr>
        <b/>
        <sz val="11"/>
        <rFont val="Century Gothic"/>
        <family val="2"/>
      </rPr>
      <t>Note:</t>
    </r>
    <r>
      <rPr>
        <sz val="11"/>
        <rFont val="Century Gothic"/>
        <family val="2"/>
      </rPr>
      <t xml:space="preserve">
- </t>
    </r>
    <r>
      <rPr>
        <sz val="11"/>
        <color theme="1"/>
        <rFont val="Century Gothic"/>
        <family val="2"/>
      </rPr>
      <t>Contractor shall provide the complete Technical Literature for the offered system.</t>
    </r>
    <r>
      <rPr>
        <sz val="11"/>
        <rFont val="Century Gothic"/>
        <family val="2"/>
      </rPr>
      <t xml:space="preserve">
- Contractor is advised to confirm the cable running lengths and termination as per site conditions before commencement of work.</t>
    </r>
  </si>
  <si>
    <r>
      <t xml:space="preserve">Total Amount (Rs.) Sec - G
</t>
    </r>
    <r>
      <rPr>
        <sz val="11"/>
        <color theme="1"/>
        <rFont val="Century Gothic"/>
        <family val="2"/>
      </rPr>
      <t>(CARRIED FORWARD TO SUMMARY)</t>
    </r>
  </si>
  <si>
    <t>SECTION - H
WIRING FOR LOW CURRENT SYSTEMS</t>
  </si>
  <si>
    <r>
      <rPr>
        <b/>
        <sz val="11"/>
        <rFont val="Century Gothic"/>
        <family val="2"/>
      </rPr>
      <t xml:space="preserve">Supply, Laying, Termination, Testing &amp; Commissioning </t>
    </r>
    <r>
      <rPr>
        <sz val="11"/>
        <rFont val="Century Gothic"/>
        <family val="2"/>
      </rPr>
      <t xml:space="preserve">of the following communication cables required for ELV Systems in Conduit, Cable Tray, Cable Trench, including termination at both ends. </t>
    </r>
  </si>
  <si>
    <t>FIRE ALARM SYSTEM</t>
  </si>
  <si>
    <r>
      <rPr>
        <b/>
        <sz val="11"/>
        <rFont val="Century Gothic"/>
        <family val="2"/>
      </rPr>
      <t xml:space="preserve">2C-1.5 Sq.mm Fire Resistant Shielded Cable </t>
    </r>
    <r>
      <rPr>
        <sz val="11"/>
        <rFont val="Century Gothic"/>
        <family val="2"/>
      </rPr>
      <t xml:space="preserve">(Fire rating for 2 hours at 950 C) in 25mm dia AL EMT Conduit from fire alarm control panel to all sensors &amp; devices including all installation accessories complete in all respect.
</t>
    </r>
    <r>
      <rPr>
        <b/>
        <sz val="11"/>
        <rFont val="Century Gothic"/>
        <family val="2"/>
      </rPr>
      <t>(Cavicel SR-114H or Equivalent)</t>
    </r>
  </si>
  <si>
    <t>PUBLIC ADDRESS SYSTEM</t>
  </si>
  <si>
    <r>
      <rPr>
        <b/>
        <sz val="11"/>
        <rFont val="Century Gothic"/>
        <family val="2"/>
      </rPr>
      <t>Supply and Installation</t>
    </r>
    <r>
      <rPr>
        <sz val="11"/>
        <rFont val="Century Gothic"/>
        <family val="2"/>
      </rPr>
      <t xml:space="preserve"> of  of Wiring for Public Address / Back Ground Music System using 2C, 1.5 Sq.mm flexible Speaker Cable as per zoning layout shown in drawings in 25 mm dia PVC conduit. Complete in all respects.</t>
    </r>
  </si>
  <si>
    <t>ACCESS CONTROL SYSTEM</t>
  </si>
  <si>
    <r>
      <rPr>
        <b/>
        <sz val="11"/>
        <rFont val="Century Gothic"/>
        <family val="2"/>
      </rPr>
      <t>Supply and Wiring</t>
    </r>
    <r>
      <rPr>
        <sz val="11"/>
        <rFont val="Century Gothic"/>
        <family val="2"/>
      </rPr>
      <t xml:space="preserve"> of CAT-6, UTP Cables from Door Controller to all devices as shown in the schematic diagram in 25mm dia PVC Conduit, including termination and tagging at both ends. Complete in all respects.</t>
    </r>
  </si>
  <si>
    <r>
      <rPr>
        <b/>
        <sz val="11"/>
        <rFont val="Century Gothic"/>
        <family val="2"/>
      </rPr>
      <t>Note:</t>
    </r>
    <r>
      <rPr>
        <sz val="11"/>
        <rFont val="Century Gothic"/>
        <family val="2"/>
      </rPr>
      <t xml:space="preserve">
- </t>
    </r>
    <r>
      <rPr>
        <sz val="11"/>
        <color theme="1"/>
        <rFont val="Century Gothic"/>
        <family val="2"/>
      </rPr>
      <t>Contractor shall provide the complete Technical Literature for the offered system.
Contractor is advised to confirm the cable running lengths and termination as per site conditions before commencement of work.</t>
    </r>
  </si>
  <si>
    <r>
      <t xml:space="preserve">Total Amount (Rs.) Sec - H
</t>
    </r>
    <r>
      <rPr>
        <sz val="11"/>
        <color theme="1"/>
        <rFont val="Century Gothic"/>
        <family val="2"/>
      </rPr>
      <t>(CARRIED FORWARD TO SUMMARY)</t>
    </r>
  </si>
  <si>
    <t>SECTION - I
UNINTERRUPTIBLE POWER SUPPLY</t>
  </si>
  <si>
    <r>
      <rPr>
        <b/>
        <sz val="11"/>
        <color indexed="8"/>
        <rFont val="Century Gothic"/>
        <family val="2"/>
      </rPr>
      <t xml:space="preserve">Supply, Installation, Testing, Commissioning and top supervision </t>
    </r>
    <r>
      <rPr>
        <sz val="11"/>
        <color indexed="8"/>
        <rFont val="Century Gothic"/>
        <family val="2"/>
      </rPr>
      <t>of following UPS at site as per following specifications, Complete in all respect.</t>
    </r>
  </si>
  <si>
    <r>
      <t xml:space="preserve">Rating : 1 kVA
</t>
    </r>
    <r>
      <rPr>
        <sz val="11"/>
        <rFont val="Century Gothic"/>
        <family val="2"/>
      </rPr>
      <t xml:space="preserve">True Online Double Conversion Pure sine wave Microcontroller based.
Input voltage: </t>
    </r>
    <r>
      <rPr>
        <b/>
        <sz val="11"/>
        <rFont val="Century Gothic"/>
        <family val="2"/>
      </rPr>
      <t>220V AC</t>
    </r>
    <r>
      <rPr>
        <sz val="11"/>
        <rFont val="Century Gothic"/>
        <family val="2"/>
      </rPr>
      <t xml:space="preserve">
Input frequency: </t>
    </r>
    <r>
      <rPr>
        <b/>
        <sz val="11"/>
        <rFont val="Century Gothic"/>
        <family val="2"/>
      </rPr>
      <t>50 Hz</t>
    </r>
    <r>
      <rPr>
        <sz val="11"/>
        <rFont val="Century Gothic"/>
        <family val="2"/>
      </rPr>
      <t xml:space="preserve">
Output voltage: </t>
    </r>
    <r>
      <rPr>
        <b/>
        <sz val="11"/>
        <rFont val="Century Gothic"/>
        <family val="2"/>
      </rPr>
      <t>220 Volts</t>
    </r>
    <r>
      <rPr>
        <sz val="11"/>
        <rFont val="Century Gothic"/>
        <family val="2"/>
      </rPr>
      <t xml:space="preserve">
Single Phase IN &amp; Single Phase Out
Output p.f: </t>
    </r>
    <r>
      <rPr>
        <b/>
        <sz val="11"/>
        <rFont val="Century Gothic"/>
        <family val="2"/>
      </rPr>
      <t>0.9 (Built in PFC)</t>
    </r>
    <r>
      <rPr>
        <sz val="11"/>
        <rFont val="Century Gothic"/>
        <family val="2"/>
      </rPr>
      <t xml:space="preserve">
Effiiceincy: </t>
    </r>
    <r>
      <rPr>
        <b/>
        <sz val="11"/>
        <rFont val="Century Gothic"/>
        <family val="2"/>
      </rPr>
      <t>92 to 96%</t>
    </r>
    <r>
      <rPr>
        <sz val="11"/>
        <rFont val="Century Gothic"/>
        <family val="2"/>
      </rPr>
      <t xml:space="preserve">
Backup Time: </t>
    </r>
    <r>
      <rPr>
        <b/>
        <sz val="11"/>
        <rFont val="Century Gothic"/>
        <family val="2"/>
      </rPr>
      <t>10 mins at full load.</t>
    </r>
    <r>
      <rPr>
        <sz val="11"/>
        <rFont val="Century Gothic"/>
        <family val="2"/>
      </rPr>
      <t xml:space="preserve">
Batteries: </t>
    </r>
    <r>
      <rPr>
        <b/>
        <sz val="11"/>
        <rFont val="Century Gothic"/>
        <family val="2"/>
      </rPr>
      <t>Dry Sealed Maintenance Free In built</t>
    </r>
    <r>
      <rPr>
        <sz val="11"/>
        <rFont val="Century Gothic"/>
        <family val="2"/>
      </rPr>
      <t xml:space="preserve">
Overload: </t>
    </r>
    <r>
      <rPr>
        <b/>
        <sz val="11"/>
        <rFont val="Century Gothic"/>
        <family val="2"/>
      </rPr>
      <t>110% for 10min</t>
    </r>
    <r>
      <rPr>
        <sz val="11"/>
        <rFont val="Century Gothic"/>
        <family val="2"/>
      </rPr>
      <t xml:space="preserve">
Capacity: </t>
    </r>
    <r>
      <rPr>
        <b/>
        <sz val="11"/>
        <rFont val="Century Gothic"/>
        <family val="2"/>
      </rPr>
      <t>125% for 1-min</t>
    </r>
    <r>
      <rPr>
        <sz val="11"/>
        <rFont val="Century Gothic"/>
        <family val="2"/>
      </rPr>
      <t xml:space="preserve">
Operating Temp: </t>
    </r>
    <r>
      <rPr>
        <b/>
        <sz val="11"/>
        <rFont val="Century Gothic"/>
        <family val="2"/>
      </rPr>
      <t>0 to 40 degC</t>
    </r>
    <r>
      <rPr>
        <sz val="11"/>
        <rFont val="Century Gothic"/>
        <family val="2"/>
      </rPr>
      <t xml:space="preserve">
Mounting:  </t>
    </r>
    <r>
      <rPr>
        <b/>
        <sz val="11"/>
        <rFont val="Century Gothic"/>
        <family val="2"/>
      </rPr>
      <t xml:space="preserve">Wall Mounted/floor stand
</t>
    </r>
    <r>
      <rPr>
        <sz val="11"/>
        <rFont val="Century Gothic"/>
        <family val="2"/>
      </rPr>
      <t xml:space="preserve">Warranty: </t>
    </r>
    <r>
      <rPr>
        <b/>
        <sz val="11"/>
        <rFont val="Century Gothic"/>
        <family val="2"/>
      </rPr>
      <t>1 Years for UPS &amp; Batteries</t>
    </r>
    <r>
      <rPr>
        <sz val="11"/>
        <rFont val="Century Gothic"/>
        <family val="2"/>
      </rPr>
      <t xml:space="preserve">
User friendly LCD display for real time UPS status
Cold start of load during power failure
Transient/Surge Suppressor EMI/RFI Filter
Built-in manual and static by-pass switch
Remote &amp; local emergency power off function
RS-232/RJ-45 connectivity with power management software
Power Chute Network Shutdown.
SNMP Management Card / Modbus Card</t>
    </r>
  </si>
  <si>
    <t>No</t>
  </si>
  <si>
    <r>
      <rPr>
        <b/>
        <sz val="11"/>
        <rFont val="Century Gothic"/>
        <family val="2"/>
      </rPr>
      <t>Note:</t>
    </r>
    <r>
      <rPr>
        <sz val="11"/>
        <rFont val="Century Gothic"/>
        <family val="2"/>
      </rPr>
      <t xml:space="preserve">
- Contractor shall provide complete technical literature for the quoted equipment for approval of Consultant before procurement. </t>
    </r>
  </si>
  <si>
    <r>
      <t xml:space="preserve">Total Amount (Rs.) Sec - I
</t>
    </r>
    <r>
      <rPr>
        <sz val="11"/>
        <rFont val="Century Gothic"/>
        <family val="2"/>
      </rPr>
      <t>(CARRIED FORWARD TO SUMMARY)</t>
    </r>
  </si>
  <si>
    <t>SECTION - J
PERSONAL PROTECTIVE EQUIPMENTS</t>
  </si>
  <si>
    <r>
      <t xml:space="preserve">Include below as billable item:
Provision of PPEs for clients and consultants with following while doing construction:
Cotton Dangree / Coverall color: </t>
    </r>
    <r>
      <rPr>
        <b/>
        <u/>
        <sz val="11"/>
        <rFont val="Century Gothic"/>
        <family val="2"/>
      </rPr>
      <t>Light Grey</t>
    </r>
    <r>
      <rPr>
        <sz val="11"/>
        <rFont val="Century Gothic"/>
        <family val="2"/>
      </rPr>
      <t xml:space="preserve">
Steel toe Shoes Jaguar / Catapiller / Color: Black
Safety Helmet Economical with "chin strap" / Color: Blue / White / Red</t>
    </r>
  </si>
  <si>
    <r>
      <t xml:space="preserve">Total Amount (Rs.) Sec - J
</t>
    </r>
    <r>
      <rPr>
        <sz val="11"/>
        <rFont val="Century Gothic"/>
        <family val="2"/>
      </rPr>
      <t>(CARRIED FORWARD TO SUMMARY)</t>
    </r>
  </si>
  <si>
    <t>SECTION - K
WCR &amp; LOAD FITNESS</t>
  </si>
  <si>
    <r>
      <rPr>
        <b/>
        <sz val="11"/>
        <color theme="1"/>
        <rFont val="Century Gothic"/>
        <family val="2"/>
      </rPr>
      <t>Obtaining NOC / Approval Certificate</t>
    </r>
    <r>
      <rPr>
        <sz val="11"/>
        <color theme="1"/>
        <rFont val="Century Gothic"/>
        <family val="2"/>
      </rPr>
      <t xml:space="preserve"> for entire electrical installation works from approved Electric Inspector, Regional office (official inspection charges/fee will be paid directly and separately by the employer)</t>
    </r>
  </si>
  <si>
    <r>
      <t xml:space="preserve">Total Amount (Rs.) Sec - K
</t>
    </r>
    <r>
      <rPr>
        <sz val="11"/>
        <rFont val="Century Gothic"/>
        <family val="2"/>
      </rPr>
      <t>(CARRIED FORWARD TO SUMMARY)</t>
    </r>
  </si>
  <si>
    <t>SECTION - L
SHOP DRAWINGS / AS-BUILT DRAWINGS</t>
  </si>
  <si>
    <r>
      <t xml:space="preserve">Preparation of Shop drawings and as-built drawings </t>
    </r>
    <r>
      <rPr>
        <sz val="11"/>
        <rFont val="Century Gothic"/>
        <family val="2"/>
      </rPr>
      <t>of all electrical and allied works after final approval from the consultant/client.
1) Submission of as-built drawings 2 sets after work completion of each floor and 3 sets &amp; soft copy of complete electrical works after final commissioning of project. Approval of final bills are subject to completion of as built drawings.
2) Documents including the Operation and Maintenance Manuals.
3) Testing Reports and Measurement Sheets.
4) Warranty certificates for products.</t>
    </r>
  </si>
  <si>
    <r>
      <t xml:space="preserve">Total Amount (Rs.) Sec - L
</t>
    </r>
    <r>
      <rPr>
        <sz val="11"/>
        <rFont val="Century Gothic"/>
        <family val="2"/>
      </rPr>
      <t>(CARRIED FORWARD TO SUMMARY)</t>
    </r>
  </si>
  <si>
    <r>
      <rPr>
        <b/>
        <sz val="11"/>
        <color theme="1"/>
        <rFont val="Century Gothic"/>
        <family val="2"/>
      </rPr>
      <t>From DB-LP-10F-A to DB-FCR-10F</t>
    </r>
    <r>
      <rPr>
        <sz val="11"/>
        <color theme="1"/>
        <rFont val="Century Gothic"/>
        <family val="2"/>
      </rPr>
      <t xml:space="preserve">
4C-6 Sqmm Cu/LSZH/LSZH + ECC 1C-6 Sqmm Cu/LSZH</t>
    </r>
  </si>
  <si>
    <r>
      <rPr>
        <b/>
        <sz val="11"/>
        <color theme="1"/>
        <rFont val="Century Gothic"/>
        <family val="2"/>
      </rPr>
      <t>From DB-LP-10F-B to DB-FCR-10F</t>
    </r>
    <r>
      <rPr>
        <sz val="11"/>
        <color theme="1"/>
        <rFont val="Century Gothic"/>
        <family val="2"/>
      </rPr>
      <t xml:space="preserve">
4C-6 Sqmm Cu/LSZH/LSZH + ECC 1C-6 Sqmm Cu/LSZH</t>
    </r>
  </si>
  <si>
    <t>FAHU</t>
  </si>
  <si>
    <t>VERIFIED QTY</t>
  </si>
  <si>
    <t>BRAND</t>
  </si>
  <si>
    <t>LEAD TIME</t>
  </si>
  <si>
    <t>REMARKS</t>
  </si>
  <si>
    <t xml:space="preserve">Supply &amp; installation of rubberfoam acoustical duct sound liner adhesive with1/2" thick in supply air duct complete in all respects ready to operate as per specification, drawings and as per instruction of Consultant. </t>
  </si>
  <si>
    <t>Fire Suppression Services</t>
  </si>
  <si>
    <t>EY Islamabad (10th. Floor)</t>
  </si>
  <si>
    <t>S.No.</t>
  </si>
  <si>
    <t>Description</t>
  </si>
  <si>
    <t>Unit</t>
  </si>
  <si>
    <t>Material</t>
  </si>
  <si>
    <t>Labour</t>
  </si>
  <si>
    <t xml:space="preserve">Total </t>
  </si>
  <si>
    <t>Rate</t>
  </si>
  <si>
    <t>Amount</t>
  </si>
  <si>
    <t>Amount Rs.</t>
  </si>
  <si>
    <t>FIRE FIGHTING SERVICES</t>
  </si>
  <si>
    <t>Supply, installation, testing &amp; commissioning of fire suppression system including all equipment, pipe works and accessories ready to operate as per specifications, drawings and instructions of consultants.</t>
  </si>
  <si>
    <t>Dia  1"             (Threaded fitting)</t>
  </si>
  <si>
    <t>Rft.</t>
  </si>
  <si>
    <t>Dia  1-1/4"       (Threaded fitting)</t>
  </si>
  <si>
    <t>Dia  1-1/2"       (Threaded fitting)</t>
  </si>
  <si>
    <t>Dia  2"            (Threaded fitting)</t>
  </si>
  <si>
    <t>Dia  2-1/2"       (Welded joints fitting)</t>
  </si>
  <si>
    <t xml:space="preserve">Sprinkler Heads </t>
  </si>
  <si>
    <t>Sprinkler Concealed Pendent type with cover plate, Quick Response K = 5.6  (Opening Temperature 57ºc)</t>
  </si>
  <si>
    <t>SS Flexible connector for sprinklers 3 feet length.</t>
  </si>
  <si>
    <t>Fire extinguishers with fixing accessories.</t>
  </si>
  <si>
    <r>
      <t>Type Class B&amp;C FX-3  (5 Kg. CO</t>
    </r>
    <r>
      <rPr>
        <sz val="8"/>
        <rFont val="Arial"/>
        <family val="2"/>
      </rPr>
      <t>2</t>
    </r>
    <r>
      <rPr>
        <sz val="10"/>
        <rFont val="Arial"/>
        <family val="2"/>
      </rPr>
      <t xml:space="preserve"> Carbon Dioxide Gas)</t>
    </r>
  </si>
  <si>
    <t>Type Class A,B&amp;C  FX-4  (6 Kg. Dry Chemical Powder)</t>
  </si>
  <si>
    <t>Type Class K FX-5  (6 Litre Wet chemical fire extinguisher).</t>
  </si>
  <si>
    <t>Automatic fire extinguisher  (10 Kg. Dry Chemical Powder)</t>
  </si>
  <si>
    <t>Supply &amp; installation of fire stop material (for passive fire fighting / smoke barrier) in all MEP openings and penetrations, either in slab or wall,  complete in all respects, ready to operate as per fire stopper recommended material, and as per instruction of Consultant.</t>
  </si>
  <si>
    <t>Making of As-Built &amp; Shop Drawings on AutoCAD 2018 or latest version with sectional details complete in all respects as per instructions of consultant.</t>
  </si>
  <si>
    <t xml:space="preserve">Painting, identification and tagging to the installations and equipments. </t>
  </si>
  <si>
    <t xml:space="preserve">Flushing of entire fire pipe work according to (NFPA-13). </t>
  </si>
  <si>
    <t>Testing, and commissioning of entire fire fighting installation as per Consultant's approval.</t>
  </si>
  <si>
    <t>Total Cost of Works with Income Tax Rs.</t>
  </si>
  <si>
    <t>&gt;</t>
  </si>
  <si>
    <t>Contractor is instructed to visit the site, understand the nature of work &amp; then fill the rates accordingly and submit the quotation. 
No argument and discussion will be entertained after awarding of work.</t>
  </si>
  <si>
    <t>Miscellaneous work which was not included in BOQ but necessary to complete the project in all respects and ready to operate 
as per instructions of Consultant. (Bidder should mentioned the type of works).</t>
  </si>
  <si>
    <t>BOQ QTY</t>
  </si>
  <si>
    <r>
      <t xml:space="preserve">MS Sch-40 seamless pipes including all specials fittings UL listed FM approved, threaded, welded joints, flexible pipe, flanges, coupling, masking plates, bends, tees, clamps, supports and hangers, sleeves, masking plates chiseling, cutting holes, making good where required, painting and protection treatment etc. Complete in all respects.
</t>
    </r>
    <r>
      <rPr>
        <b/>
        <sz val="10"/>
        <rFont val="Arial"/>
        <family val="2"/>
      </rPr>
      <t>Note:
&gt; Existing piping to be re-used by Contractor shall first be approved by Project Manager/Consultant as per approved drawing.
&gt; Following quantities are for reference of procuring &amp; installation of new fire piping, wherever required.</t>
    </r>
  </si>
  <si>
    <t>Sprinkler Upright type quick response (Existing as per site handover)</t>
  </si>
  <si>
    <t>Existing</t>
  </si>
  <si>
    <t>LEAD TIMES</t>
  </si>
  <si>
    <t>NOVEC-1230 SYSYEM</t>
  </si>
  <si>
    <t xml:space="preserve">CLEAN AGENT (FK-5-1-12 Stored In Cylinder -  Ul Listed / Fm Approved) </t>
  </si>
  <si>
    <t>Supply of clean agent in engineered cylinders of FSS with fixing accessories, complete in all respects ready to operate as per drawings, specification, instruction of consultant.</t>
  </si>
  <si>
    <t>Lot.</t>
  </si>
  <si>
    <t xml:space="preserve">Engineered cylinder with head valve, top plug adapter, siphon tube, pressure gauge, brackets and all other items, complete in all respect. </t>
  </si>
  <si>
    <t>Clean Agent (FK-5-1-12, Fluoroketone)   (14 Kg.)</t>
  </si>
  <si>
    <t>Supply of MS Sch-40 seamless pipes including all specials M.I &amp; D.I threaded &amp; welded joint fittings UL listed FM approved, flexible pipe, flanges, coupling, masking plates, bends, tees, clamps, lindapter supports hangers and sleeves, masking plates chiseling, cutting holes, making good where required, painting and protection treatment etc. complete in all respects ready to operate as per drawings, specification, instruction of consultant.</t>
  </si>
  <si>
    <t>Dia.  20 mm  (3/4")       (Threaded fitting)</t>
  </si>
  <si>
    <t xml:space="preserve">SPRINKLER HEADS </t>
  </si>
  <si>
    <t>Supply of nozzles with fixing accessories, complete in all respects ready to operate as per drawings, specification, instruction of consultant.</t>
  </si>
  <si>
    <t>Brass Discharge Nozzle - 360 Degrees discharge pattern.</t>
  </si>
  <si>
    <t>Dia. 20 mm  (3/4")</t>
  </si>
  <si>
    <t xml:space="preserve">INPUT &amp; OUTPUT DEVICES </t>
  </si>
  <si>
    <t>Entinguishing Control Panel for the clean agent fire suppression system</t>
  </si>
  <si>
    <t>Manual Abort / Emergency Cut Off Switch</t>
  </si>
  <si>
    <t>Manual Release Switch - Single Action</t>
  </si>
  <si>
    <t>Horn / Strobe</t>
  </si>
  <si>
    <t>Alarm Bell</t>
  </si>
  <si>
    <t>ACTUATION DEVICES</t>
  </si>
  <si>
    <t>Supply of actuation devices with fixing accessories, complete in all respects ready to operate as per drawings, specification, instruction of consultant.</t>
  </si>
  <si>
    <t>Solenoid Actuator for the specified cylinder size</t>
  </si>
  <si>
    <t>Manual Control Head for manual actuation of cylinder with safety pull pin</t>
  </si>
  <si>
    <t>Pressure Switch to indicated system discharge with an external manual reset button</t>
  </si>
  <si>
    <t>Low Pressure Switch to monitor the pressure within the cylinder</t>
  </si>
  <si>
    <t xml:space="preserve">WIRING </t>
  </si>
  <si>
    <t>Supply of wiring of 2C, 1.5 Sq.mm fire resistant shielded Cable (Fire rating for 2 hours at 950 C) in 25mm dia MS conduit from fire alarm control panel to all sensors &amp; devices including all installation accessories complete in all respects ready to operate as per drawings, specification, instruction of consultant.</t>
  </si>
  <si>
    <t>Supply of input and output devices for the clean agent suppression system with wiring, controls &amp; fixing accessories, complete in all respects ready to operate as per drawings, specification, instruction of consultant</t>
  </si>
  <si>
    <t xml:space="preserve">Plumbing &amp; Sanitary Services </t>
  </si>
  <si>
    <t xml:space="preserve"> </t>
  </si>
  <si>
    <t>SECTION - 01,  PLUMBING FIXTURES</t>
  </si>
  <si>
    <t>Supply and Installation of plumbing fixtures &amp; faucets complete in all respects including all accessories, support, hangers, etc. ready to use as per specifications, drawings and instructions of Consultant.</t>
  </si>
  <si>
    <t>Wash basin (WB) including bottle trap, waste, stop cocks, etc.</t>
  </si>
  <si>
    <t>Type - WB  (Without Pedestal)</t>
  </si>
  <si>
    <t>Type - WB  (Vanity)</t>
  </si>
  <si>
    <t>Wash basin hot and cold water mixer, etc.</t>
  </si>
  <si>
    <t xml:space="preserve">Type - WB </t>
  </si>
  <si>
    <t>Type - WB  (for Vanity)</t>
  </si>
  <si>
    <t>S.S Grease Trap 7.5 Kg inlet/outlet connections 2" dia complete in all respects.</t>
  </si>
  <si>
    <t>Bib cock brass body for Ablution. (Long Neck)</t>
  </si>
  <si>
    <t>AB</t>
  </si>
  <si>
    <t>Toilet accessories complete set.</t>
  </si>
  <si>
    <t>Soap Dispenser</t>
  </si>
  <si>
    <t>Towel Rail</t>
  </si>
  <si>
    <t>Automatic Hand Dryer</t>
  </si>
  <si>
    <t>Kitchen Sink with Mixer</t>
  </si>
  <si>
    <t>Toilet Roll Holder</t>
  </si>
  <si>
    <t>Tissue Paper Dispenser</t>
  </si>
  <si>
    <t>Sub Total Rs.</t>
  </si>
  <si>
    <t>SECTION-02 WATER SUPPLY SYSTEM</t>
  </si>
  <si>
    <t>Supply, installation, testing and commissioning of complete pipe work for cold and hot water system including all accessories required to complete systems ready to operate as per specification, drawings &amp; instruction of Consultant.</t>
  </si>
  <si>
    <t>Polypropylene Random PP-R pipes PN 20 and fittings with fusion  jointing along with all types of unions, tees, bends, sockets, clamps, hangers, supports, sleeves, masking  plates, chiseling, making holes making good, excavation, bedding backfilling as required complete in all respect.</t>
  </si>
  <si>
    <t xml:space="preserve">Dia.   OD 25 mm </t>
  </si>
  <si>
    <r>
      <t xml:space="preserve">Same as item </t>
    </r>
    <r>
      <rPr>
        <i/>
        <sz val="10"/>
        <rFont val="Arial"/>
        <family val="2"/>
      </rPr>
      <t>#</t>
    </r>
    <r>
      <rPr>
        <sz val="10"/>
        <rFont val="Arial"/>
        <family val="2"/>
      </rPr>
      <t xml:space="preserve"> 2.1 but for hot water supply with Polypropylene Random  PP-R (PN -25) with Aluminium foil.</t>
    </r>
  </si>
  <si>
    <t>Dia    OD 25 mm</t>
  </si>
  <si>
    <t xml:space="preserve">Dia.   OD 32 mm </t>
  </si>
  <si>
    <t>Open cell rubber foam insulation 3/8" thick &amp; pvc tape wrapping for hot water pipes.</t>
  </si>
  <si>
    <t xml:space="preserve">Dia    OD 25 mm  </t>
  </si>
  <si>
    <t>Dia.   OD 32 mm</t>
  </si>
  <si>
    <t>Brass body gate valves / ball valves with unions.</t>
  </si>
  <si>
    <t xml:space="preserve">Size  1"   </t>
  </si>
  <si>
    <t>Brass body check valve.</t>
  </si>
  <si>
    <t xml:space="preserve">Size  1" </t>
  </si>
  <si>
    <t>3 way Thermostatic mixing valve complete in all respects.</t>
  </si>
  <si>
    <t>SECTION-03 SOIL, WASTE VENT AND RAIN WATER DRAINAGE SYSTEM</t>
  </si>
  <si>
    <t>Supply, fixing, testing and commissioning of equipment, pipe work required to complete the soil, waste, vent and rain water systems in all respects with accessories ready to operate as per specifications, drawings and instructions of Consultant.</t>
  </si>
  <si>
    <t>uPVC pipes of approved make along with specials, fittings, bends, wye, tees, sockets, flexible connectors, sleeves, masking plates, chiseling, making hole, excavation, backfilling making good where as  required jointing with rubber ring seal.</t>
  </si>
  <si>
    <t xml:space="preserve">Dia.   1-1/2"       </t>
  </si>
  <si>
    <t xml:space="preserve">Dia.   2"       </t>
  </si>
  <si>
    <t xml:space="preserve">Dia.   4"        </t>
  </si>
  <si>
    <t xml:space="preserve">Floor trap including S.S grating floor trap, inlet outlet connection complete in all respects. </t>
  </si>
  <si>
    <t>FT- with 4" P - trap</t>
  </si>
  <si>
    <t>SECTION-04 SUNDRIES</t>
  </si>
  <si>
    <t>Contractor will priced the  sundries items for all Plumbing &amp; Sanitary (P&amp;S) services as per specifications, drawings and instruction of consultant.</t>
  </si>
  <si>
    <t xml:space="preserve">Submittals, samples, shop drawings, inspections, As-Built drawings, operation and maintenance manuals and the like as required by specification. </t>
  </si>
  <si>
    <t>Testing, and commissioning entire P&amp;S installation as per Engineer's approval.</t>
  </si>
  <si>
    <t>TOTAL OF ALL SECTIONS RS.</t>
  </si>
  <si>
    <t>Contractor is instructed to visit the site, understand the nature of work &amp; then fill the rates accordingly and submit the quotation.
No argument and discussion will be entertained after awarding of work.</t>
  </si>
  <si>
    <t>EY Islamabad (10th Floor)</t>
  </si>
  <si>
    <t>Supply &amp; installation of control wiring (existing units) in G.I. conduit for external / PVC conduit for internal area from outdoor unit to indoor unit including microprocessor &amp; central controller wiring &amp; fixing / installation of central controller supplied with units complete in all respects ready to operate as per specification, drawings and as per instruction of consultant.</t>
  </si>
  <si>
    <t>Supply &amp; installation of 18 SWG powder quoted G.I. sheet metal tray with cover for refrigerant pipes and control wiring (existing units), complete in all respects including hangers, supports brackets complete in all respects ready to operate as per specification, drawings and as per instruction of consultant.</t>
  </si>
  <si>
    <t>BILL OF QUANTITIES</t>
  </si>
  <si>
    <t>Architecture/Interior, MEP &amp; Furniture Works</t>
  </si>
  <si>
    <t>ISLAMABAD, PAKISTAN</t>
  </si>
  <si>
    <t>Principal Design Consultant</t>
  </si>
  <si>
    <t>Project Management and Cost Consultants</t>
  </si>
  <si>
    <t>S.No</t>
  </si>
  <si>
    <t>DOMAIN</t>
  </si>
  <si>
    <t>MATERIAL 
AMOUNT (Rs.)</t>
  </si>
  <si>
    <t>INSTALLATION 
AMOUNT (Rs.)</t>
  </si>
  <si>
    <t>TOTAL 
AMOUNT (Rs.)</t>
  </si>
  <si>
    <t>Sub-Cons</t>
  </si>
  <si>
    <t>A</t>
  </si>
  <si>
    <t>Civil ID</t>
  </si>
  <si>
    <t>B</t>
  </si>
  <si>
    <t>Electrical</t>
  </si>
  <si>
    <t>C</t>
  </si>
  <si>
    <t>ACMV</t>
  </si>
  <si>
    <t>D</t>
  </si>
  <si>
    <t>Firefighting</t>
  </si>
  <si>
    <t>E</t>
  </si>
  <si>
    <t>Plumbing</t>
  </si>
  <si>
    <t>Total=</t>
  </si>
  <si>
    <t>General Contractor's Markup on MEP Cost=</t>
  </si>
  <si>
    <t>Grand Total Inclusive of Markup=</t>
  </si>
  <si>
    <t>GST on Supply=</t>
  </si>
  <si>
    <t>SST on Installation=</t>
  </si>
  <si>
    <t>Grand Total Inclusive of Taxes=</t>
  </si>
  <si>
    <t>10TH FLOOR, RANDHAWA TOWERS</t>
  </si>
  <si>
    <t>EY Islamabad - 10th Floor - Grand Summary</t>
  </si>
  <si>
    <t>Supply &amp; charging of refrigerant gas for existing units (to be done wherever required due to relocation OR changes of refrigerant pipe size) complete in all respects ready to operate as per specification, drawings and as per instruction of consultant.</t>
  </si>
  <si>
    <t>Servicing, re-location, re-installation, testing and commissioning of existing VRF indoor units (Brand: MIDEA) in coordination with Landlord, of different capacities with central controller complete in all respects, ready to operate including supply &amp; installation of supports, brackets, flexible duct connector / connection, rubber isolators, flashing, power wiring from isolation box to unit (10' to 15' radius), control wiring termination etc, complete in all respects ready to operate as per schedule, specification, drawings and as per instruction of consultant.</t>
  </si>
  <si>
    <r>
      <t xml:space="preserve">Supply &amp; installation of refrigerant pipes for existing units (liquid + gas) with 1/2" thick expended close cell rubber foam insulation, PVC tape wrapping complete in all respects ready to operate as per specification, drawings and as per instruction of consultant. 
</t>
    </r>
    <r>
      <rPr>
        <b/>
        <sz val="6"/>
        <rFont val="Arial"/>
        <family val="2"/>
      </rPr>
      <t xml:space="preserve">
</t>
    </r>
    <r>
      <rPr>
        <b/>
        <sz val="10"/>
        <rFont val="Arial"/>
        <family val="2"/>
      </rPr>
      <t>Note:
&gt;All existing refirgerant piping to be re-used by Contractor shall first be approved by Project Manager/Consultant as per approved drawing.
&gt; VRF / VRV Units copper pipes sizes &amp; quantities shall be vary according to the equipment brand / selection)</t>
    </r>
    <r>
      <rPr>
        <sz val="10"/>
        <rFont val="Arial"/>
        <family val="2"/>
      </rPr>
      <t xml:space="preserve">
</t>
    </r>
    <r>
      <rPr>
        <b/>
        <sz val="10"/>
        <rFont val="Arial"/>
        <family val="2"/>
      </rPr>
      <t>&gt; Floors piping only for existing units, riser piping will remain same.</t>
    </r>
  </si>
  <si>
    <t>10th Floor</t>
  </si>
  <si>
    <t>ITEM</t>
  </si>
  <si>
    <t>Estimated Qty</t>
  </si>
  <si>
    <t>Brand</t>
  </si>
  <si>
    <t>Total</t>
  </si>
  <si>
    <t>1-</t>
  </si>
  <si>
    <t>a.</t>
  </si>
  <si>
    <t>b.</t>
  </si>
  <si>
    <t>A-</t>
  </si>
  <si>
    <t>Wall Finishes:</t>
  </si>
  <si>
    <t>1</t>
  </si>
  <si>
    <t>Cement Board Wooden Partitions / Portal / Bulkheads.</t>
  </si>
  <si>
    <t>Sft</t>
  </si>
  <si>
    <t>2</t>
  </si>
  <si>
    <t>Cement Board Cladding on Block / RCC Walls &amp; Columns.</t>
  </si>
  <si>
    <t>3</t>
  </si>
  <si>
    <t>Texture Paint.</t>
  </si>
  <si>
    <r>
      <t xml:space="preserve">Providing and applying Texture Paint </t>
    </r>
    <r>
      <rPr>
        <b/>
        <sz val="11"/>
        <color theme="1"/>
        <rFont val="Calibri"/>
        <family val="2"/>
      </rPr>
      <t>(Innovative Coatings / Equivalent)</t>
    </r>
    <r>
      <rPr>
        <sz val="11"/>
        <color theme="1"/>
        <rFont val="Calibri"/>
        <family val="2"/>
      </rPr>
      <t xml:space="preserve"> minimum coats of approved shade as per manufacture recommendation over a coat of primer surfaces, prepared smooth with carborandum stone, filling the depression with putty, including scaffolding, mixing of fine sand so as to achieve desired texture, etc. complete in all respect as per  drawing, specifications and as instructed by the architect.</t>
    </r>
    <r>
      <rPr>
        <b/>
        <sz val="11"/>
        <color theme="1"/>
        <rFont val="Calibri"/>
        <family val="2"/>
      </rPr>
      <t xml:space="preserve"> (Base Rate: 300/Sft)</t>
    </r>
  </si>
  <si>
    <t>Reception /Small Hub / Team / FCR Rooms / Hall areas/ Passages.</t>
  </si>
  <si>
    <t>4</t>
  </si>
  <si>
    <t>Matt Enamel Paint.</t>
  </si>
  <si>
    <t>Provide and apply of three coats of approved quality and shade Matt Enamel paint of (ICI/Berger/Nippon ) on Masonry Walls &amp; Column / Wooden Paneling &amp; Partition Walls etc. minimum 3 coats of matt enamel paint with primer and base preparation up to any height and level including preparing the surfaces smooth by putty filling, scraping with sand paper, cleaning the surface etc., complete as per drawings and as directed by the Architects.</t>
  </si>
  <si>
    <t>Paint over Fluted Pattern / Wooden Paneling.
(Small Hub /</t>
  </si>
  <si>
    <t>Paint on Plaster Finish surface Walls.
(Storage area)</t>
  </si>
  <si>
    <t>5</t>
  </si>
  <si>
    <t>HDF Board Wooden Cladding with CNC Cutting Pattern on Walls / Columns.</t>
  </si>
  <si>
    <t>Providing, making and fixing of  HDF Board Wooden cladding on Walls / Columns consist of 1/2" thick HDF board cladding on cement board Partitions walls / Columns having CNC Cutting in panels Pattern as per detail elevational drawing fix with screw bolts in smooth surface including Grooves, cutting, hardware's, wastage, glues, lifting, all fixing accessories and arrangements, scaffolding, making openings, cutting of electric switch board, solignum treatment, etc., Complete job in all respect as per drawing/detail and as directed by the Architects. (This job will be coordinated with electrical/ air-conditioning works &amp; Payment Exposed Elevation area will be measured with-out any depth and thickness)</t>
  </si>
  <si>
    <t>Small Hub.</t>
  </si>
  <si>
    <t>6</t>
  </si>
  <si>
    <t>HDF Board Cladding on Partition Walls in Polish Finish.</t>
  </si>
  <si>
    <t>Hall-A, B, C &amp; D.</t>
  </si>
  <si>
    <t>7</t>
  </si>
  <si>
    <t>HDF Board Vertical Fluted Pattern over Cement Board Partition Walls.</t>
  </si>
  <si>
    <t>8</t>
  </si>
  <si>
    <t>HDF Board Half Round Vertical Fluted Panel Cladding over  Columns in Polish finish.</t>
  </si>
  <si>
    <t>9</t>
  </si>
  <si>
    <t>Pre-Fabricated Acoustic Paneling on Wall</t>
  </si>
  <si>
    <t>Team / JIT / FCR Rooms.</t>
  </si>
  <si>
    <t>10</t>
  </si>
  <si>
    <t>Porcelain Tile on Wall.</t>
  </si>
  <si>
    <t>Dado in Kitchen Counter Wall.</t>
  </si>
  <si>
    <t>11</t>
  </si>
  <si>
    <t>3" High Solid Oak Wood Skirting in Polish Finish for Carpet Floor area.</t>
  </si>
  <si>
    <t>Providing, making and fixing 3" High Solid Oak Wood Skirting in Polish Finish for Carpet area (using seasoned &amp; termite treated wood) of approved thickness with required design &amp; pattern as per drawing &amp; detail, fixed on wall including all hardware's, cutting, polishing with approved polish, wastage, nails, adhesive, etc., Complete in all respect as per drawing &amp; Architect instruction. (For Payment net Running length will be measured).</t>
  </si>
  <si>
    <t>12</t>
  </si>
  <si>
    <t>PVC Skirting.</t>
  </si>
  <si>
    <r>
      <t xml:space="preserve">Providing and fixing PVC Skirting 3" high Pasting over existing finish walls / Dry wall partitions / Columns using best quality pasting adhesive including cutting, preparation of existing surface for pasting, cleaning, smooth surface, etc. Complete job with all respects and as directed by the Architect. </t>
    </r>
    <r>
      <rPr>
        <b/>
        <sz val="11"/>
        <rFont val="Calibri"/>
        <family val="2"/>
      </rPr>
      <t>(Base Rate: 570/Sft)</t>
    </r>
  </si>
  <si>
    <r>
      <rPr>
        <b/>
        <sz val="11"/>
        <rFont val="Calibri"/>
        <family val="2"/>
      </rPr>
      <t>VL-01</t>
    </r>
    <r>
      <rPr>
        <sz val="11"/>
        <rFont val="Calibri"/>
        <family val="2"/>
      </rPr>
      <t xml:space="preserve"> (Small Hub / FCR / Storage)</t>
    </r>
  </si>
  <si>
    <r>
      <rPr>
        <b/>
        <sz val="11"/>
        <rFont val="Calibri"/>
        <family val="2"/>
      </rPr>
      <t>VL-03</t>
    </r>
    <r>
      <rPr>
        <sz val="11"/>
        <rFont val="Calibri"/>
        <family val="2"/>
      </rPr>
      <t xml:space="preserve"> (Reception area)</t>
    </r>
  </si>
  <si>
    <t>B-</t>
  </si>
  <si>
    <t>FLOORING FINISHES:</t>
  </si>
  <si>
    <t>13</t>
  </si>
  <si>
    <t xml:space="preserve">Vinyl Flooring. </t>
  </si>
  <si>
    <r>
      <t xml:space="preserve">Providing and Laying Vinyl Flooring (approved Vendor) over existing CC finish floor with best quality  adhesive, including cutting, lifting, wastage, etc., complete in all respect, as per drawing and instruction of the Architect. (For Payment Net installed Carpet tile area will be measured.) </t>
    </r>
    <r>
      <rPr>
        <b/>
        <sz val="11"/>
        <rFont val="Calibri"/>
        <family val="2"/>
      </rPr>
      <t>Base Rate: 1200/Sft.</t>
    </r>
  </si>
  <si>
    <r>
      <rPr>
        <b/>
        <sz val="11"/>
        <rFont val="Calibri"/>
        <family val="2"/>
      </rPr>
      <t>VL-01</t>
    </r>
    <r>
      <rPr>
        <sz val="11"/>
        <rFont val="Calibri"/>
        <family val="2"/>
      </rPr>
      <t xml:space="preserve"> (Small Hub / FCR / Storage / Hall area Passages)</t>
    </r>
  </si>
  <si>
    <t>14</t>
  </si>
  <si>
    <t xml:space="preserve">Carpet Flooring. </t>
  </si>
  <si>
    <r>
      <t xml:space="preserve">Providing and Laying Carpet (approved Sample / vendor by Architect) over existing CC finish floor with approved adhesive, including cutting, lifting, wastage, etc., complete in all respect, as per drawing and instruction of the Architect. (For Payment Net installed Carpet tile area will be measured.) </t>
    </r>
    <r>
      <rPr>
        <b/>
        <sz val="11"/>
        <rFont val="Calibri"/>
        <family val="2"/>
      </rPr>
      <t>Base Rate: 1200/Sft.</t>
    </r>
  </si>
  <si>
    <r>
      <rPr>
        <b/>
        <sz val="11"/>
        <rFont val="Calibri"/>
        <family val="2"/>
      </rPr>
      <t>CT-01, 20"x 20"</t>
    </r>
    <r>
      <rPr>
        <sz val="11"/>
        <rFont val="Calibri"/>
        <family val="2"/>
      </rPr>
      <t>: Hall areas</t>
    </r>
  </si>
  <si>
    <r>
      <rPr>
        <b/>
        <sz val="11"/>
        <rFont val="Calibri"/>
        <family val="2"/>
      </rPr>
      <t>CT-02, 20"x 20"</t>
    </r>
    <r>
      <rPr>
        <sz val="11"/>
        <rFont val="Calibri"/>
        <family val="2"/>
      </rPr>
      <t xml:space="preserve"> Teams &amp; JIT Rooms.</t>
    </r>
  </si>
  <si>
    <t>15</t>
  </si>
  <si>
    <t>16</t>
  </si>
  <si>
    <t>Providing and Laying 2" ~ 3" thick (avg.) with 1:3:6 cement concrete floor  finished of required thickness including curing, hacking of existing surface for bonding where necessary, etc., Complete  in all respect as per drawings and as instructed by the Architect.</t>
  </si>
  <si>
    <t>17</t>
  </si>
  <si>
    <t>C.C Raised Platform for Kitchen Base Cabinets.</t>
  </si>
  <si>
    <t>Providing, making / laying  1:3:6 C.C Raised Platform for for Kitchen Base Cabinets made up of debris / solid blocks or Broken pieces laid with cement sand mortar  levelling, curing, Plaster finish, etc. complete  as per drawing and as directed by the Architect.</t>
  </si>
  <si>
    <t>18</t>
  </si>
  <si>
    <t>Trim Inlay on Floor.</t>
  </si>
  <si>
    <r>
      <t xml:space="preserve">Providing &amp; Laying Brass Trim Inlay on Floor  (approved sample / Color by Architect) laying  with proper smooth floors finish as per drawing and detail, complete job with all necessary Laying, arrangements including cutting, bending, Polish, Proper inlay in existing floor with best quality adhesive materials, etc., as per drawings and as directed by the Architect. </t>
    </r>
    <r>
      <rPr>
        <b/>
        <sz val="11"/>
        <color theme="1"/>
        <rFont val="Calibri"/>
        <family val="2"/>
      </rPr>
      <t>(Base Rate: 300/Rft,</t>
    </r>
    <r>
      <rPr>
        <sz val="11"/>
        <color theme="1"/>
        <rFont val="Calibri"/>
        <family val="2"/>
      </rPr>
      <t xml:space="preserve"> Running length will be measured). </t>
    </r>
  </si>
  <si>
    <t>19</t>
  </si>
  <si>
    <t>Providing &amp; apply of Waterproofing for Wet Area  on floor  and walls upto 1' feet height by brush application of Aquafin or approved equivalent on floor and walls including treatment at the junctions of horizontal &amp; vertical surface, etc., complete in all respect as per drawings and instructions of the Architect. 
(For Payment only Floor area will be measured).</t>
  </si>
  <si>
    <t>C-</t>
  </si>
  <si>
    <t>CEILING FINISH.</t>
  </si>
  <si>
    <t>20</t>
  </si>
  <si>
    <t>Gypsum Suspended False-Ceiling with Bulkhead.</t>
  </si>
  <si>
    <t xml:space="preserve">Providing and installing in position gypsum board false ceiling 12mm thick (Elephant brand or approved equivalent) best quality gypsum sheet including the cost of galvanized iron adjustable clutch wire hanging system, horizontal and vertical framework of approved material, making Cove/Bulkheads/light pelmet, fiber tape on joints, provision of openings for all lights fixtures, linear grills and diffusers  and providing aluminum flush band for protection of edges/corners where ever required etc., all hardware, wastage, cutting, lifting etc., Complete in all respect as per  drawing and as instructed by the architect. (For payment net horizontal surface L x B will be measured) </t>
  </si>
  <si>
    <t>Small Hub / Reception / Team rooms / JIT / Hall areas.</t>
  </si>
  <si>
    <t>21</t>
  </si>
  <si>
    <t>22</t>
  </si>
  <si>
    <t>MDF Wooden Ribs Suspended Ceiling in Small Hub Room.</t>
  </si>
  <si>
    <t xml:space="preserve">Providing, making and installing in position MDF Wooden Ribs Suspended Ceiling (Lassani or approved equivalent) using of 1/2" MDF Board for making Ribs (6"x6" Panels) having 1/2" groove, 3-1/2" x 4" main exterior Ribs frame &amp; 2-1/4" x 4" intermediate Ribs framing joint with main frame with best quality adhesive / bolts and hanging with galvanized iron adjustable clutch wire system to RCC Slab. All Joints should be properly joint with each other in proper screw bolts / adhesive and using best quality hardware. Complete job with all necessary fixing arrangement, scaffolding, wastage, cutting, lifting, provision of openings for all lights fixtures, etc as per  drawing and as directed by the Architect. (For payment net horizontal surface L x B will be measured) </t>
  </si>
  <si>
    <t>23</t>
  </si>
  <si>
    <t>Nos</t>
  </si>
  <si>
    <t>24</t>
  </si>
  <si>
    <t>Plastic Emulsion Paint.</t>
  </si>
  <si>
    <t>Providing and applying 3 coats of Plastic Emulsion paint roller finish approved shade (Burger/Kansai/ICI) on False-ceiling with bulkheads / Concrete Slab /beams over one coat of primer and base preparation up to required height and level, including preparing the surfaces smooth with carborandum stone, filling the depression with putty, scraping with sand paper, cleaning the surfaces etc., complete as per drawings  or as directed by the Architect.</t>
  </si>
  <si>
    <t>Miscellaneous Work:</t>
  </si>
  <si>
    <t>25</t>
  </si>
  <si>
    <t>Internal Fixed Glazing with 12 mm thick Laminated Cleared Glass with Powder Coated Aluminum Framing</t>
  </si>
  <si>
    <t>Providing, fabrication and installation in position fixed glazing consisting of Laminated Glass (6mm+0.76mm (PVB) + 6mm) tempered cleared glass with one side curve side Design of approved brand with powder coated Aluminum framing of approved section fixed on Floor/wall/overhead beam etc., as per shown in drawing including all hardware's, neoprene gasket, rubber gasket seal / silicone sealant, fixing arrangements, etc., complete in all respect. Door area will be deducted. (For payment frame to frame exposed Elevation area will be measured.)</t>
  </si>
  <si>
    <t>Small Hub / Teams / FCR / JIT Rooms.</t>
  </si>
  <si>
    <t>26</t>
  </si>
  <si>
    <t>8mm thick Tempered Glass Paneling on wall</t>
  </si>
  <si>
    <t>Providing, fabrication and installation in position of Glass Panel consisting of 8mm thick tempered glass with sand blasted from back side only, fixed on wall with approved hardware's as shown in drawing/details including all hardware's, rubber seal of approved sample on edges of glass to protect edges, fixing arrangements, sand blasting, etc., complete as per drawing, hardware schedule and instruction of the Architect. (For payment exposed Elevation area will be measured.)</t>
  </si>
  <si>
    <t>Teams &amp; FCR  Rooms.</t>
  </si>
  <si>
    <t>27</t>
  </si>
  <si>
    <t>Mirror in Toilets.</t>
  </si>
  <si>
    <t>Providing and Installation in position 6mm thick imported Belgium mirror (2'-0" x 3'-6")with ply backing fixed on MS Frame (deco paint Finish) to be fixed in existing finish wall as shown in drawings and details, including hardware's, wastage, lifting, painting with deco paint (ICI, Jotun) etc., complete in all respects. 
(For Payment Frame to Frame Exposed area will be measured with-out any depth and thickness)</t>
  </si>
  <si>
    <t>28</t>
  </si>
  <si>
    <t>Frosted Film.</t>
  </si>
  <si>
    <r>
      <t>Provide &amp; apply Frosted film 150 Micron (3M or approved equivalent) on glazing / Doors as per approved sample &amp; Pattern by Architect, Complete job with all necessary pasting material including cutting, wastage etc in all respect</t>
    </r>
    <r>
      <rPr>
        <b/>
        <sz val="11"/>
        <rFont val="Calibri"/>
        <family val="2"/>
      </rPr>
      <t>. (Base Rate: 270/Sft)</t>
    </r>
  </si>
  <si>
    <t>29</t>
  </si>
  <si>
    <t>Glass Doors of Laminated Glass (6mm+0.76mm (PVB) + 6mm) both tempered cleared glass with Powder Coated Aluminum Framing.</t>
  </si>
  <si>
    <r>
      <t>Providing, fabrication &amp; installation in position Glass door, consisting of Laminated Glass (6mm+0.76mm (PVB) + 6mm) both tempered cleared glass of approved brand, with powder coated Aluminum framing of approved section, all fitting with hinges of approved quality, locking arrangements, as per approved customized M.S handles as per design on both sides of shutter including all hardware's, wastage, silicon sealant, lifting, cutting, fixing, etc., complete as per drawing, hardware schedule and instruction of the Architect. 
(</t>
    </r>
    <r>
      <rPr>
        <b/>
        <sz val="11"/>
        <rFont val="Calibri"/>
        <family val="2"/>
        <scheme val="minor"/>
      </rPr>
      <t>Base Rate of Hardware's 60,000/-</t>
    </r>
    <r>
      <rPr>
        <sz val="11"/>
        <rFont val="Calibri"/>
        <family val="2"/>
        <scheme val="minor"/>
      </rPr>
      <t>, JB Saeed or approved equivalent brand / supplier).</t>
    </r>
  </si>
  <si>
    <r>
      <t xml:space="preserve">(Note: </t>
    </r>
    <r>
      <rPr>
        <sz val="11"/>
        <rFont val="Calibri"/>
        <family val="2"/>
      </rPr>
      <t>All Building Terrace Area Glass Doors are existing and Part of Building Owner Finish.</t>
    </r>
    <r>
      <rPr>
        <b/>
        <sz val="11"/>
        <rFont val="Calibri"/>
        <family val="2"/>
      </rPr>
      <t>)</t>
    </r>
  </si>
  <si>
    <t>30</t>
  </si>
  <si>
    <t>Laminated Wooden Door</t>
  </si>
  <si>
    <t>31</t>
  </si>
  <si>
    <t>Size: 3'-6" x 8'-0".</t>
  </si>
  <si>
    <t>32</t>
  </si>
  <si>
    <r>
      <t xml:space="preserve">Roller Blind for Façade Glazing. </t>
    </r>
    <r>
      <rPr>
        <b/>
        <sz val="10"/>
        <rFont val="Calibri"/>
        <family val="2"/>
      </rPr>
      <t>(Manual Operated)</t>
    </r>
  </si>
  <si>
    <r>
      <t xml:space="preserve">Providing and install Roller Blind for Facade Glazing with complete mechanism, shade approved by the Architect with brand (Manual Operated), Complete job with all necessary arrangement as per drawings/detail and as directed by the Architects. 
</t>
    </r>
    <r>
      <rPr>
        <b/>
        <sz val="11"/>
        <rFont val="Calibri"/>
        <family val="2"/>
      </rPr>
      <t>(Base Rate: 550/Sft)</t>
    </r>
  </si>
  <si>
    <r>
      <t>Light / Net Fabric exterior face.</t>
    </r>
    <r>
      <rPr>
        <b/>
        <sz val="11"/>
        <rFont val="Calibri"/>
        <family val="2"/>
      </rPr>
      <t xml:space="preserve"> (Base Rate: 475/Sft)</t>
    </r>
  </si>
  <si>
    <t>33</t>
  </si>
  <si>
    <r>
      <t xml:space="preserve">Roller Blind for Façade Glazing. </t>
    </r>
    <r>
      <rPr>
        <b/>
        <sz val="10"/>
        <rFont val="Calibri"/>
        <family val="2"/>
      </rPr>
      <t>(Motorized)</t>
    </r>
  </si>
  <si>
    <r>
      <t xml:space="preserve">Providing and install Roller Blind for Facade Glazing with complete mechanism, shade approved by the Architect with brand (Motorized), Complete job with all necessary arrangement as per drawings/detail and as directed by the Architects. </t>
    </r>
    <r>
      <rPr>
        <b/>
        <sz val="11"/>
        <rFont val="Calibri"/>
        <family val="2"/>
      </rPr>
      <t>(Base Rate: 1650/Sft)</t>
    </r>
  </si>
  <si>
    <t>Rate Only.</t>
  </si>
  <si>
    <t>34</t>
  </si>
  <si>
    <t>L/S Job</t>
  </si>
  <si>
    <t>35</t>
  </si>
  <si>
    <t>Wooden Carpentry Work: (Fixed Furniture)</t>
  </si>
  <si>
    <t>Ridge Design Cabinets for Small Hub Room:</t>
  </si>
  <si>
    <t>Floor Cabinets with Ridge Design Pattern Shutters.</t>
  </si>
  <si>
    <r>
      <t xml:space="preserve">Providing, making and fixing </t>
    </r>
    <r>
      <rPr>
        <b/>
        <sz val="11"/>
        <color theme="1"/>
        <rFont val="Calibri"/>
        <family val="2"/>
      </rPr>
      <t xml:space="preserve"> Floor Cabinets</t>
    </r>
    <r>
      <rPr>
        <sz val="11"/>
        <color theme="1"/>
        <rFont val="Calibri"/>
        <family val="2"/>
      </rPr>
      <t xml:space="preserve"> 3'-0" high and 24" deep made up of 3/4" thick Laminated MDF board (SRK, Lassani or equivalent) complete structure case including Intermediate Partitions / shelves and drawers with match PVC lipping exposed surface edges, 3/4" thick Solid Wooden Shutter with Ridge Design Pattern in polish finish fix in Laminated Cabinet case, Finally laying 1" thick approved approved Marble Polish finish counter top, 3/4" thick Shutter having 3/4" thick HDF vertical fluted pattern as per detail drawing,  using best quality approved S.S Finish hardware's like hinges, handles, locks, 3" high Solid wood Polish finish Pedestal Base, etc.  Complete job with all necessary fixing arrangement with all respect as per drawing and as directed by the Architect.
</t>
    </r>
    <r>
      <rPr>
        <b/>
        <sz val="11"/>
        <rFont val="Calibri"/>
        <family val="2"/>
      </rPr>
      <t>(Base Rate: Marble Top: 2500/-sft)</t>
    </r>
  </si>
  <si>
    <t>Wall Cabinets with Ridge Design Pattern Shutters.</t>
  </si>
  <si>
    <t>Providing, making and fixing Wall Cabinets upto 5'-6" high &amp; 18" deep madeup of 3/4" thick Lassani Laminated MDF board Complete structure case including Shutters / Intermediate Partitions / shelves and drawers with match PVC lipping all around shutters / drawers &amp; exposed surface edges, 3/4" thick Solid Wooden Shutter with Ridge Design Pattern in polish finish fix in Laminated Cabinet case, Using best quality approved S.S Finish hardware's like hinges, handles, locks etc.  Complete job with all necessary fixing arrangement with all respect as per drawing and as directed by the Architect.</t>
  </si>
  <si>
    <t>Deco Paint Finish Filling Cabinets &amp; Lockers in Hall areas / Passages.</t>
  </si>
  <si>
    <t>Floor Cabinets.</t>
  </si>
  <si>
    <r>
      <t xml:space="preserve">Providing, making and fixing </t>
    </r>
    <r>
      <rPr>
        <b/>
        <sz val="11"/>
        <color theme="1"/>
        <rFont val="Calibri"/>
        <family val="2"/>
      </rPr>
      <t>Floor Cabinets</t>
    </r>
    <r>
      <rPr>
        <sz val="11"/>
        <color theme="1"/>
        <rFont val="Calibri"/>
        <family val="2"/>
      </rPr>
      <t xml:space="preserve"> 2'-6" high and 22" deep made up of 3/4" thick white Laminated MDF board (SRK, Lassani or equivalent) complete structure case including Intermediate Partitions / shelves and drawers with match PVC lipping all around exposed surface edges 3/4" thick MDF Cabinet shutters having Deco Paint finish (approved color by Architect), laying 1" thick approved Marble counter top having round edges, Using best quality approved S.S Finish hardware's like hinges, handles, locks etc.  Complete job with all necessary fixing arrangement with all respect as per drawing and as directed by the Architect. </t>
    </r>
    <r>
      <rPr>
        <b/>
        <sz val="11"/>
        <rFont val="Calibri"/>
        <family val="2"/>
      </rPr>
      <t>(Base Rate: Marble Top: 2500/-sft)</t>
    </r>
  </si>
  <si>
    <t>Wall Cabinets</t>
  </si>
  <si>
    <t>Providing, making and fixing Wall Cabinets upto 3'-6" high &amp; 22" deep madeup of 3/4" thick Lassani Laminated MDF board Complete structure case including Intermediate Partitions / shelves and drawers with match PVC lipping all around exposed surface edges, 3/4" thick MDF Cabinet shutters having Deco Paint finish (approved color by Architect), Using best quality approved S.S Finish hardware's like hinges, handles, locks etc.  Complete job with all necessary fixing arrangement with all respect as per drawing and as directed by the Architect.</t>
  </si>
  <si>
    <t>Kitchen Cabinets:</t>
  </si>
  <si>
    <t>Base Cabinets:</t>
  </si>
  <si>
    <t>Main Kitchen: Floor Cabinet (with Sinks Provision).</t>
  </si>
  <si>
    <t>Full Height Floor Cabinet for Cleaners area.</t>
  </si>
  <si>
    <r>
      <t>Providing, making and fixing HL-Shape Floor Mounted Wooden Sofa Seater consist of following material are:</t>
    </r>
    <r>
      <rPr>
        <b/>
        <sz val="11"/>
        <color theme="1"/>
        <rFont val="Calibri"/>
        <family val="2"/>
      </rPr>
      <t xml:space="preserve">  
Size: 7'-8"+4'-6" Length  x 39" deep  &amp;  3'-0" high.</t>
    </r>
  </si>
  <si>
    <r>
      <t xml:space="preserve">Using 3/4" thick </t>
    </r>
    <r>
      <rPr>
        <b/>
        <sz val="11"/>
        <color theme="1"/>
        <rFont val="Calibri"/>
        <family val="2"/>
      </rPr>
      <t>Laminated MDF complete Structure with rough wooden framing</t>
    </r>
    <r>
      <rPr>
        <sz val="11"/>
        <color theme="1"/>
        <rFont val="Calibri"/>
        <family val="2"/>
      </rPr>
      <t xml:space="preserve"> including Bench structure , made as per detail drawing with all respect.</t>
    </r>
  </si>
  <si>
    <r>
      <t xml:space="preserve">Laying approved 3" thick </t>
    </r>
    <r>
      <rPr>
        <b/>
        <sz val="11"/>
        <color theme="1"/>
        <rFont val="Calibri"/>
        <family val="2"/>
      </rPr>
      <t>Cushion Bed (Master or equivalent Foam)</t>
    </r>
    <r>
      <rPr>
        <sz val="11"/>
        <color theme="1"/>
        <rFont val="Calibri"/>
        <family val="2"/>
      </rPr>
      <t xml:space="preserve"> over complete surface of Sofa Seater (Seats with Front / Back) with round edging using best quality adhesive for pasting as per detail drawing.</t>
    </r>
  </si>
  <si>
    <t>Complete job with all respect with necessary fixing arrangement, Cleaning, Polish, bending, cutting, etc  including Termite treated rough wood, best quality hardware's  as per drawing details and as per instruction of Architect.</t>
  </si>
  <si>
    <t>Additional M.S Framing in Partition wall Behind DB</t>
  </si>
  <si>
    <t>37</t>
  </si>
  <si>
    <r>
      <t xml:space="preserve">Total Cost of </t>
    </r>
    <r>
      <rPr>
        <b/>
        <sz val="14"/>
        <color rgb="FFFF0000"/>
        <rFont val="Calibri"/>
        <family val="2"/>
      </rPr>
      <t>10th</t>
    </r>
    <r>
      <rPr>
        <b/>
        <sz val="14"/>
        <rFont val="Calibri"/>
        <family val="2"/>
      </rPr>
      <t xml:space="preserve"> Floor Finishes Work  = </t>
    </r>
  </si>
  <si>
    <r>
      <rPr>
        <b/>
        <sz val="11"/>
        <color theme="1"/>
        <rFont val="Century Gothic"/>
        <family val="2"/>
      </rPr>
      <t>10W Recessed LED Down Lights</t>
    </r>
    <r>
      <rPr>
        <sz val="11"/>
        <color theme="1"/>
        <rFont val="Century Gothic"/>
        <family val="2"/>
      </rPr>
      <t>, Cri 83 Above, Beam Angle 60 Degree, Brand Coarts, Britlite, Philips And Nvc.</t>
    </r>
    <r>
      <rPr>
        <b/>
        <sz val="11"/>
        <color theme="1"/>
        <rFont val="Century Gothic"/>
        <family val="2"/>
      </rPr>
      <t xml:space="preserve"> (Typer-A)</t>
    </r>
  </si>
  <si>
    <r>
      <rPr>
        <b/>
        <sz val="11"/>
        <color theme="1"/>
        <rFont val="Century Gothic"/>
        <family val="2"/>
      </rPr>
      <t>15W Surface Mounted LED Light Cylindrical</t>
    </r>
    <r>
      <rPr>
        <sz val="11"/>
        <color theme="1"/>
        <rFont val="Century Gothic"/>
        <family val="2"/>
      </rPr>
      <t>, Cri 83 Above, Beam Angle 24 Degree Brand Coarts, Britlite, Philips And Nvc.</t>
    </r>
    <r>
      <rPr>
        <b/>
        <sz val="11"/>
        <color theme="1"/>
        <rFont val="Century Gothic"/>
        <family val="2"/>
      </rPr>
      <t xml:space="preserve"> (Black Housing) (Typer-B)</t>
    </r>
  </si>
  <si>
    <r>
      <rPr>
        <b/>
        <sz val="11"/>
        <color theme="1"/>
        <rFont val="Century Gothic"/>
        <family val="2"/>
      </rPr>
      <t xml:space="preserve">15W Fancy Pendant Round Light Pendant Light </t>
    </r>
    <r>
      <rPr>
        <sz val="11"/>
        <color theme="1"/>
        <rFont val="Century Gothic"/>
        <family val="2"/>
      </rPr>
      <t>Bombay Light House, Massive Lights Gallery Or Equivalent</t>
    </r>
    <r>
      <rPr>
        <b/>
        <sz val="11"/>
        <color theme="1"/>
        <rFont val="Century Gothic"/>
        <family val="2"/>
      </rPr>
      <t xml:space="preserve"> (Type-G)</t>
    </r>
  </si>
  <si>
    <r>
      <rPr>
        <b/>
        <sz val="11"/>
        <color theme="1"/>
        <rFont val="Century Gothic"/>
        <family val="2"/>
      </rPr>
      <t>36W/4 Feet Pendant Light: Linear</t>
    </r>
    <r>
      <rPr>
        <sz val="11"/>
        <color theme="1"/>
        <rFont val="Century Gothic"/>
        <family val="2"/>
      </rPr>
      <t>, Cri 83 Above, Beam Angle 110 Degree Brand Coarts, Britlite, Philips And Nvc.</t>
    </r>
    <r>
      <rPr>
        <b/>
        <sz val="11"/>
        <color theme="1"/>
        <rFont val="Century Gothic"/>
        <family val="2"/>
      </rPr>
      <t xml:space="preserve"> (Work Station) (Type-L)</t>
    </r>
  </si>
  <si>
    <r>
      <t xml:space="preserve">Supply &amp; installation of uPVC make class D SCH-40 pipe (existing units) for internal area with 3/8" thick expanded closed cell rubber foam insulation, PVC tape wrapping for condensate drain including support hangers, excavation, cutting, chiseling and making good complete in all respects ready to operate as per specification, drawings and as per instruction of consultant.
</t>
    </r>
    <r>
      <rPr>
        <b/>
        <sz val="10"/>
        <rFont val="Arial"/>
        <family val="2"/>
      </rPr>
      <t>Note:
&gt;All existing condensate drain piping to be re-used by Contractor shall first be approved by Project Manager/Consultant as per approved drawing.
&gt; Floors piping only for existing units, riser piping will remain same.</t>
    </r>
  </si>
  <si>
    <t>SERVICES</t>
  </si>
  <si>
    <r>
      <t>Dismantling Works:</t>
    </r>
    <r>
      <rPr>
        <b/>
        <sz val="12"/>
        <color theme="1"/>
        <rFont val="Calibri"/>
        <family val="2"/>
      </rPr>
      <t/>
    </r>
  </si>
  <si>
    <r>
      <t xml:space="preserve">Dismantling &amp; Removing (if required) on site as per condition during renovation work like removing of any type of Partitions walls  / any type of Flooring  / any type of cladding  including any type of MEP Work with fixture / fitting in all respect due to changes requirement or any other technicals issue as per instruction of Architect / Project Manager, cost of disposal of rubbish material out side the Project / Construction area limits as per CDA &amp; Building Management SOP's and as per Project Manager instruction. 
</t>
    </r>
    <r>
      <rPr>
        <b/>
        <u/>
        <sz val="11"/>
        <color indexed="8"/>
        <rFont val="Calibri"/>
        <family val="2"/>
      </rPr>
      <t>Note:</t>
    </r>
    <r>
      <rPr>
        <sz val="11"/>
        <color indexed="8"/>
        <rFont val="Calibri"/>
        <family val="2"/>
      </rPr>
      <t xml:space="preserve"> </t>
    </r>
    <r>
      <rPr>
        <b/>
        <sz val="11"/>
        <color indexed="8"/>
        <rFont val="Calibri"/>
        <family val="2"/>
      </rPr>
      <t>Contractor to visit site before quote rate, Site Cleaning is contractor scope or part of dismantling job and stickly follow all Safety Gear for Labor at site</t>
    </r>
    <r>
      <rPr>
        <sz val="11"/>
        <color indexed="8"/>
        <rFont val="Calibri"/>
        <family val="2"/>
      </rPr>
      <t>.</t>
    </r>
  </si>
  <si>
    <t>Proposed Work:</t>
  </si>
  <si>
    <r>
      <t xml:space="preserve">Providing, making and fixing of cement board Stud Partition wall/Portals / Bulkheads up to any height and floor with 24”x24” c/c, comprising of cladding of cement board (Elephant / Eltoro or equivalent) of specified thickness of approved brand on both side using G.I Internal framing system of required width and gauge (using combination of 22 SWG as per site &amp; design requirements), closing all end openings with same cladding material, Rockwool fill inside for insulation @ specified density 80kg/m3, fixing of frame on floor &amp; tie with structural slab / beam, including all fixing accessories and arrangements, scaffolding, making openings, cutting of electric switch board, making coves of any size and shape (where required) PU foam of approved brand at all junctions of partition wall &amp; MEP piping and ducting will be encountered, etc., as shown in drawing &amp; details, complete in all respect and as instructed by the Architect.
(This job will be coordinated with electrical/plumbing and air-conditioning works.)
</t>
    </r>
    <r>
      <rPr>
        <b/>
        <sz val="11"/>
        <rFont val="Calibri"/>
        <family val="2"/>
      </rPr>
      <t>Note:-</t>
    </r>
    <r>
      <rPr>
        <sz val="11"/>
        <rFont val="Calibri"/>
        <family val="2"/>
      </rPr>
      <t xml:space="preserve">
i- No additional payment will be provided for strengthening the internal reinforcement or framing of any size or gauge, anywhere on-site, for any reason."
ii- No additional payment will be provided for making coves of any size and shape with any approved material.
</t>
    </r>
  </si>
  <si>
    <t>Providing, making and fixing of Cement Board Cladding on Block / RCC Walls &amp; Columns (Elephant / Eltoro or equivalent) consist of 1/2" thick Cement board with G.I Internal framing system of required width and gauge (using combination of 22 SWG)on existing finished surface / Ceiling / Wall using screws / bolts as shown in Elevational drawings &amp; details in smooth surface finish including, cutting, hardware's, wastage, lifting, all fixing accessories and arrangements, scaffolding, making openings, cutting of electric switch board, solignum treatment, etc., Complete job in all respect as per drawing/detail and as directed by the Architects. (This job will be coordinated with electrical/ air-conditioning works &amp; Payment Exposed Elevation area will be measured with-out any depth and thickness)</t>
  </si>
  <si>
    <t>Providing, making and fixing of  HDF Board Cladding on Partition Walls in Polish Finish 6'-0" high consist of 1/2" thick HDF board fixed on Masonry / Cement Board Partition walls ply pasted polish finish using screws / bolts as shown in Elevational drawings &amp; details up to recommended height including 1/4" x 1/4" Grooves, cutting, hardware's, wastage, glues, lifting, all fixing accessories and arrangements, scaffolding, making openings, cutting of electric switch board, solignum treatment, etc., Complete job in all respect as per drawing/detail and as directed by the Architects. (This job will be coordinated with electrical/ air-conditioning works &amp; Payment Exposed Elevation area will be measured with-out any depth and thickness)</t>
  </si>
  <si>
    <t>Room Booking Panel in Painth Finish.</t>
  </si>
  <si>
    <t>Providing, making and fixing of  Room Booking Panel in Painth Finish consist of 3/4" thick complete HDF Board 12" wide with rough wood framing system upto mentioned Height fixed along with Glass Partitions / Dry wall Partition on Room Door Entrance as shown in Elevational drawings &amp; details including all fixing accessories and arrangements, scaffolding, making Room Tag Niche, cutting, etc., Complete job in all respect as per drawing/detail and as directed by the Architects. (This job will be coordinated with electrical/ air-conditioning works &amp; Payment Exposed Elevation area will be measured with-out any depth and thickness)</t>
  </si>
  <si>
    <t>Providing, making and fixing of  HDF Board Vertical Fluted Pattern over Cement Board Partition Walls 3'-3" high in Polish finish consist of 1/2" HDF Board fix over Cement Board Partition walls having 1/8"x1/8" vertical Flutes (Grooves)as per elevational detail drawing fix / paste with adhesive in level including cutting, hardware's, wastage, glues, lifting, all fixing accessories and arrangements, scaffolding, making openings, cutting of electric switch board, solignum treatment, etc., as shown in drawing &amp; details, complete job in all respect as per drawing/detail and as directed by the Architects. (This job will be coordinated with electrical/ air-conditioning works &amp; Payment Exposed Elevation area will be measured)</t>
  </si>
  <si>
    <r>
      <t>Item description same as above</t>
    </r>
    <r>
      <rPr>
        <b/>
        <sz val="11"/>
        <rFont val="Calibri"/>
        <family val="2"/>
      </rPr>
      <t xml:space="preserve"> item # 8</t>
    </r>
    <r>
      <rPr>
        <sz val="11"/>
        <rFont val="Calibri"/>
        <family val="2"/>
      </rPr>
      <t xml:space="preserve"> but having 1" x 3/4" thick half round shape Vertical Fluted Pattern fix / paste with adhesive / screw bolts in level on cement board finish Columns including cutting, hardware's, wastage, glues, lifting, all fixing accessories and arrangements, scaffolding, making openings, cutting of electric switch board, solignum treatment, etc., as shown in drawing &amp; details, complete job in all respect as per drawing/detail and as directed by the Architects. (This job will be coordinated with electrical/ air-conditioning works &amp; Payment Exposed Elevation area will be measured)</t>
    </r>
  </si>
  <si>
    <r>
      <t xml:space="preserve">Providing, making and fixing of Pre-Fabricated Acoustic Paneling (FELTECH) on Walls in approved decorative design fixed over existing Wall upto required height as per elevational detail drawing using best quality adhesive/screw including cutting, fixing, hardware's, wastage, glues, lifting, all fixing accessories and arrangements, scaffolding, making openings, cutting of electric switch board, solignum treatment, etc., as shown in drawing &amp; details, complete job in all respect as per drawing/detail and as directed by the Architects. </t>
    </r>
    <r>
      <rPr>
        <b/>
        <sz val="11"/>
        <rFont val="Calibri"/>
        <family val="2"/>
      </rPr>
      <t>Base Rate: 2500/sft</t>
    </r>
    <r>
      <rPr>
        <sz val="11"/>
        <rFont val="Calibri"/>
        <family val="2"/>
      </rPr>
      <t xml:space="preserve">
(This job will be coordinated with electrical/plumbing and air-conditioning works.)</t>
    </r>
  </si>
  <si>
    <r>
      <t>Providing and Fixing Porcelain Tile on walls / Columns / Dry Wall Partitions (approved Sample and shade by Architect) fixing with 1:4 cement sand mortar and base with approved bond of required thickness, setting the tiles with neat cement mortar, butt joints if required with approved grout &amp; color of equivalent, including    curing, cleaning, hacking / chipping of existing surface for bonding where necessary, etc., complete in all respect.</t>
    </r>
    <r>
      <rPr>
        <b/>
        <sz val="11"/>
        <rFont val="Calibri"/>
        <family val="2"/>
      </rPr>
      <t xml:space="preserve"> (Base Rate: 8,850/Sqm)</t>
    </r>
  </si>
  <si>
    <t>4" Skirting in Kitchen area.</t>
  </si>
  <si>
    <t>2 'x 4' Porcelain Tile Flooring in Kitchen area.</t>
  </si>
  <si>
    <r>
      <t>Providing and Laying of Porcelain tile flooring</t>
    </r>
    <r>
      <rPr>
        <b/>
        <sz val="11"/>
        <rFont val="Calibri"/>
        <family val="2"/>
      </rPr>
      <t xml:space="preserve"> (approved sample by Architect) </t>
    </r>
    <r>
      <rPr>
        <sz val="11"/>
        <rFont val="Calibri"/>
        <family val="2"/>
      </rPr>
      <t>with 1:4 cement sand mortar base &amp; bond of required thickness so as to achieve a minimum overall finished floor thickness of  3', setting the tiles with neat cement mortar, butt joints if required with approved waterproof grout, curing, cleaning, hacking / chipping of existing surface for bonding where necessary, etc. Complete in all respect, as per drawing and instruction of the Architect.</t>
    </r>
    <r>
      <rPr>
        <b/>
        <sz val="11"/>
        <rFont val="Calibri"/>
        <family val="2"/>
      </rPr>
      <t xml:space="preserve"> </t>
    </r>
    <r>
      <rPr>
        <sz val="11"/>
        <rFont val="Calibri"/>
        <family val="2"/>
      </rPr>
      <t xml:space="preserve">(For Payment Net tile area will be measured.) </t>
    </r>
    <r>
      <rPr>
        <b/>
        <sz val="11"/>
        <rFont val="Calibri"/>
        <family val="2"/>
      </rPr>
      <t>Base Rate: 8,850/sqm</t>
    </r>
  </si>
  <si>
    <t>C.C Flooring</t>
  </si>
  <si>
    <t>Self Leveling C.C Floor Under Vinyl Flooring</t>
  </si>
  <si>
    <t>Provide and laying 1:2:4 cement concrete floor of required thickness upto 3mm ~ 5mm thick, smooth finished in required depth as per site specification and limitation, laid in panels of approximately 2.5 sqm Area, including curing, hacking of existing surface for bonding where necessary, applying self levelling compound as per manufacturar Specs, proper cleaning the existing surface before applying the layer, wastage, etc. complete in all respect as per manufacturers specifications or as directed by the Architect.(For Payment Net installed Flooring top area will be measured)</t>
  </si>
  <si>
    <t>Waterproofing for Kitchen area.</t>
  </si>
  <si>
    <t>Moisture Resistant Gypsum Suspended False-Ceiling for Kitchen area.</t>
  </si>
  <si>
    <r>
      <t>Item description same as item above</t>
    </r>
    <r>
      <rPr>
        <b/>
        <sz val="11"/>
        <rFont val="Calibri"/>
        <family val="2"/>
      </rPr>
      <t xml:space="preserve"> item # 22</t>
    </r>
    <r>
      <rPr>
        <sz val="11"/>
        <rFont val="Calibri"/>
        <family val="2"/>
      </rPr>
      <t xml:space="preserve">, but moisture resistant gypsum board ceiling. Complete in all respect as per  drawing and as instructed by the architect. (For payment net surface L x B will be measured) </t>
    </r>
  </si>
  <si>
    <t>Metal Access Panel.</t>
  </si>
  <si>
    <t>Provide and install 2'x2' Metal access panel (approved Brand) with frame and suspension system including safety  openable mechanism etc, complete fixing with all respect as per drawings and as instructed by Architect.</t>
  </si>
  <si>
    <r>
      <rPr>
        <b/>
        <sz val="11"/>
        <rFont val="Calibri"/>
        <family val="2"/>
      </rPr>
      <t>5'-0" x 8'-0"</t>
    </r>
    <r>
      <rPr>
        <sz val="11"/>
        <rFont val="Calibri"/>
        <family val="2"/>
      </rPr>
      <t xml:space="preserve"> </t>
    </r>
    <r>
      <rPr>
        <b/>
        <sz val="11"/>
        <rFont val="Calibri"/>
        <family val="2"/>
      </rPr>
      <t xml:space="preserve">(Single leaf)
</t>
    </r>
    <r>
      <rPr>
        <sz val="11"/>
        <rFont val="Calibri"/>
        <family val="2"/>
      </rPr>
      <t>Entrance Work Hall-C  &amp; Small Hub area.</t>
    </r>
  </si>
  <si>
    <r>
      <rPr>
        <b/>
        <sz val="11"/>
        <rFont val="Calibri"/>
        <family val="2"/>
      </rPr>
      <t xml:space="preserve">3'-3" x 8'-0" (Single leaf), </t>
    </r>
    <r>
      <rPr>
        <sz val="11"/>
        <rFont val="Calibri"/>
        <family val="2"/>
      </rPr>
      <t xml:space="preserve"> Office / Passage Entrance area.</t>
    </r>
  </si>
  <si>
    <r>
      <t xml:space="preserve">Providing, making &amp; fixing of Laminated Door, consisting of 50mm thick solid core flush shutter (for flush door shutters Partal wood infill framing) using approved Lamination on both sides of shutter over rough wood structure frame with 6mm thick wood lipping polish finish, including 6" wide &amp; 2" thick wooden door frame of Oak wood in polish finish including 1"x 2-1/2" wide Architrave polish finish both side of door frame. Complete job with all respect with all necessary making and fixing arrangement with approved hardware's, seasoning, termite proofing in wooden surface area, etc as per drawings, specifications and instructions of the architect.
(Door's Hardware will be from approved vendors i/c Hinges &amp; Customized doors Handle, </t>
    </r>
    <r>
      <rPr>
        <b/>
        <sz val="11"/>
        <rFont val="Calibri"/>
        <family val="2"/>
        <scheme val="minor"/>
      </rPr>
      <t>Base Rate of Hardware's Rs 25,000/-</t>
    </r>
    <r>
      <rPr>
        <sz val="11"/>
        <rFont val="Calibri"/>
        <family val="2"/>
        <scheme val="minor"/>
      </rPr>
      <t>).</t>
    </r>
  </si>
  <si>
    <r>
      <rPr>
        <b/>
        <sz val="11"/>
        <color theme="1"/>
        <rFont val="Calibri"/>
        <family val="2"/>
      </rPr>
      <t>Single Shutter Openable: 3'-0" x 8'-0".</t>
    </r>
    <r>
      <rPr>
        <sz val="11"/>
        <color theme="1"/>
        <rFont val="Calibri"/>
        <family val="2"/>
      </rPr>
      <t xml:space="preserve"> (Storage)</t>
    </r>
  </si>
  <si>
    <r>
      <rPr>
        <b/>
        <sz val="11"/>
        <color theme="1"/>
        <rFont val="Calibri"/>
        <family val="2"/>
      </rPr>
      <t>Single Shutter Openable: 2'-6" x 8'-0".</t>
    </r>
    <r>
      <rPr>
        <sz val="11"/>
        <color theme="1"/>
        <rFont val="Calibri"/>
        <family val="2"/>
      </rPr>
      <t xml:space="preserve"> (Washrooms)</t>
    </r>
  </si>
  <si>
    <r>
      <rPr>
        <b/>
        <sz val="11"/>
        <color theme="1"/>
        <rFont val="Calibri"/>
        <family val="2"/>
      </rPr>
      <t>Single Shutter Sliding: 2'-9" x 8'-0"</t>
    </r>
    <r>
      <rPr>
        <sz val="11"/>
        <color theme="1"/>
        <rFont val="Calibri"/>
        <family val="2"/>
      </rPr>
      <t xml:space="preserve"> (Kitchen)</t>
    </r>
  </si>
  <si>
    <r>
      <t>Fire Rated Doors for I.T Room</t>
    </r>
    <r>
      <rPr>
        <b/>
        <sz val="10"/>
        <color indexed="8"/>
        <rFont val="Calibri"/>
        <family val="2"/>
      </rPr>
      <t xml:space="preserve"> (120 Minutes Fire Rating)</t>
    </r>
  </si>
  <si>
    <t>Installing 120 minutes Fire-Rated Steel Doors comprising steel-stiffened single rebate door frame made of 1.5 mm thick  sheet,  with reinforcing steel sheet 4 mm thick for installing 4 nos. heavy duty hinges and magnetic lock housing, door shutter frame made of  steel channels 42.6x50 mmx1.5 mm thick galvannealed sheet, Polyurethane solid core, door skin made of 1.2 mm thick  galvannealed sheet including reinforcing plates 4mm thick for installing lock, hinges, door closer etc. including providing and applying three coats of approved synthetic enamel paint over red oxide primer, or powder coated, approved hardware, fixing accessories and fixing all of the same fire-rating standard, SS handles, fire rated panic bar, lock and viewing glass, complete in all respects. Shop drawings shall be submitted by the contractor for approval before commencement of procurement and/or fabrication.</t>
  </si>
  <si>
    <r>
      <t xml:space="preserve">Black Out Fabric inside. </t>
    </r>
    <r>
      <rPr>
        <b/>
        <sz val="11"/>
        <rFont val="Calibri"/>
        <family val="2"/>
      </rPr>
      <t>(Base Rate: 475/Sft.)</t>
    </r>
  </si>
  <si>
    <t>36</t>
  </si>
  <si>
    <t>Plants Natural</t>
  </si>
  <si>
    <r>
      <t xml:space="preserve">Providing and installing in position Plants at location shown on drawings or as directed by the Architect including complete job with all necessary fixing arrangements, all hardware's, lifting, fixing, installation, scaffolding, tools, wastage, etc., as per drawing/detail, specifications and as directed by the Architects.
</t>
    </r>
    <r>
      <rPr>
        <b/>
        <sz val="11"/>
        <rFont val="Calibri"/>
        <family val="2"/>
      </rPr>
      <t>(Base Rate of Plant from approved Vendor Rs.12,000/- Per Plant)</t>
    </r>
    <r>
      <rPr>
        <sz val="11"/>
        <rFont val="Calibri"/>
        <family val="2"/>
      </rPr>
      <t xml:space="preserve">
</t>
    </r>
  </si>
  <si>
    <t>38</t>
  </si>
  <si>
    <t>Plants Artificial</t>
  </si>
  <si>
    <r>
      <t xml:space="preserve">Providing and installing in position Plants at location shown on drawings or as directed by the Architect including complete job with all necessary fixing arrangements, all hardware's, lifting, fixing, installation, scaffolding, tools, wastage, etc., as per drawing/detail, specifications and as directed by the Architects.
</t>
    </r>
    <r>
      <rPr>
        <b/>
        <sz val="11"/>
        <rFont val="Calibri"/>
        <family val="2"/>
      </rPr>
      <t>(Base Rate of Plant Rs.12,000/- Per Plant)</t>
    </r>
    <r>
      <rPr>
        <sz val="11"/>
        <rFont val="Calibri"/>
        <family val="2"/>
      </rPr>
      <t xml:space="preserve">
</t>
    </r>
  </si>
  <si>
    <t>39</t>
  </si>
  <si>
    <t>Pots for Plants</t>
  </si>
  <si>
    <r>
      <t xml:space="preserve">Providing and installing in position Pots for Plants of approved size at location shown on drawings or as directed by the Architect including complete job with all necessary fixing arrangements, all hardware's, lifting, fixing, installation, scaffolding, tools, wastage, etc., as per drawing/detail, specifications and as directed by the Architects.
</t>
    </r>
    <r>
      <rPr>
        <b/>
        <sz val="11"/>
        <rFont val="Calibri"/>
        <family val="2"/>
      </rPr>
      <t>(Base Rate of Pots from approved Vendor Rs. 25,000/- Per Set)</t>
    </r>
  </si>
  <si>
    <t>40</t>
  </si>
  <si>
    <t>Accessories</t>
  </si>
  <si>
    <r>
      <t xml:space="preserve">Providing, making and fixing Accessories of any kind e.g. decorative item, books, show piece, toys, stationary, etc. , Complete in all respect as per instruction and approval of  Architect. </t>
    </r>
    <r>
      <rPr>
        <b/>
        <sz val="11"/>
        <rFont val="Calibri"/>
        <family val="2"/>
      </rPr>
      <t>(Base rate of all items is Rs. 500,000/-)</t>
    </r>
  </si>
  <si>
    <t>Wall Cabinets including DB areas Wall.</t>
  </si>
  <si>
    <t>(LK) locker Shelve &amp; (FC) Storage area Cabinets.</t>
  </si>
  <si>
    <t>Providing, making and fixing Full Height locker Shelve &amp; Storage area Cabinet upto mentioned Height &amp; depth, completely madeup of 3/4" thick Lassani Laminated MDF board Complete structure case including Intermediate Partitions / shelves and drawers with lipping all around exposed surface edges, 3/4" thick MDF Cabinet shutters having Deco Paint finish (approved color by Architect), Using best quality approved S.S Finish hardware's like hinges, handles, locks etc.  Complete job with all necessary fixing arrangement with all respect as per drawing and as directed by the Architect.</t>
  </si>
  <si>
    <t>(LK) Locker Shelves Floor Cabinets.</t>
  </si>
  <si>
    <t>(LK-01) Size: 4'-6" x 6'-0" high &amp; 1'-6" depth.</t>
  </si>
  <si>
    <t>(LK-02) Size: 10'-4" x 6'-0" high &amp; 1'-6" depth.</t>
  </si>
  <si>
    <t>(LK-03) Size: 5'-2" x 6'-0" high &amp; 1'-6" depth.</t>
  </si>
  <si>
    <t>(LK-04) Size: 4'-3" x 6'-0" high &amp; 1'-6" depth.</t>
  </si>
  <si>
    <r>
      <t>(FC) Filling Cabinets.</t>
    </r>
    <r>
      <rPr>
        <sz val="11"/>
        <color theme="1"/>
        <rFont val="Calibri"/>
        <family val="2"/>
      </rPr>
      <t xml:space="preserve"> </t>
    </r>
  </si>
  <si>
    <t>(FC-01) Size: 2'-7" &amp; 2'-5" depth &amp; Height as detail.</t>
  </si>
  <si>
    <t>(FC-02) Size: 4'-0" &amp; 2'-0" depth &amp; Height as detail.</t>
  </si>
  <si>
    <t>(FC-03) Size: 4'-1" &amp; 2'-0" depth &amp; Height as detail.</t>
  </si>
  <si>
    <t>(FC-04) Size: 4'-8" &amp; 2'-0" depth &amp; Height as detail.</t>
  </si>
  <si>
    <t>(FC-05) Size: 5'-6" &amp; 2'-0" depth &amp; Height as detail.</t>
  </si>
  <si>
    <t>(FC-06) Size: 7'-4" &amp; 2'-0" depth &amp; Height as detail.</t>
  </si>
  <si>
    <t xml:space="preserve">(JIT) Wall Mounted Laminaed Working Counter </t>
  </si>
  <si>
    <t xml:space="preserve">Providing, making and fixing in position Wooden Floating Table/Counter in Formica Finish, consisting of M.S  concealed structure using M.S Angle/Pipe of approved section and gauge with 3/4" thick Laminated MDF board of approved brand as shown in drawing with machine pressed PVC lipping as per required size, thickness &amp; design pattern, including all hardware's, hinges, handles, lockset, wastage, cutting, lifting, solignum treatment to all wooden surfaces, Polishing with approved polish, etc., complete as per drawing/detail and as directed by the Architect. </t>
  </si>
  <si>
    <t>(JIT-01) Size: 4'-0" x 2'-0" depth.</t>
  </si>
  <si>
    <t>(JIT-02) Size: 4'-6" x 2'-0" depth.</t>
  </si>
  <si>
    <t>iii</t>
  </si>
  <si>
    <t>(JIT-03) Size: 4'-11" x 2'-0" depth.</t>
  </si>
  <si>
    <r>
      <t xml:space="preserve">Providing, making and fixing </t>
    </r>
    <r>
      <rPr>
        <b/>
        <sz val="11"/>
        <color theme="1"/>
        <rFont val="Calibri"/>
        <family val="2"/>
      </rPr>
      <t>Kitchen Floor Cabinets</t>
    </r>
    <r>
      <rPr>
        <sz val="11"/>
        <color theme="1"/>
        <rFont val="Calibri"/>
        <family val="2"/>
      </rPr>
      <t xml:space="preserve"> 3'-0" high and 24" deep made up of 3/4" thick Laminated HDF board (SRK, Lassani or equivalent) complete structure case including Shutters / Intermediate Partitions / shelves and drawers with match PVC lipping all around exposed surface edges, laying 1" thick approved Marble counter top having round edges &amp; Provision of sink counter, Using best quality approved S.S Finish hardware's like hinges, handles, locks etc.  Complete job with all necessary fixing arrangement with all respect as per drawing and as directed by the Architect. </t>
    </r>
    <r>
      <rPr>
        <b/>
        <sz val="10"/>
        <rFont val="Calibri"/>
        <family val="2"/>
      </rPr>
      <t>(Base Rate: Marble Top: 2500/sft)</t>
    </r>
  </si>
  <si>
    <t>Providing, making and fixing Wall Cabinets upto 2'-6" high &amp; 16" deep madeup of 3/4" thick Lassani Laminated HDF board Complete structure case including Shutters / Intermediate Partitions / shelves and drawers with match PVC lipping all around exposed surface edges, Using best quality approved S.S Finish hardware's like hinges, handles, locks etc.  Complete job with all necessary fixing arrangement with all respect as per drawing and as directed by the Architect.</t>
  </si>
  <si>
    <t>Providing, making and fixing Full Height Floor Cabinet  upto 7-0" high &amp; 24" deep on both side walls, completely madeup of 3/4" thick Lassani Laminated HDF board Complete structure case including Shutters / Intermediate Partitions / shelves and drawers with match PVC lipping all around shutters / drawers &amp; exposed surface edges, Using best quality approved S.S Finish hardware's like hinges, handles, locks etc.  Complete job with all necessary fixing arrangement with all respect as per drawing and as directed by the Architect.</t>
  </si>
  <si>
    <t>(S-06) L-Shape Floor Mounted Wooden Sofa Seater in Small Hub area. (08 Seater)</t>
  </si>
  <si>
    <t>Providing, fabrication and fixing in position of Additional M.S Framing in Partition wall Behind DB, consisting of M.S pipe framing structure of 2"x4" Hollow Square Pipe of 16 gauge, all members will be proper welded with each other, fixing of framing on floor and with existing RCC ceiling from top with the support of approved hardware's and fittings, including applying two coats of anti rust coating of approved brand to all M.S work &amp; painting to all MS work with approved paint, Colour &amp; shade, complete job with all necessary fixing arrangements, all hardware's, all hardware's, wastage, cutting, fabrication, welding, lifting, clipping, scaffolding, painting, etc., complete in all respect as per drawings, specifications and as instructed by the Architect.
(For Payment Installed Running Length will be measured without any depth and thickness)</t>
  </si>
  <si>
    <t>F</t>
  </si>
  <si>
    <t>Civil Work &amp; Temporary Wooden Partition for Condon-Off Glass Partitions / Costruction area.</t>
  </si>
  <si>
    <t>Brick Work for Kitchen areas.</t>
  </si>
  <si>
    <t>Providing and laying of brick masonry wall 225mm thick up to any height, level  and floor using first class burn brick with cement sand jointing mortar ratio 1:5 including leveling, alignment, scaffolding, tie with existing wall / columns using 1/4" dia steel pins at 2 feet interval height, curing, wastage, all arrangements, etc. Complete in all respect and as per drawing, details and directions of the Architect.</t>
  </si>
  <si>
    <t>Plaster Work</t>
  </si>
  <si>
    <t>Provide and apply 1:4 cement sand plaster of minimum thickness as specified on RCC Members / Brick Walls / Ceiling surface including making all grooves, edges, bends, corners, jambs of doors and windows / patta, &amp; recesses finished smooth including G.I corner beads/plaster stops upto False-Ceiling height from FFL to all horizontal and vertical exposed corner edges (for protection of corner &amp; edges), 1' wide galvanized metal lathe of 18 SWG at the junctions of concrete and block masonry, conduit chases, etc., fixed with nails and G.I. sheet strip/washer, rounded edges where required, drip core recesses and grove making smooth / foam finished, smooth finished in line, level, plumb, curing, scaffolding, hacking / chipping of existing surface for bonding where necessary, etc., complete in all respect.
(For Payment exposed area will be measured)</t>
  </si>
  <si>
    <t>3/4" thick Plaster Work</t>
  </si>
  <si>
    <r>
      <rPr>
        <b/>
        <sz val="11"/>
        <rFont val="Calibri"/>
        <family val="2"/>
      </rPr>
      <t>Temporary Wooden Partition</t>
    </r>
    <r>
      <rPr>
        <sz val="11"/>
        <rFont val="Calibri"/>
        <family val="2"/>
      </rPr>
      <t xml:space="preserve"> for cordon-off / Protection around Constructed / Glass Partitions area on floor using 1/2" thick MDF Sheet clad (single side) with rough wood framing structure fix in existing finish floor / walls / columns including remove after work completion. Complete job with all respects and directed by the Project Manager / Architect.</t>
    </r>
  </si>
  <si>
    <t>G.</t>
  </si>
  <si>
    <t>As Built and Shop Drawings.</t>
  </si>
  <si>
    <t>Making and Provide CCP, As Built &amp; Shop Drawing (Civil &amp; Finishes, MEP, I.T, AV, CCTV, etc) on Auto CAD 201 or Latest version with Sectional details in coordination with all the relevant Contractors / teams. Complete in all respect in accordingly as per site wok done and as per instruction of Consultants prior to exection of work.</t>
  </si>
  <si>
    <r>
      <rPr>
        <b/>
        <sz val="11"/>
        <rFont val="Calibri"/>
        <family val="2"/>
      </rPr>
      <t>Wrapping Jute Fabric</t>
    </r>
    <r>
      <rPr>
        <b/>
        <sz val="11"/>
        <color theme="1"/>
        <rFont val="Calibri"/>
        <family val="2"/>
      </rPr>
      <t xml:space="preserve"> </t>
    </r>
    <r>
      <rPr>
        <sz val="11"/>
        <color theme="1"/>
        <rFont val="Calibri"/>
        <family val="2"/>
      </rPr>
      <t>over Cushion (seat / back) surface using quality finish stitching  including  edges around cushion / bench exposed fabric surface, complete  as per detail drawing.</t>
    </r>
  </si>
  <si>
    <t>Graphics, Signage &amp; Tagging.</t>
  </si>
  <si>
    <t>Providing and installing in position Asset Tagging, Graphics &amp; Signage of approved kind, size, shape at location shown on drawings or as directed by the Architect including complete job with all necessary fixing arrangements, all hardware's, lifting, fixing, installation, scaffolding, tools, wastage, etc., as per drawing/detail, specifications and as directed by the Architects.
(Base Rate of all Graphics Plotter Cut Vinyl &amp; Signage Laser Cut in Arctylic Material with installation, Rs.500,000/- Per Floor)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</si>
</sst>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 #,##0.00_-;_-* &quot;-&quot;??_-;_-@_-"/>
    <numFmt numFmtId="164" formatCode="_(* #,##0.00_);_(* \(#,##0.00\);_(* &quot;-&quot;??_);_(@_)"/>
    <numFmt numFmtId="165" formatCode="General_)"/>
    <numFmt numFmtId="166" formatCode="#,##0.0"/>
    <numFmt numFmtId="167" formatCode="0.0"/>
    <numFmt numFmtId="168" formatCode="_(* #,##0_);_(* \(#,##0\);_(* &quot;-&quot;??_);_(@_)"/>
  </numFmts>
  <fonts count="82" x14ac:knownFonts="1">
    <font>
      <sz val="11"/>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2"/>
      <name val="Arial"/>
      <family val="2"/>
    </font>
    <font>
      <i/>
      <sz val="11"/>
      <name val="Arial"/>
      <family val="2"/>
    </font>
    <font>
      <sz val="11"/>
      <name val="Arial"/>
      <family val="2"/>
    </font>
    <font>
      <b/>
      <sz val="11"/>
      <name val="Arial"/>
      <family val="2"/>
    </font>
    <font>
      <b/>
      <sz val="12"/>
      <name val="Arial"/>
      <family val="2"/>
    </font>
    <font>
      <i/>
      <sz val="10"/>
      <name val="Arial"/>
      <family val="2"/>
    </font>
    <font>
      <sz val="9"/>
      <name val="Arial"/>
      <family val="2"/>
    </font>
    <font>
      <b/>
      <sz val="10"/>
      <name val="Arial"/>
      <family val="2"/>
    </font>
    <font>
      <sz val="11"/>
      <name val="Arial"/>
      <family val="2"/>
    </font>
    <font>
      <sz val="12"/>
      <name val="Times New Roman"/>
      <family val="1"/>
    </font>
    <font>
      <sz val="10"/>
      <color theme="0"/>
      <name val="Arial"/>
      <family val="2"/>
    </font>
    <font>
      <b/>
      <sz val="13"/>
      <name val="Arial"/>
      <family val="2"/>
    </font>
    <font>
      <b/>
      <sz val="6"/>
      <name val="Arial"/>
      <family val="2"/>
    </font>
    <font>
      <b/>
      <sz val="11"/>
      <color theme="1"/>
      <name val="Century Gothic"/>
      <family val="2"/>
    </font>
    <font>
      <sz val="11"/>
      <color theme="1"/>
      <name val="Century Gothic"/>
      <family val="2"/>
    </font>
    <font>
      <sz val="11"/>
      <name val="Century Gothic"/>
      <family val="2"/>
    </font>
    <font>
      <b/>
      <sz val="11"/>
      <name val="Century Gothic"/>
      <family val="2"/>
    </font>
    <font>
      <b/>
      <sz val="11"/>
      <color rgb="FFFF0000"/>
      <name val="Century Gothic"/>
      <family val="2"/>
    </font>
    <font>
      <sz val="11"/>
      <color rgb="FFFF0000"/>
      <name val="Century Gothic"/>
      <family val="2"/>
    </font>
    <font>
      <b/>
      <i/>
      <sz val="11"/>
      <color theme="1"/>
      <name val="Century Gothic"/>
      <family val="2"/>
    </font>
    <font>
      <sz val="11"/>
      <color indexed="8"/>
      <name val="Century Gothic"/>
      <family val="2"/>
    </font>
    <font>
      <b/>
      <sz val="11"/>
      <color indexed="8"/>
      <name val="Century Gothic"/>
      <family val="2"/>
    </font>
    <font>
      <sz val="10"/>
      <name val="Times New Roman"/>
      <family val="1"/>
    </font>
    <font>
      <b/>
      <sz val="11"/>
      <color rgb="FF0000FF"/>
      <name val="Century Gothic"/>
      <family val="2"/>
    </font>
    <font>
      <b/>
      <u/>
      <sz val="11"/>
      <name val="Century Gothic"/>
      <family val="2"/>
    </font>
    <font>
      <b/>
      <sz val="14"/>
      <name val="Arial"/>
      <family val="2"/>
    </font>
    <font>
      <b/>
      <sz val="16"/>
      <name val="Arial"/>
      <family val="2"/>
    </font>
    <font>
      <sz val="10"/>
      <name val="Helv"/>
    </font>
    <font>
      <sz val="11"/>
      <name val="Helv"/>
    </font>
    <font>
      <b/>
      <u/>
      <sz val="10"/>
      <name val="Arial"/>
      <family val="2"/>
    </font>
    <font>
      <sz val="8"/>
      <name val="Arial"/>
      <family val="2"/>
    </font>
    <font>
      <b/>
      <sz val="26"/>
      <color theme="1"/>
      <name val="Century Gothic"/>
      <family val="2"/>
    </font>
    <font>
      <b/>
      <sz val="16"/>
      <name val="Century Gothic"/>
      <family val="2"/>
    </font>
    <font>
      <b/>
      <sz val="36"/>
      <name val="Arial"/>
      <family val="2"/>
    </font>
    <font>
      <sz val="18"/>
      <name val="Arial"/>
      <family val="2"/>
    </font>
    <font>
      <b/>
      <sz val="24"/>
      <name val="Arial"/>
      <family val="2"/>
    </font>
    <font>
      <b/>
      <sz val="26"/>
      <name val="Century Gothic"/>
      <family val="2"/>
    </font>
    <font>
      <b/>
      <sz val="14"/>
      <name val="Century Gothic"/>
      <family val="2"/>
    </font>
    <font>
      <sz val="9"/>
      <color theme="1"/>
      <name val="Century Gothic"/>
      <family val="2"/>
    </font>
    <font>
      <sz val="10"/>
      <name val="MS Sans Serif"/>
    </font>
    <font>
      <b/>
      <sz val="16"/>
      <name val="Calibri"/>
      <family val="2"/>
      <scheme val="minor"/>
    </font>
    <font>
      <sz val="13"/>
      <color theme="1"/>
      <name val="Calibri"/>
      <family val="2"/>
      <scheme val="minor"/>
    </font>
    <font>
      <sz val="9"/>
      <color indexed="12"/>
      <name val="Arial Black"/>
      <family val="2"/>
    </font>
    <font>
      <sz val="9"/>
      <name val="Arial Black"/>
      <family val="2"/>
    </font>
    <font>
      <sz val="13"/>
      <name val="Calibri"/>
      <family val="2"/>
      <scheme val="minor"/>
    </font>
    <font>
      <b/>
      <sz val="13"/>
      <name val="Calibri"/>
      <family val="2"/>
      <scheme val="minor"/>
    </font>
    <font>
      <sz val="10"/>
      <color theme="1"/>
      <name val="Arial"/>
      <family val="2"/>
    </font>
    <font>
      <b/>
      <sz val="12"/>
      <color theme="1"/>
      <name val="Calibri"/>
      <family val="2"/>
    </font>
    <font>
      <b/>
      <sz val="14"/>
      <name val="Calibri"/>
      <family val="2"/>
    </font>
    <font>
      <b/>
      <sz val="12"/>
      <name val="Calibri"/>
      <family val="2"/>
    </font>
    <font>
      <b/>
      <sz val="11"/>
      <name val="Calibri"/>
      <family val="2"/>
    </font>
    <font>
      <sz val="10"/>
      <name val="Calibri"/>
      <family val="2"/>
    </font>
    <font>
      <sz val="12"/>
      <name val="Calibri"/>
      <family val="2"/>
    </font>
    <font>
      <b/>
      <sz val="10"/>
      <name val="Calibri"/>
      <family val="2"/>
    </font>
    <font>
      <b/>
      <sz val="11"/>
      <color theme="1"/>
      <name val="Calibri"/>
      <family val="2"/>
    </font>
    <font>
      <sz val="10"/>
      <name val="Century Gothic"/>
      <family val="2"/>
    </font>
    <font>
      <sz val="11"/>
      <name val="Calibri"/>
      <family val="2"/>
    </font>
    <font>
      <b/>
      <u/>
      <sz val="11"/>
      <name val="Calibri"/>
      <family val="2"/>
    </font>
    <font>
      <sz val="11"/>
      <color theme="1"/>
      <name val="Calibri"/>
      <family val="2"/>
    </font>
    <font>
      <sz val="11"/>
      <name val="Calibri"/>
      <family val="2"/>
      <scheme val="minor"/>
    </font>
    <font>
      <b/>
      <sz val="11"/>
      <name val="Calibri"/>
      <family val="2"/>
      <scheme val="minor"/>
    </font>
    <font>
      <sz val="12"/>
      <color theme="1"/>
      <name val="Calibri"/>
      <family val="2"/>
    </font>
    <font>
      <sz val="11"/>
      <color indexed="8"/>
      <name val="Calibri"/>
      <family val="2"/>
    </font>
    <font>
      <b/>
      <u/>
      <sz val="11"/>
      <color theme="1"/>
      <name val="Calibri"/>
      <family val="2"/>
    </font>
    <font>
      <b/>
      <sz val="14"/>
      <color rgb="FFFF0000"/>
      <name val="Calibri"/>
      <family val="2"/>
    </font>
    <font>
      <b/>
      <sz val="9"/>
      <name val="Calibri"/>
      <family val="2"/>
    </font>
    <font>
      <sz val="9"/>
      <name val="Calibri"/>
      <family val="2"/>
    </font>
    <font>
      <b/>
      <sz val="10"/>
      <name val="Times New Roman"/>
      <family val="1"/>
    </font>
    <font>
      <b/>
      <sz val="11"/>
      <color indexed="8"/>
      <name val="Calibri"/>
      <family val="2"/>
    </font>
    <font>
      <sz val="11"/>
      <color indexed="8"/>
      <name val="Arial"/>
      <family val="2"/>
    </font>
    <font>
      <b/>
      <u/>
      <sz val="12"/>
      <color theme="1"/>
      <name val="Calibri"/>
      <family val="2"/>
    </font>
    <font>
      <b/>
      <u/>
      <sz val="11"/>
      <color indexed="8"/>
      <name val="Calibri"/>
      <family val="2"/>
    </font>
    <font>
      <b/>
      <u/>
      <sz val="12"/>
      <color indexed="8"/>
      <name val="Calibri"/>
      <family val="2"/>
    </font>
    <font>
      <sz val="12"/>
      <color rgb="FFFF0000"/>
      <name val="Calibri"/>
      <family val="2"/>
    </font>
    <font>
      <b/>
      <sz val="10"/>
      <color indexed="8"/>
      <name val="Calibri"/>
      <family val="2"/>
    </font>
  </fonts>
  <fills count="10">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4" tint="-0.249977111117893"/>
        <bgColor indexed="64"/>
      </patternFill>
    </fill>
    <fill>
      <patternFill patternType="solid">
        <fgColor rgb="FF92D050"/>
        <bgColor indexed="64"/>
      </patternFill>
    </fill>
    <fill>
      <patternFill patternType="solid">
        <fgColor theme="0" tint="-0.14999847407452621"/>
        <bgColor indexed="64"/>
      </patternFill>
    </fill>
    <fill>
      <patternFill patternType="solid">
        <fgColor theme="2" tint="-0.249977111117893"/>
        <bgColor indexed="64"/>
      </patternFill>
    </fill>
    <fill>
      <patternFill patternType="solid">
        <fgColor indexed="9"/>
        <bgColor indexed="64"/>
      </patternFill>
    </fill>
    <fill>
      <patternFill patternType="solid">
        <fgColor theme="0" tint="-4.9989318521683403E-2"/>
        <bgColor indexed="64"/>
      </patternFill>
    </fill>
  </fills>
  <borders count="125">
    <border>
      <left/>
      <right/>
      <top/>
      <bottom/>
      <diagonal/>
    </border>
    <border>
      <left style="thin">
        <color indexed="64"/>
      </left>
      <right style="thin">
        <color indexed="64"/>
      </right>
      <top/>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diagonal/>
    </border>
    <border>
      <left/>
      <right/>
      <top/>
      <bottom style="medium">
        <color indexed="64"/>
      </bottom>
      <diagonal/>
    </border>
    <border>
      <left style="thin">
        <color indexed="64"/>
      </left>
      <right/>
      <top/>
      <bottom/>
      <diagonal/>
    </border>
    <border>
      <left style="thin">
        <color indexed="64"/>
      </left>
      <right/>
      <top/>
      <bottom style="hair">
        <color indexed="64"/>
      </bottom>
      <diagonal/>
    </border>
    <border>
      <left style="thin">
        <color indexed="64"/>
      </left>
      <right/>
      <top style="hair">
        <color indexed="64"/>
      </top>
      <bottom style="hair">
        <color indexed="64"/>
      </bottom>
      <diagonal/>
    </border>
    <border>
      <left style="thin">
        <color indexed="64"/>
      </left>
      <right style="medium">
        <color indexed="64"/>
      </right>
      <top/>
      <bottom/>
      <diagonal/>
    </border>
    <border>
      <left style="thin">
        <color indexed="64"/>
      </left>
      <right/>
      <top style="hair">
        <color indexed="64"/>
      </top>
      <bottom/>
      <diagonal/>
    </border>
    <border>
      <left style="thin">
        <color indexed="64"/>
      </left>
      <right style="medium">
        <color indexed="64"/>
      </right>
      <top/>
      <bottom style="hair">
        <color indexed="64"/>
      </bottom>
      <diagonal/>
    </border>
    <border>
      <left style="thin">
        <color indexed="64"/>
      </left>
      <right style="medium">
        <color indexed="64"/>
      </right>
      <top style="hair">
        <color indexed="64"/>
      </top>
      <bottom style="hair">
        <color indexed="64"/>
      </bottom>
      <diagonal/>
    </border>
    <border>
      <left style="thin">
        <color indexed="64"/>
      </left>
      <right style="medium">
        <color indexed="64"/>
      </right>
      <top style="hair">
        <color indexed="64"/>
      </top>
      <bottom/>
      <diagonal/>
    </border>
    <border>
      <left style="thin">
        <color indexed="64"/>
      </left>
      <right style="thin">
        <color indexed="64"/>
      </right>
      <top style="medium">
        <color indexed="64"/>
      </top>
      <bottom style="double">
        <color indexed="64"/>
      </bottom>
      <diagonal/>
    </border>
    <border>
      <left style="thin">
        <color indexed="64"/>
      </left>
      <right style="medium">
        <color indexed="64"/>
      </right>
      <top style="medium">
        <color indexed="64"/>
      </top>
      <bottom style="double">
        <color indexed="64"/>
      </bottom>
      <diagonal/>
    </border>
    <border>
      <left style="thin">
        <color indexed="64"/>
      </left>
      <right/>
      <top style="medium">
        <color indexed="64"/>
      </top>
      <bottom style="double">
        <color indexed="64"/>
      </bottom>
      <diagonal/>
    </border>
    <border>
      <left style="medium">
        <color indexed="64"/>
      </left>
      <right/>
      <top style="double">
        <color indexed="64"/>
      </top>
      <bottom style="medium">
        <color indexed="64"/>
      </bottom>
      <diagonal/>
    </border>
    <border>
      <left/>
      <right/>
      <top style="medium">
        <color indexed="64"/>
      </top>
      <bottom style="double">
        <color indexed="64"/>
      </bottom>
      <diagonal/>
    </border>
    <border>
      <left style="thin">
        <color indexed="64"/>
      </left>
      <right style="medium">
        <color indexed="64"/>
      </right>
      <top style="double">
        <color indexed="64"/>
      </top>
      <bottom style="medium">
        <color indexed="64"/>
      </bottom>
      <diagonal/>
    </border>
    <border>
      <left/>
      <right/>
      <top style="double">
        <color indexed="64"/>
      </top>
      <bottom style="medium">
        <color indexed="64"/>
      </bottom>
      <diagonal/>
    </border>
    <border>
      <left/>
      <right style="thin">
        <color indexed="64"/>
      </right>
      <top/>
      <bottom/>
      <diagonal/>
    </border>
    <border>
      <left style="medium">
        <color indexed="64"/>
      </left>
      <right/>
      <top style="medium">
        <color indexed="64"/>
      </top>
      <bottom style="double">
        <color indexed="64"/>
      </bottom>
      <diagonal/>
    </border>
    <border>
      <left style="medium">
        <color indexed="64"/>
      </left>
      <right/>
      <top/>
      <bottom/>
      <diagonal/>
    </border>
    <border>
      <left/>
      <right/>
      <top style="double">
        <color indexed="64"/>
      </top>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double">
        <color indexed="64"/>
      </top>
      <bottom style="medium">
        <color indexed="64"/>
      </bottom>
      <diagonal/>
    </border>
    <border>
      <left style="thin">
        <color indexed="64"/>
      </left>
      <right style="thin">
        <color indexed="64"/>
      </right>
      <top style="double">
        <color indexed="64"/>
      </top>
      <bottom/>
      <diagonal/>
    </border>
    <border>
      <left style="thin">
        <color indexed="64"/>
      </left>
      <right/>
      <top style="double">
        <color indexed="64"/>
      </top>
      <bottom/>
      <diagonal/>
    </border>
    <border>
      <left style="thin">
        <color indexed="64"/>
      </left>
      <right/>
      <top style="double">
        <color indexed="64"/>
      </top>
      <bottom style="medium">
        <color indexed="64"/>
      </bottom>
      <diagonal/>
    </border>
    <border>
      <left/>
      <right/>
      <top style="medium">
        <color indexed="64"/>
      </top>
      <bottom/>
      <diagonal/>
    </border>
    <border>
      <left style="thin">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medium">
        <color indexed="64"/>
      </left>
      <right style="hair">
        <color indexed="64"/>
      </right>
      <top style="medium">
        <color indexed="64"/>
      </top>
      <bottom style="medium">
        <color indexed="64"/>
      </bottom>
      <diagonal/>
    </border>
    <border>
      <left style="hair">
        <color indexed="64"/>
      </left>
      <right style="thin">
        <color indexed="64"/>
      </right>
      <top style="medium">
        <color indexed="64"/>
      </top>
      <bottom style="medium">
        <color indexed="64"/>
      </bottom>
      <diagonal/>
    </border>
    <border>
      <left style="medium">
        <color indexed="64"/>
      </left>
      <right style="hair">
        <color indexed="64"/>
      </right>
      <top style="medium">
        <color indexed="64"/>
      </top>
      <bottom style="double">
        <color indexed="64"/>
      </bottom>
      <diagonal/>
    </border>
    <border>
      <left style="hair">
        <color indexed="64"/>
      </left>
      <right style="thin">
        <color indexed="64"/>
      </right>
      <top style="medium">
        <color indexed="64"/>
      </top>
      <bottom style="double">
        <color indexed="64"/>
      </bottom>
      <diagonal/>
    </border>
    <border>
      <left style="medium">
        <color indexed="64"/>
      </left>
      <right style="hair">
        <color indexed="64"/>
      </right>
      <top style="double">
        <color indexed="64"/>
      </top>
      <bottom/>
      <diagonal/>
    </border>
    <border>
      <left style="hair">
        <color indexed="64"/>
      </left>
      <right style="thin">
        <color indexed="64"/>
      </right>
      <top style="double">
        <color indexed="64"/>
      </top>
      <bottom/>
      <diagonal/>
    </border>
    <border>
      <left style="medium">
        <color indexed="64"/>
      </left>
      <right style="hair">
        <color indexed="64"/>
      </right>
      <top/>
      <bottom/>
      <diagonal/>
    </border>
    <border>
      <left style="hair">
        <color indexed="64"/>
      </left>
      <right style="thin">
        <color indexed="64"/>
      </right>
      <top/>
      <bottom/>
      <diagonal/>
    </border>
    <border>
      <left style="medium">
        <color indexed="64"/>
      </left>
      <right style="hair">
        <color indexed="64"/>
      </right>
      <top/>
      <bottom style="hair">
        <color indexed="64"/>
      </bottom>
      <diagonal/>
    </border>
    <border>
      <left style="hair">
        <color indexed="64"/>
      </left>
      <right style="thin">
        <color indexed="64"/>
      </right>
      <top/>
      <bottom style="hair">
        <color indexed="64"/>
      </bottom>
      <diagonal/>
    </border>
    <border>
      <left style="medium">
        <color indexed="64"/>
      </left>
      <right style="hair">
        <color indexed="64"/>
      </right>
      <top style="hair">
        <color indexed="64"/>
      </top>
      <bottom style="hair">
        <color indexed="64"/>
      </bottom>
      <diagonal/>
    </border>
    <border>
      <left style="medium">
        <color indexed="64"/>
      </left>
      <right style="hair">
        <color indexed="64"/>
      </right>
      <top style="hair">
        <color indexed="64"/>
      </top>
      <bottom/>
      <diagonal/>
    </border>
    <border>
      <left style="hair">
        <color indexed="64"/>
      </left>
      <right style="thin">
        <color indexed="64"/>
      </right>
      <top style="hair">
        <color indexed="64"/>
      </top>
      <bottom/>
      <diagonal/>
    </border>
    <border>
      <left style="medium">
        <color indexed="64"/>
      </left>
      <right style="hair">
        <color indexed="64"/>
      </right>
      <top style="double">
        <color indexed="64"/>
      </top>
      <bottom style="medium">
        <color indexed="64"/>
      </bottom>
      <diagonal/>
    </border>
    <border>
      <left style="hair">
        <color indexed="64"/>
      </left>
      <right style="thin">
        <color indexed="64"/>
      </right>
      <top style="double">
        <color indexed="64"/>
      </top>
      <bottom style="medium">
        <color indexed="64"/>
      </bottom>
      <diagonal/>
    </border>
    <border>
      <left style="thin">
        <color indexed="64"/>
      </left>
      <right style="hair">
        <color indexed="64"/>
      </right>
      <top style="medium">
        <color indexed="64"/>
      </top>
      <bottom style="medium">
        <color indexed="64"/>
      </bottom>
      <diagonal/>
    </border>
    <border>
      <left style="thin">
        <color indexed="64"/>
      </left>
      <right style="hair">
        <color indexed="64"/>
      </right>
      <top style="medium">
        <color indexed="64"/>
      </top>
      <bottom style="double">
        <color indexed="64"/>
      </bottom>
      <diagonal/>
    </border>
    <border>
      <left style="thin">
        <color indexed="64"/>
      </left>
      <right style="hair">
        <color indexed="64"/>
      </right>
      <top/>
      <bottom/>
      <diagonal/>
    </border>
    <border>
      <left style="thin">
        <color indexed="64"/>
      </left>
      <right style="hair">
        <color indexed="64"/>
      </right>
      <top/>
      <bottom style="hair">
        <color indexed="64"/>
      </bottom>
      <diagonal/>
    </border>
    <border>
      <left style="thin">
        <color indexed="64"/>
      </left>
      <right style="hair">
        <color indexed="64"/>
      </right>
      <top style="hair">
        <color indexed="64"/>
      </top>
      <bottom/>
      <diagonal/>
    </border>
    <border>
      <left style="thin">
        <color indexed="64"/>
      </left>
      <right style="hair">
        <color indexed="64"/>
      </right>
      <top style="double">
        <color indexed="64"/>
      </top>
      <bottom style="medium">
        <color indexed="64"/>
      </bottom>
      <diagonal/>
    </border>
    <border>
      <left style="medium">
        <color indexed="64"/>
      </left>
      <right/>
      <top/>
      <bottom style="medium">
        <color indexed="64"/>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top style="hair">
        <color indexed="64"/>
      </top>
      <bottom style="medium">
        <color indexed="64"/>
      </bottom>
      <diagonal/>
    </border>
    <border>
      <left style="medium">
        <color indexed="64"/>
      </left>
      <right style="hair">
        <color indexed="64"/>
      </right>
      <top/>
      <bottom style="medium">
        <color indexed="64"/>
      </bottom>
      <diagonal/>
    </border>
    <border>
      <left style="hair">
        <color indexed="64"/>
      </left>
      <right style="thin">
        <color indexed="64"/>
      </right>
      <top style="hair">
        <color indexed="64"/>
      </top>
      <bottom style="medium">
        <color indexed="64"/>
      </bottom>
      <diagonal/>
    </border>
    <border>
      <left style="thin">
        <color indexed="64"/>
      </left>
      <right style="hair">
        <color indexed="64"/>
      </right>
      <top/>
      <bottom style="medium">
        <color indexed="64"/>
      </bottom>
      <diagonal/>
    </border>
    <border>
      <left style="thin">
        <color indexed="64"/>
      </left>
      <right style="medium">
        <color indexed="64"/>
      </right>
      <top style="hair">
        <color indexed="64"/>
      </top>
      <bottom style="medium">
        <color indexed="64"/>
      </bottom>
      <diagonal/>
    </border>
    <border>
      <left style="medium">
        <color indexed="64"/>
      </left>
      <right/>
      <top style="medium">
        <color indexed="64"/>
      </top>
      <bottom/>
      <diagonal/>
    </border>
    <border>
      <left style="thin">
        <color indexed="64"/>
      </left>
      <right/>
      <top style="medium">
        <color indexed="64"/>
      </top>
      <bottom/>
      <diagonal/>
    </border>
    <border>
      <left style="thin">
        <color indexed="64"/>
      </left>
      <right style="thin">
        <color indexed="64"/>
      </right>
      <top style="medium">
        <color indexed="64"/>
      </top>
      <bottom/>
      <diagonal/>
    </border>
    <border>
      <left style="medium">
        <color indexed="64"/>
      </left>
      <right style="hair">
        <color indexed="64"/>
      </right>
      <top style="medium">
        <color indexed="64"/>
      </top>
      <bottom/>
      <diagonal/>
    </border>
    <border>
      <left style="hair">
        <color indexed="64"/>
      </left>
      <right style="thin">
        <color indexed="64"/>
      </right>
      <top style="medium">
        <color indexed="64"/>
      </top>
      <bottom/>
      <diagonal/>
    </border>
    <border>
      <left style="thin">
        <color indexed="64"/>
      </left>
      <right style="hair">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hair">
        <color indexed="64"/>
      </right>
      <top style="hair">
        <color indexed="64"/>
      </top>
      <bottom style="medium">
        <color indexed="64"/>
      </bottom>
      <diagonal/>
    </border>
    <border>
      <left style="thin">
        <color indexed="64"/>
      </left>
      <right style="hair">
        <color indexed="64"/>
      </right>
      <top style="hair">
        <color indexed="64"/>
      </top>
      <bottom style="medium">
        <color indexed="64"/>
      </bottom>
      <diagonal/>
    </border>
    <border>
      <left style="thin">
        <color indexed="64"/>
      </left>
      <right style="medium">
        <color indexed="64"/>
      </right>
      <top/>
      <bottom style="medium">
        <color indexed="64"/>
      </bottom>
      <diagonal/>
    </border>
    <border>
      <left/>
      <right style="thin">
        <color indexed="64"/>
      </right>
      <top style="medium">
        <color indexed="64"/>
      </top>
      <bottom/>
      <diagonal/>
    </border>
    <border>
      <left style="thin">
        <color indexed="64"/>
      </left>
      <right style="thin">
        <color indexed="64"/>
      </right>
      <top style="medium">
        <color indexed="64"/>
      </top>
      <bottom style="hair">
        <color indexed="64"/>
      </bottom>
      <diagonal/>
    </border>
    <border>
      <left style="thin">
        <color indexed="64"/>
      </left>
      <right/>
      <top style="medium">
        <color indexed="64"/>
      </top>
      <bottom style="hair">
        <color indexed="64"/>
      </bottom>
      <diagonal/>
    </border>
    <border>
      <left style="medium">
        <color indexed="64"/>
      </left>
      <right style="hair">
        <color indexed="64"/>
      </right>
      <top style="medium">
        <color indexed="64"/>
      </top>
      <bottom style="hair">
        <color indexed="64"/>
      </bottom>
      <diagonal/>
    </border>
    <border>
      <left style="hair">
        <color indexed="64"/>
      </left>
      <right style="thin">
        <color indexed="64"/>
      </right>
      <top style="medium">
        <color indexed="64"/>
      </top>
      <bottom style="hair">
        <color indexed="64"/>
      </bottom>
      <diagonal/>
    </border>
    <border>
      <left style="thin">
        <color indexed="64"/>
      </left>
      <right style="hair">
        <color indexed="64"/>
      </right>
      <top style="medium">
        <color indexed="64"/>
      </top>
      <bottom style="hair">
        <color indexed="64"/>
      </bottom>
      <diagonal/>
    </border>
    <border>
      <left style="thin">
        <color indexed="64"/>
      </left>
      <right style="medium">
        <color indexed="64"/>
      </right>
      <top style="medium">
        <color indexed="64"/>
      </top>
      <bottom style="hair">
        <color indexed="64"/>
      </bottom>
      <diagonal/>
    </border>
    <border>
      <left style="thin">
        <color indexed="64"/>
      </left>
      <right/>
      <top/>
      <bottom style="medium">
        <color indexed="64"/>
      </bottom>
      <diagonal/>
    </border>
    <border>
      <left style="hair">
        <color indexed="64"/>
      </left>
      <right style="thin">
        <color indexed="64"/>
      </right>
      <top/>
      <bottom style="medium">
        <color indexed="64"/>
      </bottom>
      <diagonal/>
    </border>
    <border>
      <left style="thin">
        <color indexed="64"/>
      </left>
      <right style="thin">
        <color indexed="64"/>
      </right>
      <top style="hair">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double">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style="medium">
        <color indexed="64"/>
      </left>
      <right/>
      <top/>
      <bottom style="double">
        <color indexed="64"/>
      </bottom>
      <diagonal/>
    </border>
    <border>
      <left/>
      <right/>
      <top/>
      <bottom style="double">
        <color indexed="64"/>
      </bottom>
      <diagonal/>
    </border>
    <border>
      <left style="thin">
        <color indexed="64"/>
      </left>
      <right style="thin">
        <color indexed="64"/>
      </right>
      <top/>
      <bottom style="double">
        <color indexed="64"/>
      </bottom>
      <diagonal/>
    </border>
    <border>
      <left/>
      <right style="thin">
        <color indexed="64"/>
      </right>
      <top/>
      <bottom style="double">
        <color indexed="64"/>
      </bottom>
      <diagonal/>
    </border>
    <border>
      <left style="thin">
        <color indexed="64"/>
      </left>
      <right style="medium">
        <color indexed="64"/>
      </right>
      <top/>
      <bottom style="double">
        <color indexed="64"/>
      </bottom>
      <diagonal/>
    </border>
    <border>
      <left style="thin">
        <color indexed="64"/>
      </left>
      <right style="medium">
        <color indexed="64"/>
      </right>
      <top style="double">
        <color indexed="64"/>
      </top>
      <bottom/>
      <diagonal/>
    </border>
    <border>
      <left/>
      <right style="thin">
        <color indexed="64"/>
      </right>
      <top style="double">
        <color indexed="64"/>
      </top>
      <bottom style="medium">
        <color indexed="64"/>
      </bottom>
      <diagonal/>
    </border>
    <border>
      <left style="medium">
        <color indexed="64"/>
      </left>
      <right/>
      <top style="double">
        <color indexed="64"/>
      </top>
      <bottom/>
      <diagonal/>
    </border>
    <border>
      <left/>
      <right style="thin">
        <color indexed="64"/>
      </right>
      <top style="double">
        <color indexed="64"/>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bottom style="medium">
        <color indexed="8"/>
      </bottom>
      <diagonal/>
    </border>
    <border>
      <left/>
      <right/>
      <top/>
      <bottom style="medium">
        <color indexed="8"/>
      </bottom>
      <diagonal/>
    </border>
    <border>
      <left style="thin">
        <color indexed="8"/>
      </left>
      <right style="thin">
        <color indexed="8"/>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hair">
        <color indexed="64"/>
      </top>
      <bottom style="thin">
        <color indexed="64"/>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hair">
        <color indexed="64"/>
      </top>
      <bottom style="hair">
        <color indexed="64"/>
      </bottom>
      <diagonal/>
    </border>
    <border>
      <left style="thin">
        <color indexed="64"/>
      </left>
      <right/>
      <top style="hair">
        <color indexed="64"/>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thin">
        <color indexed="64"/>
      </bottom>
      <diagonal/>
    </border>
  </borders>
  <cellStyleXfs count="42">
    <xf numFmtId="0" fontId="0" fillId="0" borderId="0"/>
    <xf numFmtId="164" fontId="9" fillId="0" borderId="0" applyFont="0" applyFill="0" applyBorder="0" applyAlignment="0" applyProtection="0"/>
    <xf numFmtId="164" fontId="9" fillId="0" borderId="0" applyFont="0" applyFill="0" applyBorder="0" applyAlignment="0" applyProtection="0"/>
    <xf numFmtId="0" fontId="9" fillId="0" borderId="0"/>
    <xf numFmtId="0" fontId="6" fillId="0" borderId="0"/>
    <xf numFmtId="9" fontId="9" fillId="0" borderId="0" applyFont="0" applyFill="0" applyBorder="0" applyAlignment="0" applyProtection="0"/>
    <xf numFmtId="0" fontId="9" fillId="0" borderId="0"/>
    <xf numFmtId="0" fontId="6" fillId="0" borderId="0"/>
    <xf numFmtId="0" fontId="6" fillId="0" borderId="0"/>
    <xf numFmtId="164" fontId="6" fillId="0" borderId="0" applyFont="0" applyFill="0" applyBorder="0" applyAlignment="0" applyProtection="0"/>
    <xf numFmtId="9" fontId="15" fillId="0" borderId="0" applyFont="0" applyFill="0" applyBorder="0" applyAlignment="0" applyProtection="0"/>
    <xf numFmtId="164" fontId="16" fillId="0" borderId="0" applyFont="0" applyFill="0" applyBorder="0" applyAlignment="0" applyProtection="0"/>
    <xf numFmtId="0" fontId="7" fillId="0" borderId="0">
      <alignment vertical="center"/>
    </xf>
    <xf numFmtId="0" fontId="5" fillId="0" borderId="0"/>
    <xf numFmtId="0" fontId="6" fillId="0" borderId="0"/>
    <xf numFmtId="164" fontId="5" fillId="0" borderId="0" applyFont="0" applyFill="0" applyBorder="0" applyAlignment="0" applyProtection="0"/>
    <xf numFmtId="0" fontId="29" fillId="0" borderId="0"/>
    <xf numFmtId="0" fontId="29" fillId="0" borderId="0"/>
    <xf numFmtId="0" fontId="34" fillId="0" borderId="0"/>
    <xf numFmtId="0" fontId="6" fillId="0" borderId="0"/>
    <xf numFmtId="0" fontId="46" fillId="0" borderId="0"/>
    <xf numFmtId="0" fontId="4" fillId="0" borderId="0"/>
    <xf numFmtId="0" fontId="49" fillId="0" borderId="0" applyNumberFormat="0">
      <alignment horizontal="center" vertical="center" wrapText="1"/>
    </xf>
    <xf numFmtId="43" fontId="4" fillId="0" borderId="0" applyFont="0" applyFill="0" applyBorder="0" applyAlignment="0" applyProtection="0"/>
    <xf numFmtId="164" fontId="62" fillId="0" borderId="0" applyFont="0" applyFill="0" applyBorder="0" applyAlignment="0" applyProtection="0"/>
    <xf numFmtId="0" fontId="62" fillId="0" borderId="0"/>
    <xf numFmtId="0" fontId="62" fillId="0" borderId="0"/>
    <xf numFmtId="164" fontId="6" fillId="0" borderId="0" applyFont="0" applyFill="0" applyBorder="0" applyAlignment="0" applyProtection="0"/>
    <xf numFmtId="164" fontId="6" fillId="0" borderId="0" applyFont="0" applyFill="0" applyBorder="0" applyAlignment="0" applyProtection="0"/>
    <xf numFmtId="0" fontId="62" fillId="0" borderId="0"/>
    <xf numFmtId="0" fontId="62" fillId="0" borderId="0"/>
    <xf numFmtId="0" fontId="3" fillId="0" borderId="0"/>
    <xf numFmtId="0" fontId="62" fillId="0" borderId="0"/>
    <xf numFmtId="164" fontId="62" fillId="0" borderId="0" applyFont="0" applyFill="0" applyBorder="0" applyAlignment="0" applyProtection="0"/>
    <xf numFmtId="0" fontId="2" fillId="0" borderId="0"/>
    <xf numFmtId="0" fontId="74" fillId="0" borderId="0"/>
    <xf numFmtId="0" fontId="29" fillId="0" borderId="0"/>
    <xf numFmtId="0" fontId="29" fillId="0" borderId="0"/>
    <xf numFmtId="0" fontId="29" fillId="0" borderId="0"/>
    <xf numFmtId="43" fontId="2" fillId="0" borderId="0" applyFont="0" applyFill="0" applyBorder="0" applyAlignment="0" applyProtection="0"/>
    <xf numFmtId="43" fontId="76" fillId="0" borderId="0" applyFont="0" applyFill="0" applyBorder="0" applyAlignment="0" applyProtection="0"/>
    <xf numFmtId="0" fontId="1" fillId="0" borderId="0"/>
  </cellStyleXfs>
  <cellXfs count="1008">
    <xf numFmtId="0" fontId="0" fillId="0" borderId="0" xfId="0"/>
    <xf numFmtId="0" fontId="6" fillId="0" borderId="1" xfId="3" applyFont="1" applyBorder="1" applyAlignment="1">
      <alignment horizontal="center"/>
    </xf>
    <xf numFmtId="0" fontId="6" fillId="0" borderId="0" xfId="3" applyFont="1"/>
    <xf numFmtId="0" fontId="6" fillId="0" borderId="0" xfId="3" applyFont="1" applyAlignment="1">
      <alignment vertical="center"/>
    </xf>
    <xf numFmtId="165" fontId="6" fillId="0" borderId="2" xfId="3" applyNumberFormat="1" applyFont="1" applyBorder="1" applyAlignment="1">
      <alignment horizontal="center" vertical="center"/>
    </xf>
    <xf numFmtId="165" fontId="7" fillId="0" borderId="0" xfId="3" applyNumberFormat="1" applyFont="1" applyAlignment="1">
      <alignment horizontal="left" vertical="center"/>
    </xf>
    <xf numFmtId="0" fontId="6" fillId="0" borderId="2" xfId="3" applyFont="1" applyBorder="1" applyAlignment="1">
      <alignment horizontal="center" vertical="center"/>
    </xf>
    <xf numFmtId="3" fontId="8" fillId="0" borderId="0" xfId="3" applyNumberFormat="1" applyFont="1" applyAlignment="1">
      <alignment horizontal="center" vertical="center"/>
    </xf>
    <xf numFmtId="3" fontId="9" fillId="0" borderId="0" xfId="3" applyNumberFormat="1" applyAlignment="1">
      <alignment horizontal="center"/>
    </xf>
    <xf numFmtId="0" fontId="6" fillId="0" borderId="23" xfId="3" applyFont="1" applyBorder="1" applyAlignment="1">
      <alignment horizontal="center" vertical="center"/>
    </xf>
    <xf numFmtId="0" fontId="6" fillId="0" borderId="23" xfId="3" quotePrefix="1" applyFont="1" applyBorder="1" applyAlignment="1">
      <alignment horizontal="center" vertical="top"/>
    </xf>
    <xf numFmtId="165" fontId="6" fillId="0" borderId="23" xfId="3" applyNumberFormat="1" applyFont="1" applyBorder="1" applyAlignment="1">
      <alignment horizontal="center" vertical="top"/>
    </xf>
    <xf numFmtId="3" fontId="6" fillId="0" borderId="11" xfId="3" applyNumberFormat="1" applyFont="1" applyBorder="1" applyAlignment="1">
      <alignment vertical="center"/>
    </xf>
    <xf numFmtId="0" fontId="6" fillId="0" borderId="4" xfId="3" applyFont="1" applyBorder="1" applyAlignment="1">
      <alignment horizontal="center"/>
    </xf>
    <xf numFmtId="3" fontId="6" fillId="0" borderId="13" xfId="3" applyNumberFormat="1" applyFont="1" applyBorder="1"/>
    <xf numFmtId="3" fontId="6" fillId="0" borderId="12" xfId="3" applyNumberFormat="1" applyFont="1" applyBorder="1" applyAlignment="1">
      <alignment vertical="center"/>
    </xf>
    <xf numFmtId="3" fontId="6" fillId="0" borderId="9" xfId="3" applyNumberFormat="1" applyFont="1" applyBorder="1"/>
    <xf numFmtId="3" fontId="6" fillId="0" borderId="6" xfId="3" applyNumberFormat="1" applyFont="1" applyBorder="1" applyAlignment="1">
      <alignment horizontal="center"/>
    </xf>
    <xf numFmtId="3" fontId="6" fillId="0" borderId="7" xfId="3" applyNumberFormat="1" applyFont="1" applyBorder="1" applyAlignment="1">
      <alignment horizontal="center" vertical="center"/>
    </xf>
    <xf numFmtId="3" fontId="6" fillId="0" borderId="8" xfId="3" applyNumberFormat="1" applyFont="1" applyBorder="1" applyAlignment="1">
      <alignment horizontal="center" vertical="center"/>
    </xf>
    <xf numFmtId="3" fontId="6" fillId="0" borderId="10" xfId="3" applyNumberFormat="1" applyFont="1" applyBorder="1" applyAlignment="1">
      <alignment horizontal="center"/>
    </xf>
    <xf numFmtId="0" fontId="6" fillId="0" borderId="5" xfId="3" applyFont="1" applyBorder="1" applyAlignment="1">
      <alignment vertical="center"/>
    </xf>
    <xf numFmtId="165" fontId="11" fillId="0" borderId="0" xfId="3" applyNumberFormat="1" applyFont="1" applyAlignment="1">
      <alignment horizontal="left" vertical="center"/>
    </xf>
    <xf numFmtId="0" fontId="7" fillId="0" borderId="0" xfId="3" applyFont="1" applyAlignment="1">
      <alignment vertical="center"/>
    </xf>
    <xf numFmtId="0" fontId="8" fillId="0" borderId="0" xfId="3" applyFont="1" applyAlignment="1">
      <alignment horizontal="center" vertical="center"/>
    </xf>
    <xf numFmtId="3" fontId="9" fillId="0" borderId="0" xfId="3" applyNumberFormat="1" applyAlignment="1">
      <alignment vertical="center"/>
    </xf>
    <xf numFmtId="3" fontId="6" fillId="0" borderId="0" xfId="3" applyNumberFormat="1" applyFont="1" applyAlignment="1">
      <alignment vertical="center"/>
    </xf>
    <xf numFmtId="0" fontId="9" fillId="0" borderId="0" xfId="3" applyAlignment="1">
      <alignment vertical="center"/>
    </xf>
    <xf numFmtId="0" fontId="10" fillId="0" borderId="0" xfId="3" applyFont="1" applyAlignment="1">
      <alignment vertical="center"/>
    </xf>
    <xf numFmtId="0" fontId="6" fillId="0" borderId="23" xfId="3" applyFont="1" applyBorder="1" applyAlignment="1">
      <alignment horizontal="center"/>
    </xf>
    <xf numFmtId="3" fontId="6" fillId="0" borderId="13" xfId="3" applyNumberFormat="1" applyFont="1" applyBorder="1" applyAlignment="1">
      <alignment vertical="center"/>
    </xf>
    <xf numFmtId="3" fontId="6" fillId="0" borderId="12" xfId="3" applyNumberFormat="1" applyFont="1" applyBorder="1"/>
    <xf numFmtId="0" fontId="9" fillId="0" borderId="0" xfId="3"/>
    <xf numFmtId="0" fontId="9" fillId="0" borderId="0" xfId="3" applyAlignment="1">
      <alignment horizontal="center"/>
    </xf>
    <xf numFmtId="3" fontId="9" fillId="0" borderId="0" xfId="3" applyNumberFormat="1"/>
    <xf numFmtId="0" fontId="13" fillId="0" borderId="21" xfId="3" applyFont="1" applyBorder="1" applyAlignment="1">
      <alignment horizontal="left" vertical="center"/>
    </xf>
    <xf numFmtId="0" fontId="6" fillId="0" borderId="23" xfId="3" quotePrefix="1" applyFont="1" applyBorder="1" applyAlignment="1">
      <alignment horizontal="center" vertical="center"/>
    </xf>
    <xf numFmtId="165" fontId="6" fillId="0" borderId="2" xfId="3" applyNumberFormat="1" applyFont="1" applyBorder="1" applyAlignment="1">
      <alignment horizontal="left" vertical="center"/>
    </xf>
    <xf numFmtId="0" fontId="9" fillId="0" borderId="0" xfId="0" applyFont="1" applyAlignment="1">
      <alignment horizontal="right"/>
    </xf>
    <xf numFmtId="0" fontId="6" fillId="0" borderId="23" xfId="3" applyFont="1" applyBorder="1" applyAlignment="1">
      <alignment vertical="center"/>
    </xf>
    <xf numFmtId="0" fontId="6" fillId="0" borderId="0" xfId="3" quotePrefix="1" applyFont="1" applyAlignment="1">
      <alignment horizontal="left" vertical="top"/>
    </xf>
    <xf numFmtId="165" fontId="6" fillId="0" borderId="21" xfId="3" applyNumberFormat="1" applyFont="1" applyBorder="1" applyAlignment="1">
      <alignment horizontal="left" vertical="center"/>
    </xf>
    <xf numFmtId="0" fontId="9" fillId="0" borderId="0" xfId="3" applyAlignment="1">
      <alignment horizontal="left"/>
    </xf>
    <xf numFmtId="166" fontId="6" fillId="0" borderId="21" xfId="3" applyNumberFormat="1" applyFont="1" applyBorder="1" applyAlignment="1">
      <alignment horizontal="left" vertical="center"/>
    </xf>
    <xf numFmtId="12" fontId="6" fillId="0" borderId="23" xfId="3" quotePrefix="1" applyNumberFormat="1" applyFont="1" applyBorder="1" applyAlignment="1">
      <alignment horizontal="center" vertical="center"/>
    </xf>
    <xf numFmtId="0" fontId="6" fillId="0" borderId="2" xfId="3" applyFont="1" applyBorder="1" applyAlignment="1">
      <alignment horizontal="justify" vertical="top"/>
    </xf>
    <xf numFmtId="0" fontId="6" fillId="0" borderId="1" xfId="3" applyFont="1" applyBorder="1" applyAlignment="1">
      <alignment horizontal="center" vertical="center"/>
    </xf>
    <xf numFmtId="0" fontId="6" fillId="0" borderId="3" xfId="3" applyFont="1" applyBorder="1" applyAlignment="1">
      <alignment horizontal="center" vertical="center"/>
    </xf>
    <xf numFmtId="165" fontId="10" fillId="0" borderId="23" xfId="3" applyNumberFormat="1" applyFont="1" applyBorder="1" applyAlignment="1">
      <alignment horizontal="center" vertical="center"/>
    </xf>
    <xf numFmtId="3" fontId="10" fillId="0" borderId="9" xfId="3" applyNumberFormat="1" applyFont="1" applyBorder="1" applyAlignment="1">
      <alignment horizontal="center" vertical="center"/>
    </xf>
    <xf numFmtId="0" fontId="6" fillId="0" borderId="0" xfId="3" applyFont="1" applyAlignment="1">
      <alignment horizontal="left"/>
    </xf>
    <xf numFmtId="165" fontId="10" fillId="0" borderId="24" xfId="3" applyNumberFormat="1" applyFont="1" applyBorder="1" applyAlignment="1">
      <alignment horizontal="center" vertical="center"/>
    </xf>
    <xf numFmtId="165" fontId="10" fillId="0" borderId="27" xfId="3" applyNumberFormat="1" applyFont="1" applyBorder="1" applyAlignment="1">
      <alignment horizontal="center" vertical="center"/>
    </xf>
    <xf numFmtId="3" fontId="10" fillId="0" borderId="28" xfId="3" applyNumberFormat="1" applyFont="1" applyBorder="1" applyAlignment="1">
      <alignment horizontal="center" vertical="center"/>
    </xf>
    <xf numFmtId="3" fontId="14" fillId="0" borderId="19" xfId="3" applyNumberFormat="1" applyFont="1" applyBorder="1" applyAlignment="1">
      <alignment vertical="center"/>
    </xf>
    <xf numFmtId="0" fontId="6" fillId="0" borderId="17" xfId="3" applyFont="1" applyBorder="1" applyAlignment="1">
      <alignment horizontal="center" vertical="center"/>
    </xf>
    <xf numFmtId="0" fontId="6" fillId="0" borderId="20" xfId="3" applyFont="1" applyBorder="1" applyAlignment="1">
      <alignment horizontal="left" vertical="center"/>
    </xf>
    <xf numFmtId="0" fontId="6" fillId="0" borderId="29" xfId="3" applyFont="1" applyBorder="1" applyAlignment="1">
      <alignment vertical="center"/>
    </xf>
    <xf numFmtId="12" fontId="6" fillId="0" borderId="9" xfId="3" applyNumberFormat="1" applyFont="1" applyBorder="1" applyAlignment="1">
      <alignment vertical="center"/>
    </xf>
    <xf numFmtId="0" fontId="14" fillId="0" borderId="21" xfId="3" quotePrefix="1" applyFont="1" applyBorder="1" applyAlignment="1">
      <alignment horizontal="left" vertical="center"/>
    </xf>
    <xf numFmtId="9" fontId="6" fillId="0" borderId="7" xfId="10" applyFont="1" applyFill="1" applyBorder="1" applyAlignment="1">
      <alignment horizontal="left" vertical="center"/>
    </xf>
    <xf numFmtId="9" fontId="6" fillId="0" borderId="8" xfId="10" applyFont="1" applyFill="1" applyBorder="1" applyAlignment="1">
      <alignment horizontal="left" vertical="center"/>
    </xf>
    <xf numFmtId="3" fontId="6" fillId="0" borderId="10" xfId="3" applyNumberFormat="1" applyFont="1" applyBorder="1" applyAlignment="1">
      <alignment horizontal="center" vertical="center"/>
    </xf>
    <xf numFmtId="165" fontId="6" fillId="0" borderId="21" xfId="3" applyNumberFormat="1" applyFont="1" applyBorder="1" applyAlignment="1">
      <alignment horizontal="left" vertical="top"/>
    </xf>
    <xf numFmtId="3" fontId="14" fillId="0" borderId="26" xfId="3" applyNumberFormat="1" applyFont="1" applyBorder="1" applyAlignment="1">
      <alignment horizontal="right" vertical="center"/>
    </xf>
    <xf numFmtId="165" fontId="14" fillId="0" borderId="26" xfId="3" applyNumberFormat="1" applyFont="1" applyBorder="1" applyAlignment="1">
      <alignment horizontal="right" vertical="center"/>
    </xf>
    <xf numFmtId="0" fontId="6" fillId="0" borderId="0" xfId="3" applyFont="1" applyAlignment="1">
      <alignment vertical="top"/>
    </xf>
    <xf numFmtId="0" fontId="6" fillId="0" borderId="21" xfId="3" quotePrefix="1" applyFont="1" applyBorder="1" applyAlignment="1">
      <alignment horizontal="left" vertical="top"/>
    </xf>
    <xf numFmtId="165" fontId="6" fillId="0" borderId="21" xfId="3" quotePrefix="1" applyNumberFormat="1" applyFont="1" applyBorder="1" applyAlignment="1">
      <alignment horizontal="left" vertical="top"/>
    </xf>
    <xf numFmtId="0" fontId="6" fillId="0" borderId="30" xfId="3" applyFont="1" applyBorder="1" applyAlignment="1">
      <alignment horizontal="center" vertical="center"/>
    </xf>
    <xf numFmtId="0" fontId="6" fillId="0" borderId="30" xfId="3" applyFont="1" applyBorder="1" applyAlignment="1">
      <alignment horizontal="left" vertical="center"/>
    </xf>
    <xf numFmtId="165" fontId="6" fillId="0" borderId="30" xfId="3" applyNumberFormat="1" applyFont="1" applyBorder="1" applyAlignment="1">
      <alignment horizontal="justify" vertical="center"/>
    </xf>
    <xf numFmtId="3" fontId="14" fillId="0" borderId="30" xfId="3" applyNumberFormat="1" applyFont="1" applyBorder="1" applyAlignment="1">
      <alignment horizontal="right" vertical="center"/>
    </xf>
    <xf numFmtId="0" fontId="6" fillId="0" borderId="30" xfId="3" applyFont="1" applyBorder="1" applyAlignment="1">
      <alignment vertical="center"/>
    </xf>
    <xf numFmtId="3" fontId="14" fillId="0" borderId="30" xfId="3" applyNumberFormat="1" applyFont="1" applyBorder="1" applyAlignment="1">
      <alignment vertical="center"/>
    </xf>
    <xf numFmtId="0" fontId="6" fillId="0" borderId="0" xfId="3" applyFont="1" applyAlignment="1">
      <alignment horizontal="center"/>
    </xf>
    <xf numFmtId="3" fontId="10" fillId="0" borderId="37" xfId="3" applyNumberFormat="1" applyFont="1" applyBorder="1" applyAlignment="1">
      <alignment horizontal="center" vertical="center"/>
    </xf>
    <xf numFmtId="3" fontId="10" fillId="0" borderId="38" xfId="3" applyNumberFormat="1" applyFont="1" applyBorder="1" applyAlignment="1">
      <alignment horizontal="center" vertical="center"/>
    </xf>
    <xf numFmtId="3" fontId="6" fillId="0" borderId="39" xfId="3" applyNumberFormat="1" applyFont="1" applyBorder="1"/>
    <xf numFmtId="3" fontId="6" fillId="0" borderId="40" xfId="3" applyNumberFormat="1" applyFont="1" applyBorder="1"/>
    <xf numFmtId="3" fontId="12" fillId="0" borderId="39" xfId="3" applyNumberFormat="1" applyFont="1" applyBorder="1" applyAlignment="1">
      <alignment horizontal="center"/>
    </xf>
    <xf numFmtId="3" fontId="12" fillId="0" borderId="40" xfId="3" applyNumberFormat="1" applyFont="1" applyBorder="1"/>
    <xf numFmtId="3" fontId="6" fillId="0" borderId="41" xfId="3" applyNumberFormat="1" applyFont="1" applyBorder="1" applyAlignment="1">
      <alignment vertical="center"/>
    </xf>
    <xf numFmtId="3" fontId="6" fillId="0" borderId="42" xfId="3" applyNumberFormat="1" applyFont="1" applyBorder="1" applyAlignment="1">
      <alignment vertical="center"/>
    </xf>
    <xf numFmtId="3" fontId="6" fillId="0" borderId="32" xfId="3" applyNumberFormat="1" applyFont="1" applyBorder="1" applyAlignment="1">
      <alignment vertical="center"/>
    </xf>
    <xf numFmtId="3" fontId="6" fillId="0" borderId="43" xfId="3" applyNumberFormat="1" applyFont="1" applyBorder="1" applyAlignment="1">
      <alignment vertical="center"/>
    </xf>
    <xf numFmtId="3" fontId="6" fillId="0" borderId="44" xfId="3" applyNumberFormat="1" applyFont="1" applyBorder="1" applyAlignment="1">
      <alignment horizontal="center" wrapText="1"/>
    </xf>
    <xf numFmtId="3" fontId="6" fillId="0" borderId="45" xfId="3" applyNumberFormat="1" applyFont="1" applyBorder="1"/>
    <xf numFmtId="3" fontId="6" fillId="0" borderId="39" xfId="3" applyNumberFormat="1" applyFont="1" applyBorder="1" applyAlignment="1">
      <alignment vertical="center"/>
    </xf>
    <xf numFmtId="3" fontId="6" fillId="0" borderId="40" xfId="3" applyNumberFormat="1" applyFont="1" applyBorder="1" applyAlignment="1">
      <alignment vertical="center"/>
    </xf>
    <xf numFmtId="3" fontId="6" fillId="0" borderId="41" xfId="3" applyNumberFormat="1" applyFont="1" applyBorder="1" applyAlignment="1">
      <alignment horizontal="right" vertical="center"/>
    </xf>
    <xf numFmtId="3" fontId="6" fillId="0" borderId="42" xfId="3" applyNumberFormat="1" applyFont="1" applyBorder="1" applyAlignment="1">
      <alignment horizontal="right" vertical="center"/>
    </xf>
    <xf numFmtId="3" fontId="6" fillId="0" borderId="44" xfId="3" applyNumberFormat="1" applyFont="1" applyBorder="1" applyAlignment="1">
      <alignment horizontal="right"/>
    </xf>
    <xf numFmtId="3" fontId="6" fillId="0" borderId="45" xfId="3" applyNumberFormat="1" applyFont="1" applyBorder="1" applyAlignment="1">
      <alignment horizontal="right"/>
    </xf>
    <xf numFmtId="3" fontId="14" fillId="0" borderId="46" xfId="3" applyNumberFormat="1" applyFont="1" applyBorder="1" applyAlignment="1">
      <alignment vertical="center"/>
    </xf>
    <xf numFmtId="3" fontId="14" fillId="0" borderId="47" xfId="3" applyNumberFormat="1" applyFont="1" applyBorder="1" applyAlignment="1">
      <alignment vertical="center"/>
    </xf>
    <xf numFmtId="3" fontId="10" fillId="0" borderId="50" xfId="3" applyNumberFormat="1" applyFont="1" applyBorder="1" applyAlignment="1">
      <alignment horizontal="center" vertical="center"/>
    </xf>
    <xf numFmtId="3" fontId="10" fillId="0" borderId="40" xfId="3" applyNumberFormat="1" applyFont="1" applyBorder="1" applyAlignment="1">
      <alignment horizontal="center" vertical="center"/>
    </xf>
    <xf numFmtId="3" fontId="6" fillId="0" borderId="50" xfId="3" applyNumberFormat="1" applyFont="1" applyBorder="1"/>
    <xf numFmtId="3" fontId="12" fillId="0" borderId="50" xfId="3" applyNumberFormat="1" applyFont="1" applyBorder="1"/>
    <xf numFmtId="3" fontId="6" fillId="0" borderId="51" xfId="3" applyNumberFormat="1" applyFont="1" applyBorder="1" applyAlignment="1">
      <alignment vertical="center"/>
    </xf>
    <xf numFmtId="3" fontId="6" fillId="0" borderId="31" xfId="3" applyNumberFormat="1" applyFont="1" applyBorder="1" applyAlignment="1">
      <alignment vertical="center"/>
    </xf>
    <xf numFmtId="3" fontId="6" fillId="0" borderId="52" xfId="3" applyNumberFormat="1" applyFont="1" applyBorder="1"/>
    <xf numFmtId="3" fontId="6" fillId="0" borderId="50" xfId="3" applyNumberFormat="1" applyFont="1" applyBorder="1" applyAlignment="1">
      <alignment vertical="center"/>
    </xf>
    <xf numFmtId="3" fontId="6" fillId="0" borderId="51" xfId="3" applyNumberFormat="1" applyFont="1" applyBorder="1" applyAlignment="1">
      <alignment horizontal="right" vertical="center"/>
    </xf>
    <xf numFmtId="3" fontId="6" fillId="0" borderId="52" xfId="3" applyNumberFormat="1" applyFont="1" applyBorder="1" applyAlignment="1">
      <alignment horizontal="right"/>
    </xf>
    <xf numFmtId="3" fontId="14" fillId="0" borderId="53" xfId="3" applyNumberFormat="1" applyFont="1" applyBorder="1" applyAlignment="1">
      <alignment vertical="center"/>
    </xf>
    <xf numFmtId="0" fontId="9" fillId="0" borderId="0" xfId="3" applyAlignment="1">
      <alignment horizontal="right" vertical="center"/>
    </xf>
    <xf numFmtId="12" fontId="9" fillId="0" borderId="0" xfId="3" applyNumberFormat="1" applyAlignment="1">
      <alignment vertical="center"/>
    </xf>
    <xf numFmtId="165" fontId="6" fillId="0" borderId="0" xfId="3" applyNumberFormat="1" applyFont="1" applyAlignment="1">
      <alignment horizontal="left" vertical="center"/>
    </xf>
    <xf numFmtId="0" fontId="6" fillId="0" borderId="5" xfId="3" applyFont="1" applyBorder="1" applyAlignment="1">
      <alignment horizontal="center" vertical="center"/>
    </xf>
    <xf numFmtId="3" fontId="17" fillId="0" borderId="5" xfId="3" applyNumberFormat="1" applyFont="1" applyBorder="1" applyAlignment="1">
      <alignment horizontal="center" vertical="center"/>
    </xf>
    <xf numFmtId="165" fontId="14" fillId="0" borderId="14" xfId="3" applyNumberFormat="1" applyFont="1" applyBorder="1" applyAlignment="1">
      <alignment horizontal="center" vertical="center"/>
    </xf>
    <xf numFmtId="3" fontId="14" fillId="0" borderId="16" xfId="3" applyNumberFormat="1" applyFont="1" applyBorder="1" applyAlignment="1">
      <alignment horizontal="center" vertical="center"/>
    </xf>
    <xf numFmtId="3" fontId="14" fillId="0" borderId="35" xfId="3" applyNumberFormat="1" applyFont="1" applyBorder="1" applyAlignment="1">
      <alignment horizontal="center" vertical="center"/>
    </xf>
    <xf numFmtId="3" fontId="14" fillId="0" borderId="36" xfId="3" applyNumberFormat="1" applyFont="1" applyBorder="1" applyAlignment="1">
      <alignment horizontal="center" vertical="center"/>
    </xf>
    <xf numFmtId="3" fontId="14" fillId="0" borderId="49" xfId="3" applyNumberFormat="1" applyFont="1" applyBorder="1" applyAlignment="1">
      <alignment horizontal="center" vertical="center"/>
    </xf>
    <xf numFmtId="3" fontId="14" fillId="0" borderId="15" xfId="3" applyNumberFormat="1" applyFont="1" applyBorder="1" applyAlignment="1">
      <alignment horizontal="center" vertical="center"/>
    </xf>
    <xf numFmtId="0" fontId="14" fillId="0" borderId="0" xfId="3" applyFont="1" applyAlignment="1">
      <alignment vertical="center"/>
    </xf>
    <xf numFmtId="3" fontId="14" fillId="0" borderId="25" xfId="3" applyNumberFormat="1" applyFont="1" applyBorder="1" applyAlignment="1">
      <alignment horizontal="center" vertical="center"/>
    </xf>
    <xf numFmtId="3" fontId="6" fillId="0" borderId="7" xfId="3" applyNumberFormat="1" applyFont="1" applyBorder="1" applyAlignment="1">
      <alignment horizontal="center"/>
    </xf>
    <xf numFmtId="3" fontId="6" fillId="0" borderId="41" xfId="3" applyNumberFormat="1" applyFont="1" applyBorder="1" applyAlignment="1">
      <alignment horizontal="right"/>
    </xf>
    <xf numFmtId="3" fontId="6" fillId="0" borderId="42" xfId="3" applyNumberFormat="1" applyFont="1" applyBorder="1" applyAlignment="1">
      <alignment horizontal="right"/>
    </xf>
    <xf numFmtId="3" fontId="6" fillId="0" borderId="51" xfId="3" applyNumberFormat="1" applyFont="1" applyBorder="1" applyAlignment="1">
      <alignment horizontal="right"/>
    </xf>
    <xf numFmtId="3" fontId="6" fillId="0" borderId="11" xfId="3" applyNumberFormat="1" applyFont="1" applyBorder="1"/>
    <xf numFmtId="165" fontId="6" fillId="0" borderId="2" xfId="3" applyNumberFormat="1" applyFont="1" applyBorder="1" applyAlignment="1">
      <alignment horizontal="center"/>
    </xf>
    <xf numFmtId="165" fontId="6" fillId="0" borderId="4" xfId="3" applyNumberFormat="1" applyFont="1" applyBorder="1" applyAlignment="1">
      <alignment horizontal="left" vertical="center"/>
    </xf>
    <xf numFmtId="165" fontId="6" fillId="0" borderId="4" xfId="3" applyNumberFormat="1" applyFont="1" applyBorder="1" applyAlignment="1">
      <alignment horizontal="center" vertical="center"/>
    </xf>
    <xf numFmtId="3" fontId="6" fillId="0" borderId="44" xfId="3" applyNumberFormat="1" applyFont="1" applyBorder="1" applyAlignment="1">
      <alignment horizontal="right" vertical="center"/>
    </xf>
    <xf numFmtId="3" fontId="6" fillId="0" borderId="45" xfId="3" applyNumberFormat="1" applyFont="1" applyBorder="1" applyAlignment="1">
      <alignment horizontal="right" vertical="center"/>
    </xf>
    <xf numFmtId="3" fontId="6" fillId="0" borderId="52" xfId="3" applyNumberFormat="1" applyFont="1" applyBorder="1" applyAlignment="1">
      <alignment horizontal="right" vertical="center"/>
    </xf>
    <xf numFmtId="0" fontId="6" fillId="0" borderId="0" xfId="3" applyFont="1" applyAlignment="1">
      <alignment horizontal="center" vertical="center"/>
    </xf>
    <xf numFmtId="12" fontId="6" fillId="0" borderId="0" xfId="3" applyNumberFormat="1" applyFont="1" applyAlignment="1">
      <alignment vertical="center"/>
    </xf>
    <xf numFmtId="2" fontId="6" fillId="0" borderId="0" xfId="3" applyNumberFormat="1" applyFont="1" applyAlignment="1">
      <alignment vertical="center"/>
    </xf>
    <xf numFmtId="3" fontId="13" fillId="0" borderId="13" xfId="3" applyNumberFormat="1" applyFont="1" applyBorder="1" applyAlignment="1">
      <alignment horizontal="center" vertical="center" wrapText="1"/>
    </xf>
    <xf numFmtId="3" fontId="13" fillId="0" borderId="6" xfId="3" applyNumberFormat="1" applyFont="1" applyBorder="1" applyAlignment="1">
      <alignment horizontal="center" vertical="center" wrapText="1"/>
    </xf>
    <xf numFmtId="3" fontId="6" fillId="0" borderId="39" xfId="3" applyNumberFormat="1" applyFont="1" applyBorder="1" applyAlignment="1">
      <alignment horizontal="right"/>
    </xf>
    <xf numFmtId="3" fontId="6" fillId="0" borderId="40" xfId="3" applyNumberFormat="1" applyFont="1" applyBorder="1" applyAlignment="1">
      <alignment horizontal="right"/>
    </xf>
    <xf numFmtId="3" fontId="6" fillId="0" borderId="50" xfId="3" applyNumberFormat="1" applyFont="1" applyBorder="1" applyAlignment="1">
      <alignment horizontal="right"/>
    </xf>
    <xf numFmtId="3" fontId="6" fillId="0" borderId="0" xfId="3" applyNumberFormat="1" applyFont="1" applyAlignment="1">
      <alignment horizontal="center"/>
    </xf>
    <xf numFmtId="3" fontId="6" fillId="0" borderId="0" xfId="3" applyNumberFormat="1" applyFont="1"/>
    <xf numFmtId="0" fontId="6" fillId="0" borderId="0" xfId="3" applyFont="1" applyAlignment="1">
      <alignment horizontal="center" vertical="top"/>
    </xf>
    <xf numFmtId="0" fontId="14" fillId="0" borderId="6" xfId="3" applyFont="1" applyBorder="1" applyAlignment="1">
      <alignment horizontal="justify" vertical="center"/>
    </xf>
    <xf numFmtId="165" fontId="6" fillId="0" borderId="1" xfId="3" applyNumberFormat="1" applyFont="1" applyBorder="1" applyAlignment="1">
      <alignment horizontal="center" vertical="center"/>
    </xf>
    <xf numFmtId="3" fontId="6" fillId="0" borderId="6" xfId="3" applyNumberFormat="1" applyFont="1" applyBorder="1" applyAlignment="1">
      <alignment horizontal="center" vertical="center"/>
    </xf>
    <xf numFmtId="3" fontId="6" fillId="0" borderId="39" xfId="3" applyNumberFormat="1" applyFont="1" applyBorder="1" applyAlignment="1">
      <alignment horizontal="right" vertical="center"/>
    </xf>
    <xf numFmtId="3" fontId="6" fillId="0" borderId="40" xfId="3" applyNumberFormat="1" applyFont="1" applyBorder="1" applyAlignment="1">
      <alignment horizontal="right" vertical="center"/>
    </xf>
    <xf numFmtId="3" fontId="6" fillId="0" borderId="50" xfId="3" applyNumberFormat="1" applyFont="1" applyBorder="1" applyAlignment="1">
      <alignment horizontal="right" vertical="center"/>
    </xf>
    <xf numFmtId="3" fontId="6" fillId="0" borderId="9" xfId="3" applyNumberFormat="1" applyFont="1" applyBorder="1" applyAlignment="1">
      <alignment vertical="center"/>
    </xf>
    <xf numFmtId="0" fontId="6" fillId="0" borderId="2" xfId="3" applyFont="1" applyBorder="1" applyAlignment="1">
      <alignment horizontal="center"/>
    </xf>
    <xf numFmtId="165" fontId="6" fillId="0" borderId="1" xfId="3" applyNumberFormat="1" applyFont="1" applyBorder="1" applyAlignment="1">
      <alignment horizontal="left" vertical="center"/>
    </xf>
    <xf numFmtId="165" fontId="6" fillId="0" borderId="7" xfId="3" quotePrefix="1" applyNumberFormat="1" applyFont="1" applyBorder="1" applyAlignment="1">
      <alignment horizontal="justify" vertical="top"/>
    </xf>
    <xf numFmtId="165" fontId="6" fillId="0" borderId="3" xfId="3" applyNumberFormat="1" applyFont="1" applyBorder="1" applyAlignment="1">
      <alignment horizontal="left" vertical="center"/>
    </xf>
    <xf numFmtId="165" fontId="6" fillId="0" borderId="3" xfId="3" applyNumberFormat="1" applyFont="1" applyBorder="1" applyAlignment="1">
      <alignment horizontal="center" vertical="center"/>
    </xf>
    <xf numFmtId="3" fontId="6" fillId="0" borderId="43" xfId="3" applyNumberFormat="1" applyFont="1" applyBorder="1" applyAlignment="1">
      <alignment horizontal="right" vertical="center"/>
    </xf>
    <xf numFmtId="3" fontId="6" fillId="0" borderId="32" xfId="3" applyNumberFormat="1" applyFont="1" applyBorder="1" applyAlignment="1">
      <alignment horizontal="right" vertical="center"/>
    </xf>
    <xf numFmtId="3" fontId="6" fillId="0" borderId="31" xfId="3" applyNumberFormat="1" applyFont="1" applyBorder="1" applyAlignment="1">
      <alignment horizontal="right" vertical="center"/>
    </xf>
    <xf numFmtId="165" fontId="18" fillId="0" borderId="0" xfId="3" applyNumberFormat="1" applyFont="1" applyAlignment="1">
      <alignment horizontal="left" vertical="center"/>
    </xf>
    <xf numFmtId="0" fontId="6" fillId="0" borderId="7" xfId="3" applyFont="1" applyBorder="1" applyAlignment="1">
      <alignment horizontal="justify" vertical="top"/>
    </xf>
    <xf numFmtId="3" fontId="6" fillId="0" borderId="41" xfId="3" applyNumberFormat="1" applyFont="1" applyBorder="1"/>
    <xf numFmtId="3" fontId="6" fillId="0" borderId="42" xfId="3" applyNumberFormat="1" applyFont="1" applyBorder="1"/>
    <xf numFmtId="3" fontId="6" fillId="0" borderId="51" xfId="3" applyNumberFormat="1" applyFont="1" applyBorder="1"/>
    <xf numFmtId="0" fontId="6" fillId="0" borderId="54" xfId="3" applyFont="1" applyBorder="1" applyAlignment="1">
      <alignment horizontal="center" vertical="center"/>
    </xf>
    <xf numFmtId="0" fontId="6" fillId="0" borderId="56" xfId="3" applyFont="1" applyBorder="1" applyAlignment="1">
      <alignment horizontal="center" vertical="center"/>
    </xf>
    <xf numFmtId="3" fontId="6" fillId="0" borderId="57" xfId="3" applyNumberFormat="1" applyFont="1" applyBorder="1" applyAlignment="1">
      <alignment horizontal="center" vertical="center"/>
    </xf>
    <xf numFmtId="3" fontId="6" fillId="0" borderId="59" xfId="3" applyNumberFormat="1" applyFont="1" applyBorder="1" applyAlignment="1">
      <alignment vertical="center"/>
    </xf>
    <xf numFmtId="0" fontId="6" fillId="0" borderId="62" xfId="3" quotePrefix="1" applyFont="1" applyBorder="1" applyAlignment="1">
      <alignment horizontal="center" vertical="top"/>
    </xf>
    <xf numFmtId="0" fontId="6" fillId="0" borderId="64" xfId="3" applyFont="1" applyBorder="1" applyAlignment="1">
      <alignment horizontal="center"/>
    </xf>
    <xf numFmtId="3" fontId="6" fillId="0" borderId="63" xfId="3" applyNumberFormat="1" applyFont="1" applyBorder="1" applyAlignment="1">
      <alignment horizontal="center"/>
    </xf>
    <xf numFmtId="3" fontId="6" fillId="0" borderId="68" xfId="3" applyNumberFormat="1" applyFont="1" applyBorder="1"/>
    <xf numFmtId="12" fontId="6" fillId="0" borderId="54" xfId="3" quotePrefix="1" applyNumberFormat="1" applyFont="1" applyBorder="1" applyAlignment="1">
      <alignment horizontal="center" vertical="center"/>
    </xf>
    <xf numFmtId="0" fontId="13" fillId="0" borderId="55" xfId="3" applyFont="1" applyBorder="1" applyAlignment="1">
      <alignment horizontal="left" vertical="center"/>
    </xf>
    <xf numFmtId="9" fontId="6" fillId="0" borderId="57" xfId="10" applyFont="1" applyFill="1" applyBorder="1" applyAlignment="1">
      <alignment horizontal="left" vertical="center"/>
    </xf>
    <xf numFmtId="3" fontId="6" fillId="0" borderId="69" xfId="3" applyNumberFormat="1" applyFont="1" applyBorder="1" applyAlignment="1">
      <alignment vertical="center"/>
    </xf>
    <xf numFmtId="3" fontId="6" fillId="0" borderId="70" xfId="3" applyNumberFormat="1" applyFont="1" applyBorder="1" applyAlignment="1">
      <alignment vertical="center"/>
    </xf>
    <xf numFmtId="3" fontId="6" fillId="0" borderId="71" xfId="3" applyNumberFormat="1" applyFont="1" applyBorder="1" applyAlignment="1">
      <alignment vertical="center"/>
    </xf>
    <xf numFmtId="0" fontId="6" fillId="0" borderId="72" xfId="3" quotePrefix="1" applyFont="1" applyBorder="1" applyAlignment="1">
      <alignment horizontal="left" vertical="top"/>
    </xf>
    <xf numFmtId="0" fontId="6" fillId="0" borderId="73" xfId="3" applyFont="1" applyBorder="1" applyAlignment="1">
      <alignment horizontal="justify" vertical="top"/>
    </xf>
    <xf numFmtId="0" fontId="6" fillId="0" borderId="73" xfId="3" applyFont="1" applyBorder="1" applyAlignment="1">
      <alignment horizontal="center"/>
    </xf>
    <xf numFmtId="3" fontId="6" fillId="0" borderId="74" xfId="3" applyNumberFormat="1" applyFont="1" applyBorder="1" applyAlignment="1">
      <alignment horizontal="center"/>
    </xf>
    <xf numFmtId="3" fontId="6" fillId="0" borderId="75" xfId="3" applyNumberFormat="1" applyFont="1" applyBorder="1"/>
    <xf numFmtId="3" fontId="6" fillId="0" borderId="76" xfId="3" applyNumberFormat="1" applyFont="1" applyBorder="1"/>
    <xf numFmtId="3" fontId="6" fillId="0" borderId="77" xfId="3" applyNumberFormat="1" applyFont="1" applyBorder="1"/>
    <xf numFmtId="3" fontId="6" fillId="0" borderId="78" xfId="3" applyNumberFormat="1" applyFont="1" applyBorder="1"/>
    <xf numFmtId="165" fontId="6" fillId="0" borderId="54" xfId="3" applyNumberFormat="1" applyFont="1" applyBorder="1" applyAlignment="1">
      <alignment horizontal="center" vertical="top"/>
    </xf>
    <xf numFmtId="165" fontId="6" fillId="0" borderId="56" xfId="3" applyNumberFormat="1" applyFont="1" applyBorder="1" applyAlignment="1">
      <alignment horizontal="left" vertical="center"/>
    </xf>
    <xf numFmtId="165" fontId="6" fillId="0" borderId="56" xfId="3" applyNumberFormat="1" applyFont="1" applyBorder="1" applyAlignment="1">
      <alignment horizontal="center" vertical="center"/>
    </xf>
    <xf numFmtId="3" fontId="6" fillId="0" borderId="58" xfId="3" applyNumberFormat="1" applyFont="1" applyBorder="1" applyAlignment="1">
      <alignment horizontal="right" vertical="center"/>
    </xf>
    <xf numFmtId="3" fontId="6" fillId="0" borderId="80" xfId="3" applyNumberFormat="1" applyFont="1" applyBorder="1" applyAlignment="1">
      <alignment horizontal="right" vertical="center"/>
    </xf>
    <xf numFmtId="3" fontId="6" fillId="0" borderId="60" xfId="3" applyNumberFormat="1" applyFont="1" applyBorder="1" applyAlignment="1">
      <alignment horizontal="right" vertical="center"/>
    </xf>
    <xf numFmtId="0" fontId="13" fillId="0" borderId="72" xfId="3" applyFont="1" applyBorder="1" applyAlignment="1">
      <alignment horizontal="left" vertical="center"/>
    </xf>
    <xf numFmtId="0" fontId="6" fillId="0" borderId="63" xfId="3" quotePrefix="1" applyFont="1" applyBorder="1" applyAlignment="1">
      <alignment horizontal="justify" vertical="top"/>
    </xf>
    <xf numFmtId="3" fontId="6" fillId="0" borderId="65" xfId="3" applyNumberFormat="1" applyFont="1" applyBorder="1" applyAlignment="1">
      <alignment horizontal="right"/>
    </xf>
    <xf numFmtId="3" fontId="6" fillId="0" borderId="66" xfId="3" applyNumberFormat="1" applyFont="1" applyBorder="1" applyAlignment="1">
      <alignment horizontal="right"/>
    </xf>
    <xf numFmtId="3" fontId="6" fillId="0" borderId="67" xfId="3" applyNumberFormat="1" applyFont="1" applyBorder="1" applyAlignment="1">
      <alignment horizontal="right"/>
    </xf>
    <xf numFmtId="166" fontId="6" fillId="0" borderId="55" xfId="3" applyNumberFormat="1" applyFont="1" applyBorder="1" applyAlignment="1">
      <alignment horizontal="left" vertical="center"/>
    </xf>
    <xf numFmtId="165" fontId="6" fillId="0" borderId="62" xfId="3" applyNumberFormat="1" applyFont="1" applyBorder="1" applyAlignment="1">
      <alignment horizontal="center" vertical="top"/>
    </xf>
    <xf numFmtId="165" fontId="6" fillId="0" borderId="72" xfId="3" applyNumberFormat="1" applyFont="1" applyBorder="1" applyAlignment="1">
      <alignment horizontal="left" vertical="top"/>
    </xf>
    <xf numFmtId="165" fontId="6" fillId="0" borderId="23" xfId="3" quotePrefix="1" applyNumberFormat="1" applyFont="1" applyBorder="1" applyAlignment="1">
      <alignment horizontal="center" vertical="top"/>
    </xf>
    <xf numFmtId="165" fontId="6" fillId="0" borderId="55" xfId="3" applyNumberFormat="1" applyFont="1" applyBorder="1" applyAlignment="1">
      <alignment horizontal="left" vertical="top"/>
    </xf>
    <xf numFmtId="165" fontId="6" fillId="0" borderId="79" xfId="3" quotePrefix="1" applyNumberFormat="1" applyFont="1" applyBorder="1" applyAlignment="1">
      <alignment horizontal="justify" vertical="top"/>
    </xf>
    <xf numFmtId="0" fontId="6" fillId="0" borderId="56" xfId="3" applyFont="1" applyBorder="1" applyAlignment="1">
      <alignment horizontal="center"/>
    </xf>
    <xf numFmtId="3" fontId="6" fillId="0" borderId="58" xfId="3" applyNumberFormat="1" applyFont="1" applyBorder="1" applyAlignment="1">
      <alignment horizontal="right"/>
    </xf>
    <xf numFmtId="3" fontId="6" fillId="0" borderId="80" xfId="3" applyNumberFormat="1" applyFont="1" applyBorder="1" applyAlignment="1">
      <alignment horizontal="right"/>
    </xf>
    <xf numFmtId="3" fontId="6" fillId="0" borderId="60" xfId="3" applyNumberFormat="1" applyFont="1" applyBorder="1" applyAlignment="1">
      <alignment horizontal="right"/>
    </xf>
    <xf numFmtId="3" fontId="6" fillId="0" borderId="71" xfId="3" applyNumberFormat="1" applyFont="1" applyBorder="1"/>
    <xf numFmtId="2" fontId="6" fillId="0" borderId="63" xfId="3" applyNumberFormat="1" applyFont="1" applyBorder="1" applyAlignment="1">
      <alignment horizontal="justify" vertical="top"/>
    </xf>
    <xf numFmtId="165" fontId="6" fillId="0" borderId="4" xfId="3" quotePrefix="1" applyNumberFormat="1" applyFont="1" applyBorder="1" applyAlignment="1">
      <alignment horizontal="justify" vertical="top"/>
    </xf>
    <xf numFmtId="165" fontId="6" fillId="0" borderId="64" xfId="3" applyNumberFormat="1" applyFont="1" applyBorder="1" applyAlignment="1">
      <alignment horizontal="center"/>
    </xf>
    <xf numFmtId="3" fontId="6" fillId="0" borderId="43" xfId="3" applyNumberFormat="1" applyFont="1" applyBorder="1" applyAlignment="1">
      <alignment horizontal="right"/>
    </xf>
    <xf numFmtId="3" fontId="6" fillId="0" borderId="32" xfId="3" applyNumberFormat="1" applyFont="1" applyBorder="1" applyAlignment="1">
      <alignment horizontal="right"/>
    </xf>
    <xf numFmtId="3" fontId="6" fillId="0" borderId="31" xfId="3" applyNumberFormat="1" applyFont="1" applyBorder="1" applyAlignment="1">
      <alignment horizontal="right"/>
    </xf>
    <xf numFmtId="0" fontId="14" fillId="0" borderId="0" xfId="3" applyFont="1" applyAlignment="1">
      <alignment horizontal="left"/>
    </xf>
    <xf numFmtId="0" fontId="6" fillId="2" borderId="23" xfId="3" applyFont="1" applyFill="1" applyBorder="1" applyAlignment="1">
      <alignment horizontal="center" vertical="center"/>
    </xf>
    <xf numFmtId="0" fontId="6" fillId="2" borderId="2" xfId="3" applyFont="1" applyFill="1" applyBorder="1" applyAlignment="1">
      <alignment vertical="center" wrapText="1"/>
    </xf>
    <xf numFmtId="0" fontId="6" fillId="2" borderId="2" xfId="3" applyFont="1" applyFill="1" applyBorder="1" applyAlignment="1">
      <alignment horizontal="center" vertical="center"/>
    </xf>
    <xf numFmtId="3" fontId="6" fillId="2" borderId="8" xfId="3" applyNumberFormat="1" applyFont="1" applyFill="1" applyBorder="1" applyAlignment="1">
      <alignment horizontal="center" vertical="center"/>
    </xf>
    <xf numFmtId="3" fontId="6" fillId="2" borderId="41" xfId="3" applyNumberFormat="1" applyFont="1" applyFill="1" applyBorder="1" applyAlignment="1">
      <alignment vertical="center"/>
    </xf>
    <xf numFmtId="3" fontId="6" fillId="2" borderId="32" xfId="3" applyNumberFormat="1" applyFont="1" applyFill="1" applyBorder="1" applyAlignment="1">
      <alignment vertical="center"/>
    </xf>
    <xf numFmtId="3" fontId="6" fillId="2" borderId="51" xfId="3" applyNumberFormat="1" applyFont="1" applyFill="1" applyBorder="1" applyAlignment="1">
      <alignment vertical="center"/>
    </xf>
    <xf numFmtId="3" fontId="6" fillId="2" borderId="12" xfId="3" applyNumberFormat="1" applyFont="1" applyFill="1" applyBorder="1" applyAlignment="1">
      <alignment vertical="center"/>
    </xf>
    <xf numFmtId="0" fontId="6" fillId="2" borderId="0" xfId="3" applyFont="1" applyFill="1" applyAlignment="1">
      <alignment vertical="center"/>
    </xf>
    <xf numFmtId="167" fontId="20" fillId="0" borderId="82" xfId="13" applyNumberFormat="1" applyFont="1" applyBorder="1" applyAlignment="1">
      <alignment horizontal="center" vertical="center"/>
    </xf>
    <xf numFmtId="2" fontId="20" fillId="0" borderId="82" xfId="14" applyNumberFormat="1" applyFont="1" applyBorder="1" applyAlignment="1">
      <alignment horizontal="center" vertical="center"/>
    </xf>
    <xf numFmtId="3" fontId="20" fillId="0" borderId="82" xfId="13" applyNumberFormat="1" applyFont="1" applyBorder="1" applyAlignment="1">
      <alignment horizontal="center" vertical="center" wrapText="1"/>
    </xf>
    <xf numFmtId="0" fontId="21" fillId="0" borderId="0" xfId="13" applyFont="1" applyAlignment="1">
      <alignment horizontal="center" vertical="center"/>
    </xf>
    <xf numFmtId="0" fontId="21" fillId="0" borderId="0" xfId="13" applyFont="1"/>
    <xf numFmtId="0" fontId="21" fillId="0" borderId="83" xfId="13" applyFont="1" applyBorder="1" applyAlignment="1">
      <alignment horizontal="center" vertical="center" wrapText="1"/>
    </xf>
    <xf numFmtId="0" fontId="20" fillId="0" borderId="83" xfId="13" applyFont="1" applyBorder="1" applyAlignment="1">
      <alignment horizontal="left" vertical="center" wrapText="1" indent="1"/>
    </xf>
    <xf numFmtId="3" fontId="21" fillId="0" borderId="83" xfId="13" applyNumberFormat="1" applyFont="1" applyBorder="1" applyAlignment="1">
      <alignment horizontal="center" vertical="center"/>
    </xf>
    <xf numFmtId="0" fontId="22" fillId="0" borderId="0" xfId="13" applyFont="1" applyAlignment="1">
      <alignment horizontal="center" vertical="center"/>
    </xf>
    <xf numFmtId="168" fontId="22" fillId="0" borderId="0" xfId="15" applyNumberFormat="1" applyFont="1" applyAlignment="1">
      <alignment horizontal="center" vertical="center"/>
    </xf>
    <xf numFmtId="0" fontId="22" fillId="0" borderId="0" xfId="13" applyFont="1" applyAlignment="1">
      <alignment horizontal="left" vertical="center"/>
    </xf>
    <xf numFmtId="0" fontId="21" fillId="0" borderId="83" xfId="13" applyFont="1" applyBorder="1" applyAlignment="1">
      <alignment horizontal="center" vertical="center"/>
    </xf>
    <xf numFmtId="0" fontId="20" fillId="0" borderId="82" xfId="13" applyFont="1" applyBorder="1" applyAlignment="1">
      <alignment horizontal="left" vertical="center" wrapText="1" indent="1"/>
    </xf>
    <xf numFmtId="3" fontId="21" fillId="0" borderId="82" xfId="13" applyNumberFormat="1" applyFont="1" applyBorder="1" applyAlignment="1">
      <alignment horizontal="center" vertical="center"/>
    </xf>
    <xf numFmtId="1" fontId="22" fillId="0" borderId="0" xfId="13" applyNumberFormat="1" applyFont="1" applyAlignment="1">
      <alignment horizontal="center" vertical="center"/>
    </xf>
    <xf numFmtId="0" fontId="21" fillId="0" borderId="0" xfId="13" applyFont="1" applyAlignment="1">
      <alignment horizontal="left"/>
    </xf>
    <xf numFmtId="0" fontId="23" fillId="0" borderId="82" xfId="13" applyFont="1" applyBorder="1" applyAlignment="1">
      <alignment horizontal="left" vertical="center" wrapText="1" indent="1"/>
    </xf>
    <xf numFmtId="3" fontId="21" fillId="0" borderId="83" xfId="13" applyNumberFormat="1" applyFont="1" applyBorder="1" applyAlignment="1" applyProtection="1">
      <alignment horizontal="center" vertical="center"/>
      <protection locked="0"/>
    </xf>
    <xf numFmtId="0" fontId="22" fillId="0" borderId="82" xfId="13" applyFont="1" applyBorder="1" applyAlignment="1">
      <alignment horizontal="center" vertical="center"/>
    </xf>
    <xf numFmtId="0" fontId="23" fillId="0" borderId="82" xfId="13" applyFont="1" applyBorder="1" applyAlignment="1">
      <alignment horizontal="center" vertical="center" wrapText="1"/>
    </xf>
    <xf numFmtId="3" fontId="20" fillId="0" borderId="82" xfId="13" applyNumberFormat="1" applyFont="1" applyBorder="1" applyAlignment="1" applyProtection="1">
      <alignment horizontal="center" vertical="center"/>
      <protection locked="0"/>
    </xf>
    <xf numFmtId="1" fontId="23" fillId="0" borderId="0" xfId="13" applyNumberFormat="1" applyFont="1" applyAlignment="1">
      <alignment horizontal="center" vertical="center"/>
    </xf>
    <xf numFmtId="3" fontId="21" fillId="0" borderId="0" xfId="13" applyNumberFormat="1" applyFont="1" applyAlignment="1">
      <alignment horizontal="center" vertical="center"/>
    </xf>
    <xf numFmtId="3" fontId="20" fillId="0" borderId="82" xfId="13" applyNumberFormat="1" applyFont="1" applyBorder="1" applyAlignment="1">
      <alignment horizontal="center" vertical="center"/>
    </xf>
    <xf numFmtId="0" fontId="20" fillId="0" borderId="83" xfId="13" applyFont="1" applyBorder="1" applyAlignment="1">
      <alignment horizontal="center" vertical="center" wrapText="1"/>
    </xf>
    <xf numFmtId="3" fontId="20" fillId="0" borderId="83" xfId="13" applyNumberFormat="1" applyFont="1" applyBorder="1" applyAlignment="1">
      <alignment horizontal="center" vertical="center"/>
    </xf>
    <xf numFmtId="0" fontId="20" fillId="0" borderId="83" xfId="13" applyFont="1" applyBorder="1" applyAlignment="1">
      <alignment horizontal="center" vertical="center"/>
    </xf>
    <xf numFmtId="3" fontId="24" fillId="0" borderId="83" xfId="13" applyNumberFormat="1" applyFont="1" applyBorder="1" applyAlignment="1">
      <alignment horizontal="left" vertical="center"/>
    </xf>
    <xf numFmtId="0" fontId="20" fillId="0" borderId="83" xfId="13" applyFont="1" applyBorder="1" applyAlignment="1">
      <alignment horizontal="justify" vertical="center" wrapText="1"/>
    </xf>
    <xf numFmtId="0" fontId="21" fillId="0" borderId="84" xfId="13" applyFont="1" applyBorder="1" applyAlignment="1">
      <alignment horizontal="center" vertical="center"/>
    </xf>
    <xf numFmtId="0" fontId="21" fillId="0" borderId="84" xfId="13" quotePrefix="1" applyFont="1" applyBorder="1" applyAlignment="1">
      <alignment horizontal="justify" vertical="center" wrapText="1"/>
    </xf>
    <xf numFmtId="3" fontId="21" fillId="0" borderId="84" xfId="13" applyNumberFormat="1" applyFont="1" applyBorder="1" applyAlignment="1">
      <alignment horizontal="center" vertical="center"/>
    </xf>
    <xf numFmtId="0" fontId="22" fillId="0" borderId="0" xfId="13" applyFont="1" applyAlignment="1">
      <alignment vertical="center"/>
    </xf>
    <xf numFmtId="0" fontId="21" fillId="0" borderId="82" xfId="13" applyFont="1" applyBorder="1" applyAlignment="1">
      <alignment horizontal="center" vertical="center"/>
    </xf>
    <xf numFmtId="0" fontId="20" fillId="0" borderId="82" xfId="13" applyFont="1" applyBorder="1" applyAlignment="1">
      <alignment horizontal="justify" vertical="center" wrapText="1"/>
    </xf>
    <xf numFmtId="3" fontId="22" fillId="0" borderId="82" xfId="13" applyNumberFormat="1" applyFont="1" applyBorder="1" applyAlignment="1">
      <alignment horizontal="center" vertical="center"/>
    </xf>
    <xf numFmtId="0" fontId="21" fillId="0" borderId="82" xfId="13" applyFont="1" applyBorder="1" applyAlignment="1">
      <alignment horizontal="justify" vertical="center" wrapText="1"/>
    </xf>
    <xf numFmtId="0" fontId="20" fillId="0" borderId="82" xfId="13" applyFont="1" applyBorder="1" applyAlignment="1">
      <alignment horizontal="left" vertical="center" wrapText="1"/>
    </xf>
    <xf numFmtId="0" fontId="22" fillId="0" borderId="82" xfId="13" applyFont="1" applyBorder="1" applyAlignment="1">
      <alignment horizontal="justify" vertical="center" wrapText="1"/>
    </xf>
    <xf numFmtId="0" fontId="21" fillId="0" borderId="82" xfId="13" applyFont="1" applyBorder="1" applyAlignment="1">
      <alignment horizontal="left" vertical="center" wrapText="1"/>
    </xf>
    <xf numFmtId="0" fontId="22" fillId="0" borderId="84" xfId="13" applyFont="1" applyBorder="1" applyAlignment="1">
      <alignment horizontal="center" vertical="center"/>
    </xf>
    <xf numFmtId="0" fontId="23" fillId="0" borderId="82" xfId="13" applyFont="1" applyBorder="1" applyAlignment="1">
      <alignment horizontal="justify" vertical="center" wrapText="1"/>
    </xf>
    <xf numFmtId="3" fontId="22" fillId="0" borderId="84" xfId="13" applyNumberFormat="1" applyFont="1" applyBorder="1" applyAlignment="1">
      <alignment horizontal="center" vertical="center"/>
    </xf>
    <xf numFmtId="0" fontId="23" fillId="2" borderId="82" xfId="13" applyFont="1" applyFill="1" applyBorder="1" applyAlignment="1">
      <alignment horizontal="justify" vertical="center" wrapText="1"/>
    </xf>
    <xf numFmtId="0" fontId="25" fillId="0" borderId="0" xfId="13" applyFont="1" applyAlignment="1">
      <alignment vertical="center"/>
    </xf>
    <xf numFmtId="0" fontId="20" fillId="0" borderId="82" xfId="13" applyFont="1" applyBorder="1" applyAlignment="1">
      <alignment horizontal="center" vertical="center" wrapText="1"/>
    </xf>
    <xf numFmtId="0" fontId="22" fillId="0" borderId="82" xfId="13" applyFont="1" applyBorder="1" applyAlignment="1">
      <alignment vertical="center"/>
    </xf>
    <xf numFmtId="0" fontId="22" fillId="0" borderId="82" xfId="13" applyFont="1" applyBorder="1" applyAlignment="1">
      <alignment vertical="center" wrapText="1"/>
    </xf>
    <xf numFmtId="0" fontId="21" fillId="0" borderId="82" xfId="13" applyFont="1" applyBorder="1" applyAlignment="1">
      <alignment horizontal="justify" vertical="center"/>
    </xf>
    <xf numFmtId="0" fontId="21" fillId="0" borderId="82" xfId="13" applyFont="1" applyBorder="1" applyAlignment="1">
      <alignment horizontal="center" vertical="center" wrapText="1"/>
    </xf>
    <xf numFmtId="0" fontId="21" fillId="0" borderId="82" xfId="13" applyFont="1" applyBorder="1" applyAlignment="1">
      <alignment vertical="center"/>
    </xf>
    <xf numFmtId="0" fontId="21" fillId="0" borderId="82" xfId="13" applyFont="1" applyBorder="1" applyAlignment="1">
      <alignment vertical="center" wrapText="1"/>
    </xf>
    <xf numFmtId="1" fontId="21" fillId="0" borderId="82" xfId="13" applyNumberFormat="1" applyFont="1" applyBorder="1" applyAlignment="1">
      <alignment horizontal="center" vertical="center"/>
    </xf>
    <xf numFmtId="0" fontId="22" fillId="0" borderId="0" xfId="13" applyFont="1"/>
    <xf numFmtId="0" fontId="22" fillId="0" borderId="82" xfId="13" applyFont="1" applyBorder="1" applyAlignment="1">
      <alignment horizontal="left" vertical="center" wrapText="1"/>
    </xf>
    <xf numFmtId="0" fontId="27" fillId="0" borderId="82" xfId="13" applyFont="1" applyBorder="1" applyAlignment="1">
      <alignment horizontal="left" vertical="center" wrapText="1"/>
    </xf>
    <xf numFmtId="0" fontId="23" fillId="0" borderId="82" xfId="16" applyFont="1" applyBorder="1" applyAlignment="1">
      <alignment horizontal="left" vertical="center" wrapText="1"/>
    </xf>
    <xf numFmtId="0" fontId="22" fillId="0" borderId="82" xfId="16" applyFont="1" applyBorder="1" applyAlignment="1">
      <alignment horizontal="center" vertical="center"/>
    </xf>
    <xf numFmtId="0" fontId="23" fillId="0" borderId="82" xfId="13" applyFont="1" applyBorder="1" applyAlignment="1">
      <alignment vertical="center" wrapText="1"/>
    </xf>
    <xf numFmtId="3" fontId="21" fillId="0" borderId="82" xfId="13" applyNumberFormat="1" applyFont="1" applyBorder="1" applyAlignment="1">
      <alignment horizontal="left" vertical="center"/>
    </xf>
    <xf numFmtId="3" fontId="21" fillId="0" borderId="82" xfId="13" applyNumberFormat="1" applyFont="1" applyBorder="1" applyAlignment="1">
      <alignment horizontal="center" vertical="center" wrapText="1"/>
    </xf>
    <xf numFmtId="0" fontId="22" fillId="0" borderId="0" xfId="13" applyFont="1" applyAlignment="1" applyProtection="1">
      <alignment horizontal="center" vertical="center" wrapText="1"/>
      <protection locked="0"/>
    </xf>
    <xf numFmtId="0" fontId="22" fillId="0" borderId="82" xfId="13" applyFont="1" applyBorder="1" applyAlignment="1">
      <alignment horizontal="center" vertical="center" wrapText="1"/>
    </xf>
    <xf numFmtId="1" fontId="22" fillId="0" borderId="82" xfId="13" applyNumberFormat="1" applyFont="1" applyBorder="1" applyAlignment="1">
      <alignment horizontal="center" vertical="center"/>
    </xf>
    <xf numFmtId="1" fontId="22" fillId="0" borderId="82" xfId="13" applyNumberFormat="1" applyFont="1" applyBorder="1" applyAlignment="1">
      <alignment horizontal="center" vertical="center" wrapText="1"/>
    </xf>
    <xf numFmtId="3" fontId="21" fillId="0" borderId="82" xfId="13" applyNumberFormat="1" applyFont="1" applyBorder="1" applyAlignment="1">
      <alignment vertical="center"/>
    </xf>
    <xf numFmtId="3" fontId="21" fillId="0" borderId="82" xfId="13" applyNumberFormat="1" applyFont="1" applyBorder="1" applyAlignment="1" applyProtection="1">
      <alignment horizontal="center" vertical="center"/>
      <protection locked="0"/>
    </xf>
    <xf numFmtId="0" fontId="30" fillId="0" borderId="82" xfId="13" applyFont="1" applyBorder="1" applyAlignment="1">
      <alignment horizontal="justify" vertical="center" wrapText="1"/>
    </xf>
    <xf numFmtId="0" fontId="27" fillId="0" borderId="82" xfId="13" applyFont="1" applyBorder="1" applyAlignment="1">
      <alignment horizontal="justify" vertical="center" wrapText="1"/>
    </xf>
    <xf numFmtId="0" fontId="22" fillId="0" borderId="83" xfId="13" applyFont="1" applyBorder="1" applyAlignment="1">
      <alignment horizontal="center" vertical="center" wrapText="1"/>
    </xf>
    <xf numFmtId="0" fontId="23" fillId="0" borderId="83" xfId="13" applyFont="1" applyBorder="1" applyAlignment="1">
      <alignment horizontal="left" vertical="center" wrapText="1"/>
    </xf>
    <xf numFmtId="3" fontId="22" fillId="0" borderId="83" xfId="13" applyNumberFormat="1" applyFont="1" applyBorder="1" applyAlignment="1">
      <alignment horizontal="center" vertical="center"/>
    </xf>
    <xf numFmtId="0" fontId="22" fillId="0" borderId="83" xfId="13" applyFont="1" applyBorder="1" applyAlignment="1">
      <alignment horizontal="center" vertical="center"/>
    </xf>
    <xf numFmtId="3" fontId="22" fillId="0" borderId="83" xfId="13" applyNumberFormat="1" applyFont="1" applyBorder="1" applyAlignment="1" applyProtection="1">
      <alignment horizontal="center" vertical="center"/>
      <protection locked="0"/>
    </xf>
    <xf numFmtId="0" fontId="23" fillId="0" borderId="82" xfId="13" applyFont="1" applyBorder="1" applyAlignment="1">
      <alignment horizontal="left" vertical="center" wrapText="1"/>
    </xf>
    <xf numFmtId="0" fontId="21" fillId="0" borderId="82" xfId="17" applyFont="1" applyBorder="1" applyAlignment="1">
      <alignment horizontal="center" vertical="center" wrapText="1"/>
    </xf>
    <xf numFmtId="0" fontId="23" fillId="0" borderId="82" xfId="16" applyFont="1" applyBorder="1" applyAlignment="1">
      <alignment horizontal="justify" vertical="center" wrapText="1"/>
    </xf>
    <xf numFmtId="4" fontId="21" fillId="0" borderId="82" xfId="13" applyNumberFormat="1" applyFont="1" applyBorder="1" applyAlignment="1">
      <alignment horizontal="center" vertical="center"/>
    </xf>
    <xf numFmtId="0" fontId="21" fillId="0" borderId="0" xfId="13" applyFont="1" applyAlignment="1">
      <alignment horizontal="center"/>
    </xf>
    <xf numFmtId="0" fontId="6" fillId="2" borderId="21" xfId="8" applyFill="1" applyBorder="1" applyAlignment="1">
      <alignment horizontal="left" vertical="center"/>
    </xf>
    <xf numFmtId="3" fontId="8" fillId="0" borderId="0" xfId="8" applyNumberFormat="1" applyFont="1" applyAlignment="1">
      <alignment horizontal="center" vertical="center"/>
    </xf>
    <xf numFmtId="3" fontId="17" fillId="0" borderId="5" xfId="8" applyNumberFormat="1" applyFont="1" applyBorder="1" applyAlignment="1">
      <alignment horizontal="center" vertical="center"/>
    </xf>
    <xf numFmtId="3" fontId="14" fillId="0" borderId="16" xfId="8" applyNumberFormat="1" applyFont="1" applyBorder="1" applyAlignment="1">
      <alignment horizontal="center" vertical="center"/>
    </xf>
    <xf numFmtId="3" fontId="10" fillId="0" borderId="28" xfId="8" applyNumberFormat="1" applyFont="1" applyBorder="1" applyAlignment="1">
      <alignment horizontal="center" vertical="center"/>
    </xf>
    <xf numFmtId="3" fontId="6" fillId="0" borderId="6" xfId="8" applyNumberFormat="1" applyBorder="1" applyAlignment="1">
      <alignment horizontal="center"/>
    </xf>
    <xf numFmtId="3" fontId="6" fillId="2" borderId="8" xfId="8" applyNumberFormat="1" applyFill="1" applyBorder="1" applyAlignment="1">
      <alignment horizontal="center" vertical="center"/>
    </xf>
    <xf numFmtId="3" fontId="6" fillId="0" borderId="7" xfId="8" applyNumberFormat="1" applyBorder="1" applyAlignment="1">
      <alignment horizontal="center" vertical="center"/>
    </xf>
    <xf numFmtId="3" fontId="13" fillId="0" borderId="13" xfId="8" applyNumberFormat="1" applyFont="1" applyBorder="1" applyAlignment="1">
      <alignment horizontal="center" vertical="center" wrapText="1"/>
    </xf>
    <xf numFmtId="3" fontId="13" fillId="0" borderId="6" xfId="8" applyNumberFormat="1" applyFont="1" applyBorder="1" applyAlignment="1">
      <alignment horizontal="center" vertical="center" wrapText="1"/>
    </xf>
    <xf numFmtId="3" fontId="6" fillId="0" borderId="8" xfId="8" applyNumberFormat="1" applyBorder="1" applyAlignment="1">
      <alignment horizontal="center" vertical="center"/>
    </xf>
    <xf numFmtId="3" fontId="6" fillId="0" borderId="57" xfId="8" applyNumberFormat="1" applyBorder="1" applyAlignment="1">
      <alignment horizontal="center" vertical="center"/>
    </xf>
    <xf numFmtId="3" fontId="6" fillId="0" borderId="74" xfId="8" applyNumberFormat="1" applyBorder="1" applyAlignment="1">
      <alignment horizontal="center"/>
    </xf>
    <xf numFmtId="3" fontId="6" fillId="0" borderId="10" xfId="8" applyNumberFormat="1" applyBorder="1" applyAlignment="1">
      <alignment horizontal="center"/>
    </xf>
    <xf numFmtId="3" fontId="6" fillId="0" borderId="63" xfId="8" applyNumberFormat="1" applyBorder="1" applyAlignment="1">
      <alignment horizontal="center"/>
    </xf>
    <xf numFmtId="3" fontId="6" fillId="0" borderId="6" xfId="8" applyNumberFormat="1" applyBorder="1" applyAlignment="1">
      <alignment horizontal="center" vertical="center"/>
    </xf>
    <xf numFmtId="3" fontId="6" fillId="0" borderId="10" xfId="8" applyNumberFormat="1" applyBorder="1" applyAlignment="1">
      <alignment horizontal="center" vertical="center"/>
    </xf>
    <xf numFmtId="0" fontId="6" fillId="0" borderId="29" xfId="8" applyBorder="1" applyAlignment="1">
      <alignment vertical="center"/>
    </xf>
    <xf numFmtId="3" fontId="6" fillId="0" borderId="0" xfId="8" applyNumberFormat="1" applyAlignment="1">
      <alignment horizontal="center"/>
    </xf>
    <xf numFmtId="3" fontId="6" fillId="0" borderId="0" xfId="8" applyNumberFormat="1" applyAlignment="1">
      <alignment vertical="center"/>
    </xf>
    <xf numFmtId="0" fontId="6" fillId="0" borderId="0" xfId="8" applyAlignment="1">
      <alignment horizontal="right" vertical="center"/>
    </xf>
    <xf numFmtId="0" fontId="6" fillId="0" borderId="0" xfId="8" applyAlignment="1">
      <alignment horizontal="right"/>
    </xf>
    <xf numFmtId="3" fontId="10" fillId="0" borderId="9" xfId="8" applyNumberFormat="1" applyFont="1" applyBorder="1" applyAlignment="1">
      <alignment horizontal="center" vertical="center"/>
    </xf>
    <xf numFmtId="3" fontId="6" fillId="0" borderId="9" xfId="8" applyNumberFormat="1" applyBorder="1"/>
    <xf numFmtId="3" fontId="6" fillId="2" borderId="12" xfId="8" applyNumberFormat="1" applyFill="1" applyBorder="1" applyAlignment="1">
      <alignment vertical="center"/>
    </xf>
    <xf numFmtId="3" fontId="6" fillId="0" borderId="11" xfId="8" applyNumberFormat="1" applyBorder="1" applyAlignment="1">
      <alignment vertical="center"/>
    </xf>
    <xf numFmtId="3" fontId="6" fillId="0" borderId="13" xfId="8" applyNumberFormat="1" applyBorder="1"/>
    <xf numFmtId="12" fontId="6" fillId="0" borderId="9" xfId="8" applyNumberFormat="1" applyBorder="1" applyAlignment="1">
      <alignment vertical="center"/>
    </xf>
    <xf numFmtId="3" fontId="6" fillId="0" borderId="12" xfId="8" applyNumberFormat="1" applyBorder="1" applyAlignment="1">
      <alignment vertical="center"/>
    </xf>
    <xf numFmtId="3" fontId="6" fillId="0" borderId="71" xfId="8" applyNumberFormat="1" applyBorder="1" applyAlignment="1">
      <alignment vertical="center"/>
    </xf>
    <xf numFmtId="3" fontId="6" fillId="0" borderId="78" xfId="8" applyNumberFormat="1" applyBorder="1"/>
    <xf numFmtId="3" fontId="6" fillId="0" borderId="11" xfId="8" applyNumberFormat="1" applyBorder="1"/>
    <xf numFmtId="3" fontId="6" fillId="0" borderId="68" xfId="8" applyNumberFormat="1" applyBorder="1"/>
    <xf numFmtId="3" fontId="6" fillId="0" borderId="9" xfId="8" applyNumberFormat="1" applyBorder="1" applyAlignment="1">
      <alignment vertical="center"/>
    </xf>
    <xf numFmtId="3" fontId="6" fillId="0" borderId="13" xfId="8" applyNumberFormat="1" applyBorder="1" applyAlignment="1">
      <alignment vertical="center"/>
    </xf>
    <xf numFmtId="3" fontId="6" fillId="0" borderId="61" xfId="8" applyNumberFormat="1" applyBorder="1"/>
    <xf numFmtId="3" fontId="14" fillId="0" borderId="19" xfId="8" applyNumberFormat="1" applyFont="1" applyBorder="1" applyAlignment="1">
      <alignment vertical="center"/>
    </xf>
    <xf numFmtId="3" fontId="6" fillId="0" borderId="0" xfId="8" applyNumberFormat="1"/>
    <xf numFmtId="0" fontId="6" fillId="0" borderId="0" xfId="8" applyAlignment="1">
      <alignment horizontal="center" vertical="top"/>
    </xf>
    <xf numFmtId="0" fontId="6" fillId="0" borderId="0" xfId="8" applyAlignment="1">
      <alignment vertical="top"/>
    </xf>
    <xf numFmtId="0" fontId="6" fillId="0" borderId="0" xfId="8" applyAlignment="1">
      <alignment horizontal="center" vertical="center"/>
    </xf>
    <xf numFmtId="0" fontId="6" fillId="0" borderId="0" xfId="8" applyAlignment="1">
      <alignment vertical="center"/>
    </xf>
    <xf numFmtId="165" fontId="6" fillId="0" borderId="23" xfId="8" quotePrefix="1" applyNumberFormat="1" applyBorder="1" applyAlignment="1">
      <alignment horizontal="center" vertical="top"/>
    </xf>
    <xf numFmtId="165" fontId="6" fillId="0" borderId="21" xfId="8" quotePrefix="1" applyNumberFormat="1" applyBorder="1" applyAlignment="1">
      <alignment horizontal="left" vertical="top"/>
    </xf>
    <xf numFmtId="3" fontId="6" fillId="0" borderId="44" xfId="8" applyNumberFormat="1" applyBorder="1" applyAlignment="1">
      <alignment horizontal="right"/>
    </xf>
    <xf numFmtId="3" fontId="6" fillId="0" borderId="45" xfId="8" applyNumberFormat="1" applyBorder="1" applyAlignment="1">
      <alignment horizontal="right"/>
    </xf>
    <xf numFmtId="3" fontId="6" fillId="0" borderId="52" xfId="8" applyNumberFormat="1" applyBorder="1" applyAlignment="1">
      <alignment horizontal="right"/>
    </xf>
    <xf numFmtId="0" fontId="6" fillId="0" borderId="0" xfId="8"/>
    <xf numFmtId="165" fontId="6" fillId="2" borderId="54" xfId="3" applyNumberFormat="1" applyFont="1" applyFill="1" applyBorder="1" applyAlignment="1">
      <alignment horizontal="center" vertical="top"/>
    </xf>
    <xf numFmtId="165" fontId="6" fillId="2" borderId="55" xfId="3" quotePrefix="1" applyNumberFormat="1" applyFont="1" applyFill="1" applyBorder="1" applyAlignment="1">
      <alignment horizontal="left" vertical="top"/>
    </xf>
    <xf numFmtId="165" fontId="6" fillId="2" borderId="57" xfId="3" applyNumberFormat="1" applyFont="1" applyFill="1" applyBorder="1" applyAlignment="1">
      <alignment horizontal="justify" vertical="top"/>
    </xf>
    <xf numFmtId="165" fontId="6" fillId="2" borderId="81" xfId="3" applyNumberFormat="1" applyFont="1" applyFill="1" applyBorder="1" applyAlignment="1">
      <alignment horizontal="center"/>
    </xf>
    <xf numFmtId="3" fontId="6" fillId="2" borderId="57" xfId="3" applyNumberFormat="1" applyFont="1" applyFill="1" applyBorder="1" applyAlignment="1">
      <alignment horizontal="center"/>
    </xf>
    <xf numFmtId="3" fontId="6" fillId="2" borderId="69" xfId="3" applyNumberFormat="1" applyFont="1" applyFill="1" applyBorder="1"/>
    <xf numFmtId="3" fontId="6" fillId="2" borderId="59" xfId="3" applyNumberFormat="1" applyFont="1" applyFill="1" applyBorder="1"/>
    <xf numFmtId="3" fontId="6" fillId="2" borderId="70" xfId="3" applyNumberFormat="1" applyFont="1" applyFill="1" applyBorder="1"/>
    <xf numFmtId="3" fontId="6" fillId="2" borderId="61" xfId="3" applyNumberFormat="1" applyFont="1" applyFill="1" applyBorder="1"/>
    <xf numFmtId="0" fontId="6" fillId="0" borderId="0" xfId="3" applyFont="1" applyAlignment="1">
      <alignment horizontal="left" vertical="center" wrapText="1"/>
    </xf>
    <xf numFmtId="3" fontId="6" fillId="2" borderId="7" xfId="8" applyNumberFormat="1" applyFill="1" applyBorder="1" applyAlignment="1">
      <alignment horizontal="center" vertical="center"/>
    </xf>
    <xf numFmtId="3" fontId="6" fillId="2" borderId="7" xfId="3" applyNumberFormat="1" applyFont="1" applyFill="1" applyBorder="1" applyAlignment="1">
      <alignment horizontal="center"/>
    </xf>
    <xf numFmtId="3" fontId="6" fillId="2" borderId="7" xfId="8" applyNumberFormat="1" applyFill="1" applyBorder="1" applyAlignment="1">
      <alignment horizontal="center"/>
    </xf>
    <xf numFmtId="0" fontId="6" fillId="0" borderId="0" xfId="3" applyFont="1" applyAlignment="1">
      <alignment horizontal="left" vertical="top"/>
    </xf>
    <xf numFmtId="165" fontId="11" fillId="0" borderId="0" xfId="3" applyNumberFormat="1" applyFont="1"/>
    <xf numFmtId="165" fontId="32" fillId="0" borderId="0" xfId="3" applyNumberFormat="1" applyFont="1"/>
    <xf numFmtId="0" fontId="33" fillId="0" borderId="0" xfId="3" applyFont="1" applyAlignment="1">
      <alignment horizontal="left"/>
    </xf>
    <xf numFmtId="0" fontId="8" fillId="0" borderId="0" xfId="3" applyFont="1" applyAlignment="1">
      <alignment horizontal="center"/>
    </xf>
    <xf numFmtId="0" fontId="6" fillId="2" borderId="0" xfId="3" applyFont="1" applyFill="1"/>
    <xf numFmtId="165" fontId="9" fillId="0" borderId="0" xfId="3" applyNumberFormat="1"/>
    <xf numFmtId="165" fontId="6" fillId="0" borderId="0" xfId="3" applyNumberFormat="1" applyFont="1"/>
    <xf numFmtId="0" fontId="7" fillId="0" borderId="0" xfId="3" applyFont="1" applyAlignment="1">
      <alignment horizontal="left" vertical="center"/>
    </xf>
    <xf numFmtId="0" fontId="32" fillId="0" borderId="0" xfId="3" applyFont="1"/>
    <xf numFmtId="0" fontId="6" fillId="0" borderId="0" xfId="3" applyFont="1" applyAlignment="1">
      <alignment horizontal="right"/>
    </xf>
    <xf numFmtId="0" fontId="9" fillId="2" borderId="0" xfId="3" applyFill="1"/>
    <xf numFmtId="165" fontId="9" fillId="0" borderId="0" xfId="3" applyNumberFormat="1" applyAlignment="1">
      <alignment horizontal="left"/>
    </xf>
    <xf numFmtId="165" fontId="11" fillId="0" borderId="0" xfId="3" applyNumberFormat="1" applyFont="1" applyAlignment="1">
      <alignment horizontal="left"/>
    </xf>
    <xf numFmtId="0" fontId="10" fillId="0" borderId="0" xfId="3" applyFont="1" applyAlignment="1">
      <alignment horizontal="center" vertical="center"/>
    </xf>
    <xf numFmtId="3" fontId="6" fillId="0" borderId="0" xfId="3" applyNumberFormat="1" applyFont="1" applyAlignment="1">
      <alignment horizontal="right"/>
    </xf>
    <xf numFmtId="165" fontId="7" fillId="0" borderId="0" xfId="3" applyNumberFormat="1" applyFont="1" applyAlignment="1">
      <alignment horizontal="left"/>
    </xf>
    <xf numFmtId="165" fontId="14" fillId="0" borderId="68" xfId="3" applyNumberFormat="1" applyFont="1" applyBorder="1" applyAlignment="1">
      <alignment horizontal="center" vertical="center" wrapText="1"/>
    </xf>
    <xf numFmtId="165" fontId="14" fillId="0" borderId="93" xfId="18" applyNumberFormat="1" applyFont="1" applyBorder="1" applyAlignment="1">
      <alignment horizontal="center" vertical="center"/>
    </xf>
    <xf numFmtId="165" fontId="14" fillId="0" borderId="92" xfId="18" applyNumberFormat="1" applyFont="1" applyBorder="1" applyAlignment="1">
      <alignment horizontal="center" vertical="center"/>
    </xf>
    <xf numFmtId="165" fontId="14" fillId="0" borderId="94" xfId="18" applyNumberFormat="1" applyFont="1" applyBorder="1" applyAlignment="1">
      <alignment horizontal="center" vertical="center"/>
    </xf>
    <xf numFmtId="165" fontId="35" fillId="2" borderId="0" xfId="18" applyNumberFormat="1" applyFont="1" applyFill="1"/>
    <xf numFmtId="0" fontId="14" fillId="0" borderId="23" xfId="3" quotePrefix="1" applyFont="1" applyBorder="1" applyAlignment="1">
      <alignment horizontal="left"/>
    </xf>
    <xf numFmtId="0" fontId="14" fillId="0" borderId="21" xfId="3" quotePrefix="1" applyFont="1" applyBorder="1" applyAlignment="1">
      <alignment horizontal="left"/>
    </xf>
    <xf numFmtId="165" fontId="14" fillId="0" borderId="1" xfId="3" applyNumberFormat="1" applyFont="1" applyBorder="1" applyAlignment="1">
      <alignment horizontal="left" vertical="center" wrapText="1"/>
    </xf>
    <xf numFmtId="165" fontId="36" fillId="0" borderId="1" xfId="3" applyNumberFormat="1" applyFont="1" applyBorder="1" applyAlignment="1">
      <alignment horizontal="left" vertical="center"/>
    </xf>
    <xf numFmtId="3" fontId="6" fillId="0" borderId="1" xfId="3" applyNumberFormat="1" applyFont="1" applyBorder="1" applyAlignment="1">
      <alignment horizontal="center" vertical="center"/>
    </xf>
    <xf numFmtId="3" fontId="6" fillId="0" borderId="95" xfId="3" applyNumberFormat="1" applyFont="1" applyBorder="1" applyAlignment="1">
      <alignment horizontal="center" vertical="center"/>
    </xf>
    <xf numFmtId="165" fontId="6" fillId="0" borderId="21" xfId="3" applyNumberFormat="1" applyFont="1" applyBorder="1" applyAlignment="1">
      <alignment horizontal="center" vertical="top"/>
    </xf>
    <xf numFmtId="165" fontId="6" fillId="0" borderId="2" xfId="3" applyNumberFormat="1" applyFont="1" applyBorder="1" applyAlignment="1">
      <alignment horizontal="justify" vertical="top" wrapText="1"/>
    </xf>
    <xf numFmtId="3" fontId="6" fillId="0" borderId="9" xfId="3" applyNumberFormat="1" applyFont="1" applyBorder="1" applyAlignment="1">
      <alignment horizontal="center" vertical="center"/>
    </xf>
    <xf numFmtId="0" fontId="6" fillId="0" borderId="23" xfId="3" applyFont="1" applyBorder="1" applyAlignment="1">
      <alignment horizontal="center" vertical="top"/>
    </xf>
    <xf numFmtId="0" fontId="6" fillId="0" borderId="21" xfId="3" applyFont="1" applyBorder="1" applyAlignment="1">
      <alignment horizontal="center" vertical="top"/>
    </xf>
    <xf numFmtId="0" fontId="6" fillId="0" borderId="1" xfId="3" applyFont="1" applyBorder="1" applyAlignment="1">
      <alignment horizontal="justify" vertical="top" wrapText="1"/>
    </xf>
    <xf numFmtId="168" fontId="6" fillId="0" borderId="1" xfId="3" applyNumberFormat="1" applyFont="1" applyBorder="1" applyAlignment="1">
      <alignment horizontal="center"/>
    </xf>
    <xf numFmtId="3" fontId="6" fillId="0" borderId="1" xfId="3" applyNumberFormat="1" applyFont="1" applyBorder="1" applyAlignment="1">
      <alignment horizontal="center"/>
    </xf>
    <xf numFmtId="168" fontId="6" fillId="0" borderId="1" xfId="9" applyNumberFormat="1" applyFont="1" applyFill="1" applyBorder="1" applyAlignment="1">
      <alignment horizontal="right"/>
    </xf>
    <xf numFmtId="168" fontId="6" fillId="0" borderId="6" xfId="3" applyNumberFormat="1" applyFont="1" applyBorder="1"/>
    <xf numFmtId="168" fontId="6" fillId="0" borderId="9" xfId="3" applyNumberFormat="1" applyFont="1" applyBorder="1"/>
    <xf numFmtId="0" fontId="6" fillId="0" borderId="21" xfId="3" applyFont="1" applyBorder="1" applyAlignment="1">
      <alignment horizontal="right" vertical="center"/>
    </xf>
    <xf numFmtId="0" fontId="6" fillId="0" borderId="2" xfId="3" applyFont="1" applyBorder="1" applyAlignment="1">
      <alignment horizontal="justify" vertical="center" wrapText="1"/>
    </xf>
    <xf numFmtId="168" fontId="6" fillId="0" borderId="2" xfId="3" applyNumberFormat="1" applyFont="1" applyBorder="1" applyAlignment="1">
      <alignment horizontal="center"/>
    </xf>
    <xf numFmtId="3" fontId="6" fillId="0" borderId="2" xfId="3" applyNumberFormat="1" applyFont="1" applyBorder="1" applyAlignment="1">
      <alignment horizontal="center"/>
    </xf>
    <xf numFmtId="168" fontId="6" fillId="0" borderId="2" xfId="9" applyNumberFormat="1" applyFont="1" applyFill="1" applyBorder="1" applyAlignment="1">
      <alignment horizontal="right"/>
    </xf>
    <xf numFmtId="168" fontId="6" fillId="0" borderId="7" xfId="9" applyNumberFormat="1" applyFont="1" applyFill="1" applyBorder="1" applyAlignment="1">
      <alignment horizontal="right"/>
    </xf>
    <xf numFmtId="168" fontId="6" fillId="0" borderId="11" xfId="9" applyNumberFormat="1" applyFont="1" applyFill="1" applyBorder="1" applyAlignment="1">
      <alignment horizontal="right"/>
    </xf>
    <xf numFmtId="0" fontId="6" fillId="0" borderId="3" xfId="3" applyFont="1" applyBorder="1" applyAlignment="1">
      <alignment horizontal="justify" vertical="center" wrapText="1"/>
    </xf>
    <xf numFmtId="168" fontId="6" fillId="0" borderId="3" xfId="3" applyNumberFormat="1" applyFont="1" applyBorder="1" applyAlignment="1">
      <alignment horizontal="center"/>
    </xf>
    <xf numFmtId="3" fontId="6" fillId="0" borderId="3" xfId="3" applyNumberFormat="1" applyFont="1" applyBorder="1" applyAlignment="1">
      <alignment horizontal="center"/>
    </xf>
    <xf numFmtId="168" fontId="6" fillId="0" borderId="3" xfId="9" applyNumberFormat="1" applyFont="1" applyFill="1" applyBorder="1" applyAlignment="1">
      <alignment horizontal="right"/>
    </xf>
    <xf numFmtId="168" fontId="6" fillId="0" borderId="8" xfId="9" applyNumberFormat="1" applyFont="1" applyFill="1" applyBorder="1" applyAlignment="1">
      <alignment horizontal="right"/>
    </xf>
    <xf numFmtId="168" fontId="6" fillId="0" borderId="12" xfId="9" applyNumberFormat="1" applyFont="1" applyFill="1" applyBorder="1" applyAlignment="1">
      <alignment horizontal="right"/>
    </xf>
    <xf numFmtId="0" fontId="6" fillId="0" borderId="21" xfId="3" applyFont="1" applyBorder="1" applyAlignment="1">
      <alignment horizontal="center" vertical="center"/>
    </xf>
    <xf numFmtId="0" fontId="14" fillId="0" borderId="4" xfId="3" applyFont="1" applyBorder="1" applyAlignment="1">
      <alignment horizontal="justify" vertical="center" wrapText="1"/>
    </xf>
    <xf numFmtId="168" fontId="6" fillId="0" borderId="4" xfId="3" applyNumberFormat="1" applyFont="1" applyBorder="1" applyAlignment="1">
      <alignment horizontal="center"/>
    </xf>
    <xf numFmtId="3" fontId="6" fillId="0" borderId="4" xfId="3" applyNumberFormat="1" applyFont="1" applyBorder="1" applyAlignment="1">
      <alignment horizontal="center"/>
    </xf>
    <xf numFmtId="168" fontId="6" fillId="0" borderId="4" xfId="9" applyNumberFormat="1" applyFont="1" applyFill="1" applyBorder="1" applyAlignment="1">
      <alignment horizontal="right"/>
    </xf>
    <xf numFmtId="168" fontId="6" fillId="0" borderId="10" xfId="9" applyNumberFormat="1" applyFont="1" applyFill="1" applyBorder="1" applyAlignment="1">
      <alignment horizontal="right"/>
    </xf>
    <xf numFmtId="168" fontId="6" fillId="0" borderId="13" xfId="9" applyNumberFormat="1" applyFont="1" applyFill="1" applyBorder="1" applyAlignment="1">
      <alignment horizontal="right"/>
    </xf>
    <xf numFmtId="0" fontId="9" fillId="2" borderId="0" xfId="3" applyFill="1" applyAlignment="1">
      <alignment vertical="center"/>
    </xf>
    <xf numFmtId="0" fontId="6" fillId="0" borderId="21" xfId="3" applyFont="1" applyBorder="1" applyAlignment="1">
      <alignment horizontal="right" vertical="top"/>
    </xf>
    <xf numFmtId="1" fontId="6" fillId="0" borderId="21" xfId="3" applyNumberFormat="1" applyFont="1" applyBorder="1" applyAlignment="1">
      <alignment horizontal="center" vertical="center"/>
    </xf>
    <xf numFmtId="0" fontId="14" fillId="0" borderId="1" xfId="3" applyFont="1" applyBorder="1" applyAlignment="1">
      <alignment horizontal="justify" vertical="center" wrapText="1"/>
    </xf>
    <xf numFmtId="168" fontId="6" fillId="0" borderId="1" xfId="3" applyNumberFormat="1" applyFont="1" applyBorder="1" applyAlignment="1">
      <alignment horizontal="center" vertical="center"/>
    </xf>
    <xf numFmtId="168" fontId="6" fillId="0" borderId="1" xfId="9" applyNumberFormat="1" applyFont="1" applyFill="1" applyBorder="1" applyAlignment="1">
      <alignment horizontal="right" vertical="center"/>
    </xf>
    <xf numFmtId="168" fontId="6" fillId="0" borderId="6" xfId="9" applyNumberFormat="1" applyFont="1" applyFill="1" applyBorder="1" applyAlignment="1">
      <alignment horizontal="right"/>
    </xf>
    <xf numFmtId="168" fontId="6" fillId="0" borderId="9" xfId="9" applyNumberFormat="1" applyFont="1" applyFill="1" applyBorder="1" applyAlignment="1">
      <alignment horizontal="right"/>
    </xf>
    <xf numFmtId="1" fontId="6" fillId="0" borderId="23" xfId="3" applyNumberFormat="1" applyFont="1" applyBorder="1" applyAlignment="1">
      <alignment horizontal="center"/>
    </xf>
    <xf numFmtId="1" fontId="6" fillId="0" borderId="54" xfId="3" applyNumberFormat="1" applyFont="1" applyBorder="1" applyAlignment="1">
      <alignment horizontal="center"/>
    </xf>
    <xf numFmtId="0" fontId="6" fillId="0" borderId="55" xfId="3" applyFont="1" applyBorder="1" applyAlignment="1">
      <alignment horizontal="right" vertical="center"/>
    </xf>
    <xf numFmtId="0" fontId="6" fillId="0" borderId="56" xfId="3" applyFont="1" applyBorder="1" applyAlignment="1">
      <alignment horizontal="justify" vertical="center" wrapText="1"/>
    </xf>
    <xf numFmtId="168" fontId="6" fillId="0" borderId="56" xfId="3" applyNumberFormat="1" applyFont="1" applyBorder="1" applyAlignment="1">
      <alignment horizontal="center"/>
    </xf>
    <xf numFmtId="3" fontId="6" fillId="0" borderId="81" xfId="3" applyNumberFormat="1" applyFont="1" applyBorder="1" applyAlignment="1">
      <alignment horizontal="center"/>
    </xf>
    <xf numFmtId="168" fontId="6" fillId="0" borderId="56" xfId="9" applyNumberFormat="1" applyFont="1" applyFill="1" applyBorder="1" applyAlignment="1">
      <alignment horizontal="right"/>
    </xf>
    <xf numFmtId="168" fontId="6" fillId="0" borderId="79" xfId="9" applyNumberFormat="1" applyFont="1" applyFill="1" applyBorder="1" applyAlignment="1">
      <alignment horizontal="right"/>
    </xf>
    <xf numFmtId="168" fontId="6" fillId="0" borderId="71" xfId="9" applyNumberFormat="1" applyFont="1" applyFill="1" applyBorder="1" applyAlignment="1">
      <alignment horizontal="right"/>
    </xf>
    <xf numFmtId="0" fontId="9" fillId="3" borderId="0" xfId="3" applyFill="1"/>
    <xf numFmtId="0" fontId="6" fillId="0" borderId="62" xfId="3" applyFont="1" applyBorder="1" applyAlignment="1">
      <alignment horizontal="center" vertical="top"/>
    </xf>
    <xf numFmtId="0" fontId="6" fillId="0" borderId="72" xfId="3" applyFont="1" applyBorder="1" applyAlignment="1">
      <alignment horizontal="center" vertical="top"/>
    </xf>
    <xf numFmtId="168" fontId="6" fillId="0" borderId="73" xfId="3" applyNumberFormat="1" applyFont="1" applyBorder="1" applyAlignment="1">
      <alignment horizontal="center"/>
    </xf>
    <xf numFmtId="3" fontId="6" fillId="0" borderId="73" xfId="3" applyNumberFormat="1" applyFont="1" applyBorder="1" applyAlignment="1">
      <alignment horizontal="center"/>
    </xf>
    <xf numFmtId="168" fontId="6" fillId="0" borderId="73" xfId="9" applyNumberFormat="1" applyFont="1" applyFill="1" applyBorder="1" applyAlignment="1">
      <alignment horizontal="right"/>
    </xf>
    <xf numFmtId="168" fontId="6" fillId="0" borderId="74" xfId="9" applyNumberFormat="1" applyFont="1" applyFill="1" applyBorder="1" applyAlignment="1">
      <alignment horizontal="right"/>
    </xf>
    <xf numFmtId="168" fontId="6" fillId="0" borderId="78" xfId="9" applyNumberFormat="1" applyFont="1" applyFill="1" applyBorder="1" applyAlignment="1">
      <alignment horizontal="right"/>
    </xf>
    <xf numFmtId="165" fontId="6" fillId="0" borderId="3" xfId="3" applyNumberFormat="1" applyFont="1" applyBorder="1" applyAlignment="1">
      <alignment horizontal="justify" vertical="top"/>
    </xf>
    <xf numFmtId="0" fontId="6" fillId="0" borderId="2" xfId="3" applyFont="1" applyBorder="1" applyAlignment="1">
      <alignment horizontal="justify" vertical="top" wrapText="1"/>
    </xf>
    <xf numFmtId="0" fontId="6" fillId="0" borderId="17" xfId="3" applyFont="1" applyBorder="1" applyAlignment="1">
      <alignment horizontal="center" vertical="top"/>
    </xf>
    <xf numFmtId="0" fontId="6" fillId="0" borderId="96" xfId="3" applyFont="1" applyBorder="1" applyAlignment="1">
      <alignment horizontal="center" vertical="top"/>
    </xf>
    <xf numFmtId="0" fontId="10" fillId="0" borderId="29" xfId="3" applyFont="1" applyBorder="1" applyAlignment="1">
      <alignment horizontal="right" vertical="center"/>
    </xf>
    <xf numFmtId="0" fontId="10" fillId="0" borderId="26" xfId="3" applyFont="1" applyBorder="1" applyAlignment="1">
      <alignment horizontal="center" vertical="center"/>
    </xf>
    <xf numFmtId="0" fontId="10" fillId="0" borderId="20" xfId="3" applyFont="1" applyBorder="1" applyAlignment="1">
      <alignment horizontal="center" vertical="center"/>
    </xf>
    <xf numFmtId="168" fontId="10" fillId="0" borderId="26" xfId="3" applyNumberFormat="1" applyFont="1" applyBorder="1" applyAlignment="1">
      <alignment vertical="center"/>
    </xf>
    <xf numFmtId="168" fontId="10" fillId="0" borderId="19" xfId="3" applyNumberFormat="1" applyFont="1" applyBorder="1" applyAlignment="1">
      <alignment vertical="center"/>
    </xf>
    <xf numFmtId="0" fontId="0" fillId="0" borderId="0" xfId="3" applyFont="1" applyAlignment="1">
      <alignment horizontal="center" vertical="top"/>
    </xf>
    <xf numFmtId="0" fontId="9" fillId="0" borderId="0" xfId="3" applyAlignment="1">
      <alignment vertical="top" wrapText="1"/>
    </xf>
    <xf numFmtId="0" fontId="9" fillId="4" borderId="0" xfId="3" applyFill="1" applyAlignment="1">
      <alignment horizontal="center"/>
    </xf>
    <xf numFmtId="0" fontId="9" fillId="4" borderId="0" xfId="3" applyFill="1"/>
    <xf numFmtId="168" fontId="6" fillId="0" borderId="2" xfId="9" applyNumberFormat="1" applyFont="1" applyFill="1" applyBorder="1" applyAlignment="1">
      <alignment horizontal="center"/>
    </xf>
    <xf numFmtId="168" fontId="6" fillId="0" borderId="7" xfId="9" applyNumberFormat="1" applyFont="1" applyFill="1" applyBorder="1" applyAlignment="1">
      <alignment horizontal="center"/>
    </xf>
    <xf numFmtId="0" fontId="6" fillId="0" borderId="3" xfId="3" applyFont="1" applyBorder="1" applyAlignment="1">
      <alignment horizontal="center"/>
    </xf>
    <xf numFmtId="3" fontId="6" fillId="0" borderId="56" xfId="3" applyNumberFormat="1" applyFont="1" applyBorder="1" applyAlignment="1">
      <alignment horizontal="center"/>
    </xf>
    <xf numFmtId="0" fontId="13" fillId="0" borderId="21" xfId="3" applyFont="1" applyBorder="1" applyAlignment="1">
      <alignment horizontal="right" vertical="center"/>
    </xf>
    <xf numFmtId="0" fontId="9" fillId="5" borderId="0" xfId="3" applyFill="1"/>
    <xf numFmtId="1" fontId="6" fillId="0" borderId="23" xfId="3" applyNumberFormat="1" applyFont="1" applyBorder="1" applyAlignment="1">
      <alignment horizontal="center" vertical="top"/>
    </xf>
    <xf numFmtId="0" fontId="13" fillId="0" borderId="21" xfId="3" applyFont="1" applyBorder="1" applyAlignment="1">
      <alignment horizontal="right" vertical="top"/>
    </xf>
    <xf numFmtId="0" fontId="6" fillId="0" borderId="2" xfId="3" applyFont="1" applyBorder="1" applyAlignment="1">
      <alignment horizontal="left" vertical="center" wrapText="1"/>
    </xf>
    <xf numFmtId="0" fontId="6" fillId="0" borderId="4" xfId="3" applyFont="1" applyBorder="1" applyAlignment="1">
      <alignment horizontal="left" vertical="center" wrapText="1"/>
    </xf>
    <xf numFmtId="168" fontId="6" fillId="0" borderId="2" xfId="9" quotePrefix="1" applyNumberFormat="1" applyFont="1" applyFill="1" applyBorder="1" applyAlignment="1">
      <alignment horizontal="center"/>
    </xf>
    <xf numFmtId="0" fontId="6" fillId="0" borderId="3" xfId="3" applyFont="1" applyBorder="1" applyAlignment="1">
      <alignment horizontal="left" vertical="center" wrapText="1"/>
    </xf>
    <xf numFmtId="0" fontId="6" fillId="0" borderId="3" xfId="3" applyFont="1" applyBorder="1" applyAlignment="1">
      <alignment horizontal="left" wrapText="1"/>
    </xf>
    <xf numFmtId="168" fontId="6" fillId="0" borderId="3" xfId="9" quotePrefix="1" applyNumberFormat="1" applyFont="1" applyFill="1" applyBorder="1" applyAlignment="1">
      <alignment horizontal="center"/>
    </xf>
    <xf numFmtId="0" fontId="13" fillId="0" borderId="55" xfId="3" applyFont="1" applyBorder="1" applyAlignment="1">
      <alignment horizontal="right" vertical="top"/>
    </xf>
    <xf numFmtId="0" fontId="6" fillId="0" borderId="56" xfId="3" applyFont="1" applyBorder="1" applyAlignment="1">
      <alignment horizontal="left" wrapText="1"/>
    </xf>
    <xf numFmtId="167" fontId="6" fillId="0" borderId="23" xfId="3" applyNumberFormat="1" applyFont="1" applyBorder="1" applyAlignment="1">
      <alignment horizontal="center" vertical="top"/>
    </xf>
    <xf numFmtId="0" fontId="12" fillId="0" borderId="0" xfId="3" applyFont="1" applyAlignment="1">
      <alignment horizontal="center"/>
    </xf>
    <xf numFmtId="14" fontId="6" fillId="0" borderId="0" xfId="3" applyNumberFormat="1" applyFont="1" applyAlignment="1">
      <alignment horizontal="right"/>
    </xf>
    <xf numFmtId="165" fontId="10" fillId="0" borderId="0" xfId="3" applyNumberFormat="1" applyFont="1" applyAlignment="1">
      <alignment horizontal="left"/>
    </xf>
    <xf numFmtId="0" fontId="6" fillId="0" borderId="0" xfId="3" applyFont="1" applyAlignment="1">
      <alignment horizontal="right" vertical="center"/>
    </xf>
    <xf numFmtId="0" fontId="14" fillId="0" borderId="0" xfId="3" applyFont="1" applyAlignment="1">
      <alignment horizontal="center"/>
    </xf>
    <xf numFmtId="165" fontId="6" fillId="0" borderId="97" xfId="3" applyNumberFormat="1" applyFont="1" applyBorder="1" applyAlignment="1">
      <alignment horizontal="center"/>
    </xf>
    <xf numFmtId="165" fontId="6" fillId="0" borderId="98" xfId="3" applyNumberFormat="1" applyFont="1" applyBorder="1" applyAlignment="1">
      <alignment horizontal="center"/>
    </xf>
    <xf numFmtId="165" fontId="14" fillId="0" borderId="1" xfId="3" applyNumberFormat="1" applyFont="1" applyBorder="1" applyAlignment="1">
      <alignment horizontal="justify" vertical="center" wrapText="1"/>
    </xf>
    <xf numFmtId="165" fontId="6" fillId="0" borderId="1" xfId="3" applyNumberFormat="1" applyFont="1" applyBorder="1" applyAlignment="1">
      <alignment horizontal="center"/>
    </xf>
    <xf numFmtId="167" fontId="6" fillId="0" borderId="21" xfId="3" quotePrefix="1" applyNumberFormat="1" applyFont="1" applyBorder="1" applyAlignment="1">
      <alignment horizontal="right" vertical="top"/>
    </xf>
    <xf numFmtId="0" fontId="6" fillId="0" borderId="1" xfId="3" applyFont="1" applyBorder="1" applyAlignment="1">
      <alignment horizontal="justify" vertical="top"/>
    </xf>
    <xf numFmtId="168" fontId="6" fillId="0" borderId="1" xfId="9" applyNumberFormat="1" applyFont="1" applyBorder="1" applyAlignment="1">
      <alignment horizontal="center"/>
    </xf>
    <xf numFmtId="167" fontId="6" fillId="0" borderId="21" xfId="3" applyNumberFormat="1" applyFont="1" applyBorder="1" applyAlignment="1">
      <alignment horizontal="right" vertical="center"/>
    </xf>
    <xf numFmtId="0" fontId="6" fillId="0" borderId="2" xfId="3" applyFont="1" applyBorder="1" applyAlignment="1">
      <alignment horizontal="justify" vertical="center"/>
    </xf>
    <xf numFmtId="168" fontId="6" fillId="0" borderId="2" xfId="9" applyNumberFormat="1" applyFont="1" applyBorder="1" applyAlignment="1">
      <alignment horizontal="center"/>
    </xf>
    <xf numFmtId="167" fontId="6" fillId="0" borderId="23" xfId="3" quotePrefix="1" applyNumberFormat="1" applyFont="1" applyBorder="1" applyAlignment="1">
      <alignment horizontal="center" vertical="top"/>
    </xf>
    <xf numFmtId="0" fontId="6" fillId="0" borderId="4" xfId="3" applyFont="1" applyBorder="1" applyAlignment="1">
      <alignment horizontal="justify" vertical="top"/>
    </xf>
    <xf numFmtId="168" fontId="6" fillId="0" borderId="4" xfId="9" applyNumberFormat="1" applyFont="1" applyBorder="1" applyAlignment="1">
      <alignment horizontal="center"/>
    </xf>
    <xf numFmtId="167" fontId="6" fillId="0" borderId="21" xfId="3" applyNumberFormat="1" applyFont="1" applyBorder="1" applyAlignment="1">
      <alignment horizontal="right" vertical="top"/>
    </xf>
    <xf numFmtId="2" fontId="6" fillId="0" borderId="21" xfId="3" applyNumberFormat="1" applyFont="1" applyBorder="1" applyAlignment="1">
      <alignment horizontal="right" vertical="top"/>
    </xf>
    <xf numFmtId="3" fontId="6" fillId="2" borderId="2" xfId="3" applyNumberFormat="1" applyFont="1" applyFill="1" applyBorder="1" applyAlignment="1">
      <alignment horizontal="justify" vertical="center"/>
    </xf>
    <xf numFmtId="168" fontId="6" fillId="0" borderId="2" xfId="9" applyNumberFormat="1" applyFont="1" applyBorder="1" applyAlignment="1">
      <alignment horizontal="center" vertical="center"/>
    </xf>
    <xf numFmtId="0" fontId="6" fillId="0" borderId="21" xfId="3" applyFont="1" applyBorder="1" applyAlignment="1">
      <alignment horizontal="right"/>
    </xf>
    <xf numFmtId="0" fontId="6" fillId="0" borderId="1" xfId="3" applyFont="1" applyBorder="1" applyAlignment="1">
      <alignment horizontal="justify" vertical="center"/>
    </xf>
    <xf numFmtId="168" fontId="6" fillId="0" borderId="1" xfId="9" applyNumberFormat="1" applyFont="1" applyBorder="1" applyAlignment="1">
      <alignment horizontal="center" vertical="center"/>
    </xf>
    <xf numFmtId="168" fontId="6" fillId="0" borderId="1" xfId="9" applyNumberFormat="1" applyFont="1" applyBorder="1" applyAlignment="1">
      <alignment horizontal="left"/>
    </xf>
    <xf numFmtId="2" fontId="6" fillId="0" borderId="23" xfId="3" applyNumberFormat="1" applyFont="1" applyBorder="1" applyAlignment="1">
      <alignment horizontal="center" vertical="top"/>
    </xf>
    <xf numFmtId="2" fontId="6" fillId="0" borderId="23" xfId="3" quotePrefix="1" applyNumberFormat="1" applyFont="1" applyBorder="1" applyAlignment="1">
      <alignment horizontal="center" vertical="top"/>
    </xf>
    <xf numFmtId="2" fontId="6" fillId="0" borderId="21" xfId="3" applyNumberFormat="1" applyFont="1" applyBorder="1" applyAlignment="1">
      <alignment horizontal="right" vertical="center"/>
    </xf>
    <xf numFmtId="0" fontId="6" fillId="0" borderId="2" xfId="3" applyFont="1" applyBorder="1" applyAlignment="1">
      <alignment horizontal="left" vertical="center"/>
    </xf>
    <xf numFmtId="0" fontId="6" fillId="0" borderId="3" xfId="3" applyFont="1" applyBorder="1" applyAlignment="1">
      <alignment horizontal="left" vertical="center"/>
    </xf>
    <xf numFmtId="168" fontId="6" fillId="0" borderId="3" xfId="9" applyNumberFormat="1" applyFont="1" applyBorder="1" applyAlignment="1">
      <alignment horizontal="center"/>
    </xf>
    <xf numFmtId="168" fontId="6" fillId="0" borderId="3" xfId="9" applyNumberFormat="1" applyFont="1" applyBorder="1" applyAlignment="1">
      <alignment horizontal="center" vertical="center"/>
    </xf>
    <xf numFmtId="0" fontId="6" fillId="0" borderId="1" xfId="3" applyFont="1" applyBorder="1" applyAlignment="1">
      <alignment horizontal="left" vertical="center"/>
    </xf>
    <xf numFmtId="0" fontId="14" fillId="0" borderId="17" xfId="3" applyFont="1" applyBorder="1" applyAlignment="1">
      <alignment horizontal="center"/>
    </xf>
    <xf numFmtId="0" fontId="14" fillId="0" borderId="96" xfId="3" applyFont="1" applyBorder="1" applyAlignment="1">
      <alignment horizontal="center"/>
    </xf>
    <xf numFmtId="168" fontId="14" fillId="0" borderId="26" xfId="9" applyNumberFormat="1" applyFont="1" applyBorder="1" applyAlignment="1">
      <alignment horizontal="right" vertical="center"/>
    </xf>
    <xf numFmtId="168" fontId="14" fillId="0" borderId="26" xfId="9" applyNumberFormat="1" applyFont="1" applyBorder="1" applyAlignment="1">
      <alignment horizontal="center" vertical="center"/>
    </xf>
    <xf numFmtId="168" fontId="14" fillId="0" borderId="26" xfId="9" quotePrefix="1" applyNumberFormat="1" applyFont="1" applyBorder="1" applyAlignment="1">
      <alignment horizontal="center" vertical="center"/>
    </xf>
    <xf numFmtId="0" fontId="14" fillId="0" borderId="23" xfId="3" quotePrefix="1" applyFont="1" applyBorder="1" applyAlignment="1">
      <alignment horizontal="center"/>
    </xf>
    <xf numFmtId="0" fontId="14" fillId="0" borderId="21" xfId="3" quotePrefix="1" applyFont="1" applyBorder="1" applyAlignment="1">
      <alignment horizontal="center"/>
    </xf>
    <xf numFmtId="0" fontId="14" fillId="0" borderId="64" xfId="3" applyFont="1" applyBorder="1" applyAlignment="1">
      <alignment horizontal="left" vertical="center"/>
    </xf>
    <xf numFmtId="168" fontId="6" fillId="0" borderId="64" xfId="9" applyNumberFormat="1" applyFont="1" applyBorder="1" applyAlignment="1">
      <alignment horizontal="center"/>
    </xf>
    <xf numFmtId="0" fontId="6" fillId="0" borderId="21" xfId="3" applyFont="1" applyBorder="1" applyAlignment="1">
      <alignment horizontal="center"/>
    </xf>
    <xf numFmtId="168" fontId="6" fillId="0" borderId="21" xfId="9" applyNumberFormat="1" applyFont="1" applyFill="1" applyBorder="1" applyAlignment="1">
      <alignment horizontal="right" vertical="center"/>
    </xf>
    <xf numFmtId="0" fontId="6" fillId="0" borderId="23" xfId="3" applyFont="1" applyBorder="1" applyAlignment="1">
      <alignment horizontal="right" vertical="center"/>
    </xf>
    <xf numFmtId="168" fontId="6" fillId="0" borderId="99" xfId="9" applyNumberFormat="1" applyFont="1" applyFill="1" applyBorder="1" applyAlignment="1">
      <alignment horizontal="right"/>
    </xf>
    <xf numFmtId="168" fontId="6" fillId="0" borderId="100" xfId="9" applyNumberFormat="1" applyFont="1" applyFill="1" applyBorder="1" applyAlignment="1">
      <alignment horizontal="right"/>
    </xf>
    <xf numFmtId="167" fontId="6" fillId="0" borderId="21" xfId="3" applyNumberFormat="1" applyFont="1" applyBorder="1" applyAlignment="1">
      <alignment horizontal="center" vertical="top"/>
    </xf>
    <xf numFmtId="0" fontId="6" fillId="0" borderId="4" xfId="3" applyFont="1" applyBorder="1" applyAlignment="1">
      <alignment horizontal="left"/>
    </xf>
    <xf numFmtId="0" fontId="6" fillId="0" borderId="2" xfId="3" applyFont="1" applyBorder="1" applyAlignment="1">
      <alignment horizontal="left"/>
    </xf>
    <xf numFmtId="168" fontId="14" fillId="0" borderId="26" xfId="9" applyNumberFormat="1" applyFont="1" applyBorder="1" applyAlignment="1">
      <alignment vertical="center"/>
    </xf>
    <xf numFmtId="0" fontId="14" fillId="0" borderId="1" xfId="3" applyFont="1" applyBorder="1" applyAlignment="1">
      <alignment horizontal="justify" vertical="top" wrapText="1"/>
    </xf>
    <xf numFmtId="0" fontId="6" fillId="0" borderId="1" xfId="3" quotePrefix="1" applyFont="1" applyBorder="1" applyAlignment="1">
      <alignment horizontal="justify" vertical="top" wrapText="1"/>
    </xf>
    <xf numFmtId="0" fontId="6" fillId="0" borderId="90" xfId="3" applyFont="1" applyBorder="1" applyAlignment="1">
      <alignment horizontal="center" vertical="center"/>
    </xf>
    <xf numFmtId="2" fontId="6" fillId="0" borderId="93" xfId="3" applyNumberFormat="1" applyFont="1" applyBorder="1" applyAlignment="1">
      <alignment horizontal="right" vertical="center"/>
    </xf>
    <xf numFmtId="0" fontId="6" fillId="2" borderId="2" xfId="3" applyFont="1" applyFill="1" applyBorder="1" applyAlignment="1">
      <alignment horizontal="left"/>
    </xf>
    <xf numFmtId="0" fontId="6" fillId="0" borderId="54" xfId="3" applyFont="1" applyBorder="1" applyAlignment="1">
      <alignment horizontal="center" vertical="top"/>
    </xf>
    <xf numFmtId="0" fontId="6" fillId="0" borderId="55" xfId="3" applyFont="1" applyBorder="1" applyAlignment="1">
      <alignment horizontal="center" vertical="top"/>
    </xf>
    <xf numFmtId="168" fontId="14" fillId="0" borderId="29" xfId="9" applyNumberFormat="1" applyFont="1" applyBorder="1" applyAlignment="1">
      <alignment horizontal="right" vertical="center"/>
    </xf>
    <xf numFmtId="168" fontId="14" fillId="0" borderId="29" xfId="9" applyNumberFormat="1" applyFont="1" applyBorder="1" applyAlignment="1">
      <alignment vertical="center"/>
    </xf>
    <xf numFmtId="168" fontId="14" fillId="0" borderId="96" xfId="9" applyNumberFormat="1" applyFont="1" applyBorder="1" applyAlignment="1">
      <alignment horizontal="center" vertical="center"/>
    </xf>
    <xf numFmtId="0" fontId="14" fillId="0" borderId="64" xfId="3" applyFont="1" applyBorder="1" applyAlignment="1">
      <alignment horizontal="justify"/>
    </xf>
    <xf numFmtId="165" fontId="6" fillId="0" borderId="2" xfId="3" applyNumberFormat="1" applyFont="1" applyBorder="1" applyAlignment="1">
      <alignment horizontal="justify" vertical="top"/>
    </xf>
    <xf numFmtId="0" fontId="6" fillId="0" borderId="23" xfId="3" applyFont="1" applyBorder="1" applyAlignment="1">
      <alignment horizontal="left"/>
    </xf>
    <xf numFmtId="0" fontId="6" fillId="0" borderId="17" xfId="3" applyFont="1" applyBorder="1" applyAlignment="1">
      <alignment horizontal="center"/>
    </xf>
    <xf numFmtId="0" fontId="6" fillId="0" borderId="20" xfId="3" applyFont="1" applyBorder="1" applyAlignment="1">
      <alignment horizontal="center"/>
    </xf>
    <xf numFmtId="0" fontId="14" fillId="0" borderId="20" xfId="3" quotePrefix="1" applyFont="1" applyBorder="1" applyAlignment="1">
      <alignment horizontal="right" vertical="center"/>
    </xf>
    <xf numFmtId="0" fontId="14" fillId="0" borderId="26" xfId="3" quotePrefix="1" applyFont="1" applyBorder="1" applyAlignment="1">
      <alignment horizontal="right" vertical="center"/>
    </xf>
    <xf numFmtId="168" fontId="6" fillId="0" borderId="26" xfId="9" quotePrefix="1" applyNumberFormat="1" applyFont="1" applyBorder="1" applyAlignment="1">
      <alignment vertical="center"/>
    </xf>
    <xf numFmtId="0" fontId="9" fillId="0" borderId="0" xfId="3" applyAlignment="1">
      <alignment vertical="top"/>
    </xf>
    <xf numFmtId="0" fontId="6" fillId="0" borderId="6" xfId="8" applyBorder="1" applyAlignment="1">
      <alignment horizontal="justify" vertical="top" wrapText="1"/>
    </xf>
    <xf numFmtId="0" fontId="6" fillId="0" borderId="73" xfId="8" applyBorder="1" applyAlignment="1">
      <alignment horizontal="justify" vertical="top"/>
    </xf>
    <xf numFmtId="0" fontId="6" fillId="0" borderId="7" xfId="8" applyBorder="1" applyAlignment="1">
      <alignment horizontal="justify" vertical="top"/>
    </xf>
    <xf numFmtId="0" fontId="6" fillId="0" borderId="0" xfId="19"/>
    <xf numFmtId="0" fontId="38" fillId="0" borderId="0" xfId="19" applyFont="1" applyAlignment="1">
      <alignment vertical="center"/>
    </xf>
    <xf numFmtId="165" fontId="39" fillId="0" borderId="0" xfId="19" applyNumberFormat="1" applyFont="1" applyAlignment="1">
      <alignment vertical="center"/>
    </xf>
    <xf numFmtId="0" fontId="41" fillId="0" borderId="0" xfId="19" applyFont="1"/>
    <xf numFmtId="165" fontId="44" fillId="0" borderId="0" xfId="19" applyNumberFormat="1" applyFont="1" applyAlignment="1">
      <alignment vertical="center" wrapText="1"/>
    </xf>
    <xf numFmtId="0" fontId="45" fillId="0" borderId="0" xfId="19" applyFont="1" applyAlignment="1">
      <alignment horizontal="left" vertical="center"/>
    </xf>
    <xf numFmtId="0" fontId="46" fillId="0" borderId="0" xfId="20"/>
    <xf numFmtId="0" fontId="20" fillId="0" borderId="0" xfId="19" applyFont="1" applyAlignment="1">
      <alignment horizontal="left" vertical="center"/>
    </xf>
    <xf numFmtId="0" fontId="48" fillId="0" borderId="0" xfId="21" applyFont="1"/>
    <xf numFmtId="0" fontId="50" fillId="6" borderId="103" xfId="22" applyFont="1" applyFill="1" applyBorder="1">
      <alignment horizontal="center" vertical="center" wrapText="1"/>
    </xf>
    <xf numFmtId="0" fontId="50" fillId="6" borderId="104" xfId="22" applyFont="1" applyFill="1" applyBorder="1">
      <alignment horizontal="center" vertical="center" wrapText="1"/>
    </xf>
    <xf numFmtId="0" fontId="51" fillId="0" borderId="82" xfId="21" applyFont="1" applyBorder="1" applyAlignment="1">
      <alignment horizontal="center" vertical="center"/>
    </xf>
    <xf numFmtId="0" fontId="51" fillId="0" borderId="82" xfId="21" applyFont="1" applyBorder="1" applyAlignment="1">
      <alignment horizontal="center" vertical="center" wrapText="1"/>
    </xf>
    <xf numFmtId="164" fontId="51" fillId="0" borderId="82" xfId="21" applyNumberFormat="1" applyFont="1" applyBorder="1" applyAlignment="1">
      <alignment horizontal="center" vertical="center"/>
    </xf>
    <xf numFmtId="0" fontId="48" fillId="0" borderId="0" xfId="21" applyFont="1" applyAlignment="1">
      <alignment horizontal="center" vertical="center"/>
    </xf>
    <xf numFmtId="164" fontId="51" fillId="0" borderId="82" xfId="23" applyNumberFormat="1" applyFont="1" applyBorder="1" applyAlignment="1">
      <alignment horizontal="center" vertical="center"/>
    </xf>
    <xf numFmtId="0" fontId="52" fillId="0" borderId="82" xfId="21" applyFont="1" applyBorder="1" applyAlignment="1">
      <alignment horizontal="right" vertical="center" wrapText="1"/>
    </xf>
    <xf numFmtId="164" fontId="52" fillId="0" borderId="82" xfId="23" applyNumberFormat="1" applyFont="1" applyBorder="1"/>
    <xf numFmtId="164" fontId="52" fillId="6" borderId="82" xfId="21" applyNumberFormat="1" applyFont="1" applyFill="1" applyBorder="1"/>
    <xf numFmtId="0" fontId="51" fillId="0" borderId="0" xfId="21" applyFont="1" applyAlignment="1">
      <alignment horizontal="right"/>
    </xf>
    <xf numFmtId="0" fontId="51" fillId="0" borderId="0" xfId="21" applyFont="1"/>
    <xf numFmtId="0" fontId="51" fillId="0" borderId="0" xfId="21" applyFont="1" applyAlignment="1">
      <alignment horizontal="right" wrapText="1"/>
    </xf>
    <xf numFmtId="0" fontId="51" fillId="0" borderId="0" xfId="21" applyFont="1" applyAlignment="1">
      <alignment horizontal="center"/>
    </xf>
    <xf numFmtId="0" fontId="51" fillId="0" borderId="0" xfId="21" applyFont="1" applyAlignment="1">
      <alignment wrapText="1"/>
    </xf>
    <xf numFmtId="0" fontId="52" fillId="0" borderId="0" xfId="21" applyFont="1" applyAlignment="1">
      <alignment horizontal="right" wrapText="1"/>
    </xf>
    <xf numFmtId="9" fontId="6" fillId="0" borderId="7" xfId="5" applyFont="1" applyFill="1" applyBorder="1" applyAlignment="1">
      <alignment horizontal="left" vertical="center" wrapText="1"/>
    </xf>
    <xf numFmtId="0" fontId="53" fillId="0" borderId="6" xfId="8" applyFont="1" applyBorder="1" applyAlignment="1">
      <alignment horizontal="justify" vertical="top"/>
    </xf>
    <xf numFmtId="0" fontId="54" fillId="2" borderId="0" xfId="20" applyFont="1" applyFill="1" applyAlignment="1">
      <alignment vertical="center"/>
    </xf>
    <xf numFmtId="0" fontId="55" fillId="2" borderId="0" xfId="20" applyFont="1" applyFill="1"/>
    <xf numFmtId="0" fontId="56" fillId="2" borderId="0" xfId="20" applyFont="1" applyFill="1"/>
    <xf numFmtId="3" fontId="56" fillId="2" borderId="0" xfId="20" applyNumberFormat="1" applyFont="1" applyFill="1"/>
    <xf numFmtId="3" fontId="56" fillId="2" borderId="0" xfId="20" applyNumberFormat="1" applyFont="1" applyFill="1" applyAlignment="1">
      <alignment horizontal="left"/>
    </xf>
    <xf numFmtId="3" fontId="57" fillId="2" borderId="0" xfId="20" applyNumberFormat="1" applyFont="1" applyFill="1" applyAlignment="1">
      <alignment horizontal="right"/>
    </xf>
    <xf numFmtId="0" fontId="58" fillId="2" borderId="0" xfId="20" applyFont="1" applyFill="1"/>
    <xf numFmtId="0" fontId="56" fillId="2" borderId="0" xfId="20" applyFont="1" applyFill="1" applyAlignment="1">
      <alignment horizontal="left" vertical="top"/>
    </xf>
    <xf numFmtId="0" fontId="55" fillId="2" borderId="0" xfId="20" applyFont="1" applyFill="1" applyAlignment="1">
      <alignment vertical="top"/>
    </xf>
    <xf numFmtId="0" fontId="59" fillId="2" borderId="0" xfId="20" applyFont="1" applyFill="1" applyAlignment="1">
      <alignment vertical="top"/>
    </xf>
    <xf numFmtId="3" fontId="59" fillId="2" borderId="0" xfId="20" applyNumberFormat="1" applyFont="1" applyFill="1" applyAlignment="1">
      <alignment vertical="top"/>
    </xf>
    <xf numFmtId="3" fontId="56" fillId="2" borderId="0" xfId="20" applyNumberFormat="1" applyFont="1" applyFill="1" applyAlignment="1">
      <alignment horizontal="left" vertical="top"/>
    </xf>
    <xf numFmtId="3" fontId="57" fillId="2" borderId="0" xfId="20" applyNumberFormat="1" applyFont="1" applyFill="1" applyAlignment="1">
      <alignment horizontal="right" vertical="center"/>
    </xf>
    <xf numFmtId="0" fontId="58" fillId="2" borderId="0" xfId="20" applyFont="1" applyFill="1" applyAlignment="1">
      <alignment vertical="top"/>
    </xf>
    <xf numFmtId="0" fontId="60" fillId="2" borderId="5" xfId="20" applyFont="1" applyFill="1" applyBorder="1" applyAlignment="1">
      <alignment horizontal="center"/>
    </xf>
    <xf numFmtId="0" fontId="60" fillId="2" borderId="5" xfId="20" applyFont="1" applyFill="1" applyBorder="1"/>
    <xf numFmtId="0" fontId="59" fillId="2" borderId="5" xfId="20" applyFont="1" applyFill="1" applyBorder="1"/>
    <xf numFmtId="3" fontId="59" fillId="2" borderId="5" xfId="20" applyNumberFormat="1" applyFont="1" applyFill="1" applyBorder="1"/>
    <xf numFmtId="3" fontId="56" fillId="2" borderId="5" xfId="20" applyNumberFormat="1" applyFont="1" applyFill="1" applyBorder="1" applyAlignment="1">
      <alignment horizontal="left"/>
    </xf>
    <xf numFmtId="3" fontId="56" fillId="2" borderId="5" xfId="20" applyNumberFormat="1" applyFont="1" applyFill="1" applyBorder="1" applyAlignment="1">
      <alignment horizontal="left" vertical="center"/>
    </xf>
    <xf numFmtId="0" fontId="63" fillId="2" borderId="0" xfId="25" applyFont="1" applyFill="1" applyAlignment="1">
      <alignment horizontal="center"/>
    </xf>
    <xf numFmtId="49" fontId="60" fillId="2" borderId="1" xfId="25" applyNumberFormat="1" applyFont="1" applyFill="1" applyBorder="1" applyAlignment="1">
      <alignment horizontal="center" vertical="center"/>
    </xf>
    <xf numFmtId="0" fontId="64" fillId="2" borderId="1" xfId="29" applyFont="1" applyFill="1" applyBorder="1" applyAlignment="1">
      <alignment vertical="center" wrapText="1"/>
    </xf>
    <xf numFmtId="0" fontId="63" fillId="2" borderId="0" xfId="25" applyFont="1" applyFill="1" applyAlignment="1">
      <alignment horizontal="center" vertical="center"/>
    </xf>
    <xf numFmtId="49" fontId="58" fillId="2" borderId="84" xfId="25" applyNumberFormat="1" applyFont="1" applyFill="1" applyBorder="1" applyAlignment="1">
      <alignment horizontal="center" vertical="top"/>
    </xf>
    <xf numFmtId="0" fontId="63" fillId="0" borderId="84" xfId="29" applyFont="1" applyBorder="1" applyAlignment="1">
      <alignment horizontal="justify" vertical="top" wrapText="1"/>
    </xf>
    <xf numFmtId="0" fontId="64" fillId="2" borderId="1" xfId="29" applyFont="1" applyFill="1" applyBorder="1" applyAlignment="1">
      <alignment horizontal="left" vertical="center" wrapText="1"/>
    </xf>
    <xf numFmtId="0" fontId="58" fillId="2" borderId="0" xfId="25" applyFont="1" applyFill="1" applyAlignment="1">
      <alignment horizontal="center" vertical="center"/>
    </xf>
    <xf numFmtId="49" fontId="58" fillId="2" borderId="1" xfId="25" applyNumberFormat="1" applyFont="1" applyFill="1" applyBorder="1" applyAlignment="1">
      <alignment horizontal="center" vertical="top"/>
    </xf>
    <xf numFmtId="0" fontId="63" fillId="0" borderId="1" xfId="29" applyFont="1" applyBorder="1" applyAlignment="1">
      <alignment horizontal="justify" vertical="top" wrapText="1"/>
    </xf>
    <xf numFmtId="49" fontId="65" fillId="2" borderId="108" xfId="25" applyNumberFormat="1" applyFont="1" applyFill="1" applyBorder="1" applyAlignment="1">
      <alignment horizontal="right" vertical="top"/>
    </xf>
    <xf numFmtId="0" fontId="65" fillId="2" borderId="108" xfId="25" applyFont="1" applyFill="1" applyBorder="1" applyAlignment="1">
      <alignment vertical="top" wrapText="1"/>
    </xf>
    <xf numFmtId="49" fontId="58" fillId="2" borderId="3" xfId="25" applyNumberFormat="1" applyFont="1" applyFill="1" applyBorder="1" applyAlignment="1">
      <alignment horizontal="right" vertical="top"/>
    </xf>
    <xf numFmtId="0" fontId="63" fillId="0" borderId="3" xfId="29" applyFont="1" applyBorder="1" applyAlignment="1">
      <alignment horizontal="justify" vertical="top" wrapText="1"/>
    </xf>
    <xf numFmtId="49" fontId="58" fillId="2" borderId="108" xfId="25" applyNumberFormat="1" applyFont="1" applyFill="1" applyBorder="1" applyAlignment="1">
      <alignment horizontal="right" vertical="top"/>
    </xf>
    <xf numFmtId="0" fontId="63" fillId="0" borderId="108" xfId="29" applyFont="1" applyBorder="1" applyAlignment="1">
      <alignment horizontal="justify" vertical="top" wrapText="1"/>
    </xf>
    <xf numFmtId="49" fontId="60" fillId="2" borderId="1" xfId="25" applyNumberFormat="1" applyFont="1" applyFill="1" applyBorder="1" applyAlignment="1">
      <alignment horizontal="center" vertical="top"/>
    </xf>
    <xf numFmtId="0" fontId="64" fillId="2" borderId="1" xfId="29" applyFont="1" applyFill="1" applyBorder="1" applyAlignment="1">
      <alignment vertical="top" wrapText="1"/>
    </xf>
    <xf numFmtId="49" fontId="63" fillId="0" borderId="108" xfId="25" applyNumberFormat="1" applyFont="1" applyBorder="1" applyAlignment="1">
      <alignment horizontal="right" vertical="center"/>
    </xf>
    <xf numFmtId="0" fontId="63" fillId="8" borderId="108" xfId="25" applyFont="1" applyFill="1" applyBorder="1" applyAlignment="1">
      <alignment vertical="center" wrapText="1"/>
    </xf>
    <xf numFmtId="0" fontId="64" fillId="2" borderId="1" xfId="29" applyFont="1" applyFill="1" applyBorder="1" applyAlignment="1">
      <alignment horizontal="left" vertical="top" wrapText="1"/>
    </xf>
    <xf numFmtId="49" fontId="63" fillId="2" borderId="109" xfId="25" applyNumberFormat="1" applyFont="1" applyFill="1" applyBorder="1" applyAlignment="1">
      <alignment horizontal="right" vertical="center"/>
    </xf>
    <xf numFmtId="49" fontId="60" fillId="2" borderId="83" xfId="25" applyNumberFormat="1" applyFont="1" applyFill="1" applyBorder="1" applyAlignment="1">
      <alignment horizontal="center" vertical="center"/>
    </xf>
    <xf numFmtId="0" fontId="64" fillId="2" borderId="83" xfId="29" applyFont="1" applyFill="1" applyBorder="1" applyAlignment="1">
      <alignment horizontal="left" vertical="center" wrapText="1"/>
    </xf>
    <xf numFmtId="49" fontId="63" fillId="2" borderId="3" xfId="25" applyNumberFormat="1" applyFont="1" applyFill="1" applyBorder="1" applyAlignment="1">
      <alignment horizontal="right" vertical="center"/>
    </xf>
    <xf numFmtId="0" fontId="63" fillId="0" borderId="3" xfId="29" applyFont="1" applyBorder="1" applyAlignment="1">
      <alignment horizontal="justify" vertical="center" wrapText="1"/>
    </xf>
    <xf numFmtId="49" fontId="63" fillId="2" borderId="108" xfId="25" applyNumberFormat="1" applyFont="1" applyFill="1" applyBorder="1" applyAlignment="1">
      <alignment horizontal="right" vertical="center"/>
    </xf>
    <xf numFmtId="0" fontId="63" fillId="0" borderId="108" xfId="29" applyFont="1" applyBorder="1" applyAlignment="1">
      <alignment horizontal="justify" vertical="center" wrapText="1"/>
    </xf>
    <xf numFmtId="0" fontId="63" fillId="0" borderId="84" xfId="30" applyFont="1" applyBorder="1" applyAlignment="1">
      <alignment horizontal="justify" vertical="top" wrapText="1"/>
    </xf>
    <xf numFmtId="49" fontId="58" fillId="2" borderId="109" xfId="25" applyNumberFormat="1" applyFont="1" applyFill="1" applyBorder="1" applyAlignment="1">
      <alignment horizontal="center" vertical="top"/>
    </xf>
    <xf numFmtId="0" fontId="63" fillId="0" borderId="2" xfId="32" applyFont="1" applyBorder="1" applyAlignment="1">
      <alignment horizontal="justify" vertical="top" wrapText="1"/>
    </xf>
    <xf numFmtId="49" fontId="63" fillId="2" borderId="2" xfId="25" applyNumberFormat="1" applyFont="1" applyFill="1" applyBorder="1" applyAlignment="1">
      <alignment horizontal="right" vertical="center"/>
    </xf>
    <xf numFmtId="0" fontId="63" fillId="0" borderId="2" xfId="29" applyFont="1" applyBorder="1" applyAlignment="1">
      <alignment horizontal="justify" vertical="center" wrapText="1"/>
    </xf>
    <xf numFmtId="49" fontId="57" fillId="7" borderId="84" xfId="25" applyNumberFormat="1" applyFont="1" applyFill="1" applyBorder="1" applyAlignment="1">
      <alignment horizontal="center" vertical="center"/>
    </xf>
    <xf numFmtId="0" fontId="57" fillId="7" borderId="84" xfId="25" applyFont="1" applyFill="1" applyBorder="1" applyAlignment="1">
      <alignment horizontal="justify" vertical="center" wrapText="1"/>
    </xf>
    <xf numFmtId="49" fontId="57" fillId="2" borderId="83" xfId="25" applyNumberFormat="1" applyFont="1" applyFill="1" applyBorder="1" applyAlignment="1">
      <alignment horizontal="center" vertical="center"/>
    </xf>
    <xf numFmtId="0" fontId="57" fillId="2" borderId="83" xfId="25" applyFont="1" applyFill="1" applyBorder="1" applyAlignment="1">
      <alignment horizontal="justify" vertical="center" wrapText="1"/>
    </xf>
    <xf numFmtId="49" fontId="57" fillId="0" borderId="2" xfId="25" applyNumberFormat="1" applyFont="1" applyBorder="1" applyAlignment="1">
      <alignment horizontal="center" vertical="center"/>
    </xf>
    <xf numFmtId="49" fontId="57" fillId="2" borderId="1" xfId="25" applyNumberFormat="1" applyFont="1" applyFill="1" applyBorder="1" applyAlignment="1">
      <alignment horizontal="center" vertical="center"/>
    </xf>
    <xf numFmtId="0" fontId="57" fillId="2" borderId="1" xfId="25" applyFont="1" applyFill="1" applyBorder="1" applyAlignment="1">
      <alignment horizontal="justify" vertical="center" wrapText="1"/>
    </xf>
    <xf numFmtId="49" fontId="57" fillId="0" borderId="1" xfId="25" applyNumberFormat="1" applyFont="1" applyBorder="1" applyAlignment="1">
      <alignment horizontal="center" vertical="center"/>
    </xf>
    <xf numFmtId="0" fontId="63" fillId="0" borderId="1" xfId="32" applyFont="1" applyBorder="1" applyAlignment="1">
      <alignment horizontal="justify" vertical="top" wrapText="1"/>
    </xf>
    <xf numFmtId="49" fontId="57" fillId="0" borderId="84" xfId="25" applyNumberFormat="1" applyFont="1" applyBorder="1" applyAlignment="1">
      <alignment horizontal="center" vertical="center"/>
    </xf>
    <xf numFmtId="0" fontId="63" fillId="0" borderId="84" xfId="32" applyFont="1" applyBorder="1" applyAlignment="1">
      <alignment horizontal="justify" vertical="top" wrapText="1"/>
    </xf>
    <xf numFmtId="0" fontId="63" fillId="0" borderId="108" xfId="32" applyFont="1" applyBorder="1" applyAlignment="1">
      <alignment horizontal="justify" vertical="center" wrapText="1"/>
    </xf>
    <xf numFmtId="49" fontId="58" fillId="2" borderId="112" xfId="25" applyNumberFormat="1" applyFont="1" applyFill="1" applyBorder="1" applyAlignment="1">
      <alignment horizontal="center" vertical="top"/>
    </xf>
    <xf numFmtId="0" fontId="63" fillId="2" borderId="113" xfId="29" applyFont="1" applyFill="1" applyBorder="1" applyAlignment="1">
      <alignment horizontal="justify" vertical="center" wrapText="1"/>
    </xf>
    <xf numFmtId="0" fontId="63" fillId="0" borderId="0" xfId="25" applyFont="1" applyAlignment="1">
      <alignment horizontal="center" vertical="center"/>
    </xf>
    <xf numFmtId="49" fontId="57" fillId="2" borderId="83" xfId="25" applyNumberFormat="1" applyFont="1" applyFill="1" applyBorder="1" applyAlignment="1">
      <alignment horizontal="center" vertical="top"/>
    </xf>
    <xf numFmtId="0" fontId="57" fillId="2" borderId="83" xfId="25" applyFont="1" applyFill="1" applyBorder="1" applyAlignment="1">
      <alignment horizontal="justify" vertical="top" wrapText="1"/>
    </xf>
    <xf numFmtId="49" fontId="63" fillId="0" borderId="109" xfId="25" applyNumberFormat="1" applyFont="1" applyBorder="1" applyAlignment="1">
      <alignment horizontal="right" vertical="center"/>
    </xf>
    <xf numFmtId="0" fontId="63" fillId="0" borderId="109" xfId="32" applyFont="1" applyBorder="1" applyAlignment="1">
      <alignment horizontal="justify" vertical="center" wrapText="1"/>
    </xf>
    <xf numFmtId="49" fontId="57" fillId="2" borderId="84" xfId="25" applyNumberFormat="1" applyFont="1" applyFill="1" applyBorder="1" applyAlignment="1">
      <alignment horizontal="center" vertical="center"/>
    </xf>
    <xf numFmtId="0" fontId="63" fillId="2" borderId="84" xfId="25" applyFont="1" applyFill="1" applyBorder="1" applyAlignment="1">
      <alignment horizontal="justify" vertical="top" wrapText="1"/>
    </xf>
    <xf numFmtId="0" fontId="63" fillId="0" borderId="0" xfId="25" applyFont="1" applyAlignment="1">
      <alignment horizontal="center"/>
    </xf>
    <xf numFmtId="0" fontId="57" fillId="2" borderId="83" xfId="20" applyFont="1" applyFill="1" applyBorder="1" applyAlignment="1">
      <alignment horizontal="justify" vertical="top" wrapText="1"/>
    </xf>
    <xf numFmtId="0" fontId="65" fillId="2" borderId="0" xfId="32" applyFont="1" applyFill="1" applyAlignment="1">
      <alignment vertical="center"/>
    </xf>
    <xf numFmtId="0" fontId="63" fillId="0" borderId="2" xfId="20" applyFont="1" applyBorder="1" applyAlignment="1">
      <alignment horizontal="justify" vertical="top" wrapText="1"/>
    </xf>
    <xf numFmtId="0" fontId="63" fillId="0" borderId="84" xfId="20" applyFont="1" applyBorder="1" applyAlignment="1">
      <alignment horizontal="justify" vertical="top" wrapText="1"/>
    </xf>
    <xf numFmtId="0" fontId="65" fillId="0" borderId="110" xfId="29" applyFont="1" applyBorder="1" applyAlignment="1">
      <alignment horizontal="center" vertical="center" wrapText="1"/>
    </xf>
    <xf numFmtId="0" fontId="65" fillId="2" borderId="2" xfId="29" applyFont="1" applyFill="1" applyBorder="1" applyAlignment="1">
      <alignment horizontal="center" vertical="center" wrapText="1"/>
    </xf>
    <xf numFmtId="0" fontId="66" fillId="0" borderId="2" xfId="20" applyFont="1" applyBorder="1" applyAlignment="1">
      <alignment horizontal="justify" vertical="top" wrapText="1"/>
    </xf>
    <xf numFmtId="0" fontId="65" fillId="2" borderId="3" xfId="29" applyFont="1" applyFill="1" applyBorder="1" applyAlignment="1">
      <alignment horizontal="right" vertical="top" wrapText="1"/>
    </xf>
    <xf numFmtId="0" fontId="65" fillId="2" borderId="3" xfId="29" applyFont="1" applyFill="1" applyBorder="1" applyAlignment="1">
      <alignment horizontal="right" vertical="center" wrapText="1"/>
    </xf>
    <xf numFmtId="0" fontId="65" fillId="2" borderId="84" xfId="29" applyFont="1" applyFill="1" applyBorder="1" applyAlignment="1">
      <alignment horizontal="right" vertical="center" wrapText="1"/>
    </xf>
    <xf numFmtId="49" fontId="61" fillId="2" borderId="1" xfId="25" applyNumberFormat="1" applyFont="1" applyFill="1" applyBorder="1" applyAlignment="1">
      <alignment horizontal="center" vertical="center"/>
    </xf>
    <xf numFmtId="49" fontId="68" fillId="0" borderId="3" xfId="29" applyNumberFormat="1" applyFont="1" applyBorder="1" applyAlignment="1">
      <alignment horizontal="right" vertical="center"/>
    </xf>
    <xf numFmtId="0" fontId="65" fillId="8" borderId="3" xfId="29" applyFont="1" applyFill="1" applyBorder="1" applyAlignment="1">
      <alignment vertical="center" wrapText="1"/>
    </xf>
    <xf numFmtId="0" fontId="58" fillId="2" borderId="0" xfId="25" applyFont="1" applyFill="1" applyAlignment="1">
      <alignment horizontal="center"/>
    </xf>
    <xf numFmtId="49" fontId="68" fillId="2" borderId="84" xfId="29" applyNumberFormat="1" applyFont="1" applyFill="1" applyBorder="1" applyAlignment="1">
      <alignment horizontal="right" vertical="center"/>
    </xf>
    <xf numFmtId="0" fontId="65" fillId="8" borderId="84" xfId="29" applyFont="1" applyFill="1" applyBorder="1" applyAlignment="1">
      <alignment vertical="center" wrapText="1"/>
    </xf>
    <xf numFmtId="49" fontId="0" fillId="2" borderId="108" xfId="25" applyNumberFormat="1" applyFont="1" applyFill="1" applyBorder="1" applyAlignment="1">
      <alignment horizontal="right" vertical="center"/>
    </xf>
    <xf numFmtId="0" fontId="0" fillId="2" borderId="108" xfId="25" applyFont="1" applyFill="1" applyBorder="1" applyAlignment="1">
      <alignment horizontal="justify" vertical="center" wrapText="1"/>
    </xf>
    <xf numFmtId="0" fontId="65" fillId="0" borderId="6" xfId="29" applyFont="1" applyBorder="1" applyAlignment="1">
      <alignment horizontal="center" vertical="center" wrapText="1"/>
    </xf>
    <xf numFmtId="0" fontId="65" fillId="0" borderId="8" xfId="29" applyFont="1" applyBorder="1" applyAlignment="1">
      <alignment horizontal="right" vertical="center" wrapText="1"/>
    </xf>
    <xf numFmtId="0" fontId="63" fillId="0" borderId="3" xfId="32" applyFont="1" applyBorder="1" applyAlignment="1">
      <alignment horizontal="justify" vertical="center" wrapText="1"/>
    </xf>
    <xf numFmtId="0" fontId="65" fillId="0" borderId="115" xfId="29" applyFont="1" applyBorder="1" applyAlignment="1">
      <alignment horizontal="right" vertical="center" wrapText="1"/>
    </xf>
    <xf numFmtId="49" fontId="57" fillId="2" borderId="112" xfId="25" applyNumberFormat="1" applyFont="1" applyFill="1" applyBorder="1" applyAlignment="1">
      <alignment horizontal="center" vertical="center"/>
    </xf>
    <xf numFmtId="0" fontId="57" fillId="2" borderId="113" xfId="25" applyFont="1" applyFill="1" applyBorder="1" applyAlignment="1">
      <alignment horizontal="justify" vertical="center" wrapText="1"/>
    </xf>
    <xf numFmtId="0" fontId="65" fillId="2" borderId="0" xfId="32" applyFont="1" applyFill="1"/>
    <xf numFmtId="49" fontId="68" fillId="2" borderId="1" xfId="29" applyNumberFormat="1" applyFont="1" applyFill="1" applyBorder="1" applyAlignment="1">
      <alignment horizontal="right" vertical="center"/>
    </xf>
    <xf numFmtId="49" fontId="65" fillId="2" borderId="1" xfId="29" applyNumberFormat="1" applyFont="1" applyFill="1" applyBorder="1" applyAlignment="1">
      <alignment horizontal="right" vertical="top"/>
    </xf>
    <xf numFmtId="0" fontId="65" fillId="0" borderId="3" xfId="20" applyFont="1" applyBorder="1" applyAlignment="1">
      <alignment horizontal="justify" vertical="center" wrapText="1"/>
    </xf>
    <xf numFmtId="49" fontId="59" fillId="2" borderId="106" xfId="32" applyNumberFormat="1" applyFont="1" applyFill="1" applyBorder="1" applyAlignment="1">
      <alignment horizontal="center" vertical="center"/>
    </xf>
    <xf numFmtId="0" fontId="56" fillId="2" borderId="116" xfId="32" applyFont="1" applyFill="1" applyBorder="1" applyAlignment="1">
      <alignment vertical="center" wrapText="1"/>
    </xf>
    <xf numFmtId="0" fontId="59" fillId="2" borderId="0" xfId="32" applyFont="1" applyFill="1" applyAlignment="1">
      <alignment vertical="center"/>
    </xf>
    <xf numFmtId="0" fontId="72" fillId="2" borderId="0" xfId="20" applyFont="1" applyFill="1" applyAlignment="1">
      <alignment horizontal="left" vertical="center"/>
    </xf>
    <xf numFmtId="0" fontId="72" fillId="2" borderId="0" xfId="20" applyFont="1" applyFill="1" applyAlignment="1">
      <alignment vertical="center"/>
    </xf>
    <xf numFmtId="0" fontId="59" fillId="2" borderId="0" xfId="20" applyFont="1" applyFill="1" applyAlignment="1">
      <alignment vertical="center"/>
    </xf>
    <xf numFmtId="3" fontId="59" fillId="2" borderId="0" xfId="20" applyNumberFormat="1" applyFont="1" applyFill="1" applyAlignment="1">
      <alignment vertical="center"/>
    </xf>
    <xf numFmtId="3" fontId="59" fillId="2" borderId="0" xfId="20" applyNumberFormat="1" applyFont="1" applyFill="1" applyAlignment="1">
      <alignment horizontal="right" vertical="center"/>
    </xf>
    <xf numFmtId="0" fontId="73" fillId="2" borderId="0" xfId="20" applyFont="1" applyFill="1" applyAlignment="1">
      <alignment vertical="center"/>
    </xf>
    <xf numFmtId="0" fontId="58" fillId="2" borderId="0" xfId="32" applyFont="1" applyFill="1" applyAlignment="1">
      <alignment horizontal="center" vertical="center"/>
    </xf>
    <xf numFmtId="0" fontId="58" fillId="2" borderId="0" xfId="32" applyFont="1" applyFill="1" applyAlignment="1">
      <alignment horizontal="justify" vertical="justify"/>
    </xf>
    <xf numFmtId="0" fontId="59" fillId="2" borderId="0" xfId="32" applyFont="1" applyFill="1" applyAlignment="1">
      <alignment horizontal="center"/>
    </xf>
    <xf numFmtId="3" fontId="59" fillId="2" borderId="0" xfId="32" applyNumberFormat="1" applyFont="1" applyFill="1" applyAlignment="1">
      <alignment horizontal="center"/>
    </xf>
    <xf numFmtId="0" fontId="58" fillId="2" borderId="0" xfId="32" applyFont="1" applyFill="1"/>
    <xf numFmtId="3" fontId="21" fillId="0" borderId="82" xfId="34" applyNumberFormat="1" applyFont="1" applyBorder="1" applyAlignment="1">
      <alignment horizontal="center" vertical="center"/>
    </xf>
    <xf numFmtId="0" fontId="20" fillId="0" borderId="82" xfId="34" applyFont="1" applyBorder="1" applyAlignment="1">
      <alignment horizontal="justify" vertical="center" wrapText="1"/>
    </xf>
    <xf numFmtId="0" fontId="21" fillId="0" borderId="82" xfId="34" applyFont="1" applyBorder="1" applyAlignment="1">
      <alignment horizontal="justify" vertical="center" wrapText="1"/>
    </xf>
    <xf numFmtId="0" fontId="21" fillId="0" borderId="82" xfId="34" applyFont="1" applyBorder="1" applyAlignment="1">
      <alignment horizontal="left" vertical="center" wrapText="1"/>
    </xf>
    <xf numFmtId="1" fontId="21" fillId="0" borderId="82" xfId="34" applyNumberFormat="1" applyFont="1" applyBorder="1" applyAlignment="1">
      <alignment horizontal="center" vertical="center"/>
    </xf>
    <xf numFmtId="0" fontId="21" fillId="0" borderId="82" xfId="34" applyFont="1" applyBorder="1" applyAlignment="1">
      <alignment horizontal="center" vertical="center"/>
    </xf>
    <xf numFmtId="0" fontId="55" fillId="2" borderId="116" xfId="32" applyFont="1" applyFill="1" applyBorder="1" applyAlignment="1">
      <alignment horizontal="right" vertical="center" wrapText="1"/>
    </xf>
    <xf numFmtId="0" fontId="6" fillId="0" borderId="10" xfId="8" quotePrefix="1" applyBorder="1" applyAlignment="1">
      <alignment horizontal="justify" vertical="top" wrapText="1"/>
    </xf>
    <xf numFmtId="3" fontId="75" fillId="8" borderId="105" xfId="20" applyNumberFormat="1" applyFont="1" applyFill="1" applyBorder="1" applyAlignment="1">
      <alignment horizontal="center" vertical="center"/>
    </xf>
    <xf numFmtId="3" fontId="75" fillId="8" borderId="118" xfId="20" applyNumberFormat="1" applyFont="1" applyFill="1" applyBorder="1" applyAlignment="1">
      <alignment horizontal="center" vertical="center" wrapText="1"/>
    </xf>
    <xf numFmtId="3" fontId="75" fillId="8" borderId="106" xfId="20" applyNumberFormat="1" applyFont="1" applyFill="1" applyBorder="1" applyAlignment="1">
      <alignment horizontal="center" vertical="center"/>
    </xf>
    <xf numFmtId="3" fontId="75" fillId="8" borderId="121" xfId="20" applyNumberFormat="1" applyFont="1" applyFill="1" applyBorder="1" applyAlignment="1">
      <alignment horizontal="center" vertical="center" wrapText="1"/>
    </xf>
    <xf numFmtId="0" fontId="57" fillId="7" borderId="1" xfId="26" applyFont="1" applyFill="1" applyBorder="1" applyAlignment="1">
      <alignment horizontal="center" vertical="center"/>
    </xf>
    <xf numFmtId="0" fontId="77" fillId="7" borderId="1" xfId="26" applyFont="1" applyFill="1" applyBorder="1" applyAlignment="1">
      <alignment horizontal="left" vertical="center"/>
    </xf>
    <xf numFmtId="3" fontId="75" fillId="8" borderId="1" xfId="26" applyNumberFormat="1" applyFont="1" applyFill="1" applyBorder="1" applyAlignment="1">
      <alignment horizontal="center" vertical="center"/>
    </xf>
    <xf numFmtId="3" fontId="75" fillId="8" borderId="1" xfId="26" applyNumberFormat="1" applyFont="1" applyFill="1" applyBorder="1" applyAlignment="1">
      <alignment horizontal="left" vertical="center"/>
    </xf>
    <xf numFmtId="3" fontId="75" fillId="8" borderId="1" xfId="27" applyNumberFormat="1" applyFont="1" applyFill="1" applyBorder="1" applyAlignment="1">
      <alignment horizontal="right" vertical="center"/>
    </xf>
    <xf numFmtId="3" fontId="59" fillId="2" borderId="3" xfId="33" applyNumberFormat="1" applyFont="1" applyFill="1" applyBorder="1" applyAlignment="1">
      <alignment horizontal="center" vertical="center"/>
    </xf>
    <xf numFmtId="0" fontId="63" fillId="8" borderId="1" xfId="26" applyFont="1" applyFill="1" applyBorder="1" applyAlignment="1">
      <alignment horizontal="center" vertical="top"/>
    </xf>
    <xf numFmtId="0" fontId="69" fillId="8" borderId="1" xfId="26" applyFont="1" applyFill="1" applyBorder="1" applyAlignment="1">
      <alignment horizontal="justify" vertical="top" wrapText="1"/>
    </xf>
    <xf numFmtId="3" fontId="75" fillId="8" borderId="1" xfId="26" applyNumberFormat="1" applyFont="1" applyFill="1" applyBorder="1" applyAlignment="1">
      <alignment horizontal="center"/>
    </xf>
    <xf numFmtId="3" fontId="75" fillId="8" borderId="1" xfId="26" applyNumberFormat="1" applyFont="1" applyFill="1" applyBorder="1" applyAlignment="1">
      <alignment horizontal="left"/>
    </xf>
    <xf numFmtId="3" fontId="75" fillId="8" borderId="1" xfId="27" applyNumberFormat="1" applyFont="1" applyFill="1" applyBorder="1" applyAlignment="1">
      <alignment horizontal="right"/>
    </xf>
    <xf numFmtId="49" fontId="57" fillId="9" borderId="112" xfId="25" applyNumberFormat="1" applyFont="1" applyFill="1" applyBorder="1" applyAlignment="1">
      <alignment horizontal="center" vertical="center"/>
    </xf>
    <xf numFmtId="0" fontId="57" fillId="9" borderId="113" xfId="25" applyFont="1" applyFill="1" applyBorder="1" applyAlignment="1">
      <alignment horizontal="justify" vertical="center" wrapText="1"/>
    </xf>
    <xf numFmtId="0" fontId="59" fillId="9" borderId="113" xfId="25" applyFont="1" applyFill="1" applyBorder="1" applyAlignment="1">
      <alignment horizontal="center" vertical="center"/>
    </xf>
    <xf numFmtId="3" fontId="59" fillId="9" borderId="113" xfId="33" applyNumberFormat="1" applyFont="1" applyFill="1" applyBorder="1" applyAlignment="1">
      <alignment horizontal="center" vertical="center"/>
    </xf>
    <xf numFmtId="3" fontId="59" fillId="9" borderId="124" xfId="33" applyNumberFormat="1" applyFont="1" applyFill="1" applyBorder="1" applyAlignment="1">
      <alignment horizontal="right" vertical="center"/>
    </xf>
    <xf numFmtId="0" fontId="63" fillId="9" borderId="0" xfId="25" applyFont="1" applyFill="1" applyAlignment="1">
      <alignment horizontal="center"/>
    </xf>
    <xf numFmtId="0" fontId="56" fillId="2" borderId="82" xfId="26" applyFont="1" applyFill="1" applyBorder="1" applyAlignment="1">
      <alignment horizontal="center" vertical="center"/>
    </xf>
    <xf numFmtId="0" fontId="79" fillId="2" borderId="82" xfId="26" applyFont="1" applyFill="1" applyBorder="1" applyAlignment="1">
      <alignment horizontal="left" vertical="center"/>
    </xf>
    <xf numFmtId="3" fontId="75" fillId="8" borderId="82" xfId="26" applyNumberFormat="1" applyFont="1" applyFill="1" applyBorder="1" applyAlignment="1">
      <alignment horizontal="center" vertical="center"/>
    </xf>
    <xf numFmtId="3" fontId="75" fillId="8" borderId="82" xfId="26" applyNumberFormat="1" applyFont="1" applyFill="1" applyBorder="1" applyAlignment="1">
      <alignment horizontal="left" vertical="center"/>
    </xf>
    <xf numFmtId="3" fontId="75" fillId="8" borderId="82" xfId="27" applyNumberFormat="1" applyFont="1" applyFill="1" applyBorder="1" applyAlignment="1">
      <alignment horizontal="right" vertical="center"/>
    </xf>
    <xf numFmtId="0" fontId="59" fillId="2" borderId="84" xfId="25" applyFont="1" applyFill="1" applyBorder="1" applyAlignment="1">
      <alignment horizontal="center" vertical="center"/>
    </xf>
    <xf numFmtId="3" fontId="59" fillId="2" borderId="84" xfId="33" applyNumberFormat="1" applyFont="1" applyFill="1" applyBorder="1" applyAlignment="1">
      <alignment horizontal="center" vertical="center"/>
    </xf>
    <xf numFmtId="3" fontId="59" fillId="2" borderId="84" xfId="33" applyNumberFormat="1" applyFont="1" applyFill="1" applyBorder="1" applyAlignment="1">
      <alignment horizontal="right" vertical="center"/>
    </xf>
    <xf numFmtId="0" fontId="59" fillId="2" borderId="83" xfId="25" applyFont="1" applyFill="1" applyBorder="1" applyAlignment="1">
      <alignment horizontal="center" vertical="center"/>
    </xf>
    <xf numFmtId="3" fontId="59" fillId="2" borderId="83" xfId="33" applyNumberFormat="1" applyFont="1" applyFill="1" applyBorder="1" applyAlignment="1">
      <alignment horizontal="center" vertical="center"/>
    </xf>
    <xf numFmtId="3" fontId="56" fillId="2" borderId="83" xfId="33" applyNumberFormat="1" applyFont="1" applyFill="1" applyBorder="1" applyAlignment="1">
      <alignment horizontal="center" vertical="center"/>
    </xf>
    <xf numFmtId="3" fontId="56" fillId="2" borderId="83" xfId="33" applyNumberFormat="1" applyFont="1" applyFill="1" applyBorder="1" applyAlignment="1">
      <alignment horizontal="right" vertical="center"/>
    </xf>
    <xf numFmtId="0" fontId="59" fillId="8" borderId="84" xfId="25" applyFont="1" applyFill="1" applyBorder="1" applyAlignment="1">
      <alignment horizontal="center"/>
    </xf>
    <xf numFmtId="3" fontId="59" fillId="2" borderId="84" xfId="33" applyNumberFormat="1" applyFont="1" applyFill="1" applyBorder="1" applyAlignment="1">
      <alignment horizontal="center"/>
    </xf>
    <xf numFmtId="3" fontId="59" fillId="2" borderId="84" xfId="33" applyNumberFormat="1" applyFont="1" applyFill="1" applyBorder="1" applyAlignment="1">
      <alignment horizontal="right"/>
    </xf>
    <xf numFmtId="0" fontId="59" fillId="2" borderId="1" xfId="25" applyFont="1" applyFill="1" applyBorder="1" applyAlignment="1">
      <alignment horizontal="center" vertical="center"/>
    </xf>
    <xf numFmtId="3" fontId="59" fillId="2" borderId="1" xfId="33" applyNumberFormat="1" applyFont="1" applyFill="1" applyBorder="1" applyAlignment="1">
      <alignment horizontal="center" vertical="center"/>
    </xf>
    <xf numFmtId="3" fontId="56" fillId="2" borderId="1" xfId="33" applyNumberFormat="1" applyFont="1" applyFill="1" applyBorder="1" applyAlignment="1">
      <alignment horizontal="center" vertical="center"/>
    </xf>
    <xf numFmtId="3" fontId="56" fillId="2" borderId="1" xfId="33" applyNumberFormat="1" applyFont="1" applyFill="1" applyBorder="1" applyAlignment="1">
      <alignment horizontal="right" vertical="center"/>
    </xf>
    <xf numFmtId="0" fontId="59" fillId="8" borderId="1" xfId="25" applyFont="1" applyFill="1" applyBorder="1" applyAlignment="1">
      <alignment horizontal="center"/>
    </xf>
    <xf numFmtId="3" fontId="59" fillId="2" borderId="1" xfId="33" applyNumberFormat="1" applyFont="1" applyFill="1" applyBorder="1" applyAlignment="1">
      <alignment horizontal="center"/>
    </xf>
    <xf numFmtId="3" fontId="59" fillId="2" borderId="1" xfId="33" applyNumberFormat="1" applyFont="1" applyFill="1" applyBorder="1" applyAlignment="1">
      <alignment horizontal="right"/>
    </xf>
    <xf numFmtId="0" fontId="68" fillId="2" borderId="108" xfId="25" applyFont="1" applyFill="1" applyBorder="1" applyAlignment="1">
      <alignment horizontal="center" vertical="center"/>
    </xf>
    <xf numFmtId="3" fontId="59" fillId="2" borderId="108" xfId="33" applyNumberFormat="1" applyFont="1" applyFill="1" applyBorder="1" applyAlignment="1">
      <alignment horizontal="center" vertical="center"/>
    </xf>
    <xf numFmtId="3" fontId="68" fillId="2" borderId="108" xfId="33" applyNumberFormat="1" applyFont="1" applyFill="1" applyBorder="1" applyAlignment="1">
      <alignment horizontal="center" vertical="center"/>
    </xf>
    <xf numFmtId="3" fontId="68" fillId="2" borderId="108" xfId="33" applyNumberFormat="1" applyFont="1" applyFill="1" applyBorder="1" applyAlignment="1">
      <alignment horizontal="right" vertical="center"/>
    </xf>
    <xf numFmtId="49" fontId="65" fillId="2" borderId="1" xfId="25" applyNumberFormat="1" applyFont="1" applyFill="1" applyBorder="1" applyAlignment="1">
      <alignment horizontal="right" vertical="top"/>
    </xf>
    <xf numFmtId="0" fontId="65" fillId="2" borderId="1" xfId="25" applyFont="1" applyFill="1" applyBorder="1" applyAlignment="1">
      <alignment vertical="top" wrapText="1"/>
    </xf>
    <xf numFmtId="0" fontId="68" fillId="2" borderId="1" xfId="25" applyFont="1" applyFill="1" applyBorder="1" applyAlignment="1">
      <alignment horizontal="center" vertical="center"/>
    </xf>
    <xf numFmtId="3" fontId="68" fillId="2" borderId="1" xfId="33" applyNumberFormat="1" applyFont="1" applyFill="1" applyBorder="1" applyAlignment="1">
      <alignment horizontal="center" vertical="center"/>
    </xf>
    <xf numFmtId="3" fontId="68" fillId="2" borderId="1" xfId="33" applyNumberFormat="1" applyFont="1" applyFill="1" applyBorder="1" applyAlignment="1">
      <alignment horizontal="right" vertical="center"/>
    </xf>
    <xf numFmtId="49" fontId="65" fillId="2" borderId="109" xfId="25" applyNumberFormat="1" applyFont="1" applyFill="1" applyBorder="1" applyAlignment="1">
      <alignment horizontal="right" vertical="top"/>
    </xf>
    <xf numFmtId="0" fontId="65" fillId="2" borderId="109" xfId="25" applyFont="1" applyFill="1" applyBorder="1" applyAlignment="1">
      <alignment vertical="top" wrapText="1"/>
    </xf>
    <xf numFmtId="0" fontId="68" fillId="2" borderId="109" xfId="25" applyFont="1" applyFill="1" applyBorder="1" applyAlignment="1">
      <alignment horizontal="center" vertical="center"/>
    </xf>
    <xf numFmtId="3" fontId="59" fillId="2" borderId="109" xfId="33" applyNumberFormat="1" applyFont="1" applyFill="1" applyBorder="1" applyAlignment="1">
      <alignment horizontal="center" vertical="center"/>
    </xf>
    <xf numFmtId="3" fontId="68" fillId="2" borderId="109" xfId="33" applyNumberFormat="1" applyFont="1" applyFill="1" applyBorder="1" applyAlignment="1">
      <alignment horizontal="center" vertical="center"/>
    </xf>
    <xf numFmtId="3" fontId="68" fillId="2" borderId="109" xfId="33" applyNumberFormat="1" applyFont="1" applyFill="1" applyBorder="1" applyAlignment="1">
      <alignment horizontal="right" vertical="center"/>
    </xf>
    <xf numFmtId="0" fontId="59" fillId="2" borderId="1" xfId="25" applyFont="1" applyFill="1" applyBorder="1" applyAlignment="1">
      <alignment horizontal="center"/>
    </xf>
    <xf numFmtId="0" fontId="59" fillId="2" borderId="3" xfId="25" applyFont="1" applyFill="1" applyBorder="1" applyAlignment="1">
      <alignment horizontal="center" vertical="center"/>
    </xf>
    <xf numFmtId="3" fontId="59" fillId="2" borderId="3" xfId="33" applyNumberFormat="1" applyFont="1" applyFill="1" applyBorder="1" applyAlignment="1">
      <alignment horizontal="right" vertical="center"/>
    </xf>
    <xf numFmtId="0" fontId="59" fillId="2" borderId="108" xfId="25" applyFont="1" applyFill="1" applyBorder="1" applyAlignment="1">
      <alignment horizontal="center" vertical="center"/>
    </xf>
    <xf numFmtId="3" fontId="59" fillId="2" borderId="108" xfId="33" applyNumberFormat="1" applyFont="1" applyFill="1" applyBorder="1" applyAlignment="1">
      <alignment horizontal="right" vertical="center"/>
    </xf>
    <xf numFmtId="3" fontId="68" fillId="2" borderId="1" xfId="33" applyNumberFormat="1" applyFont="1" applyFill="1" applyBorder="1" applyAlignment="1">
      <alignment horizontal="center"/>
    </xf>
    <xf numFmtId="0" fontId="59" fillId="8" borderId="108" xfId="25" applyFont="1" applyFill="1" applyBorder="1" applyAlignment="1">
      <alignment horizontal="center" vertical="center"/>
    </xf>
    <xf numFmtId="0" fontId="59" fillId="2" borderId="84" xfId="25" applyFont="1" applyFill="1" applyBorder="1" applyAlignment="1">
      <alignment horizontal="center"/>
    </xf>
    <xf numFmtId="3" fontId="68" fillId="2" borderId="84" xfId="33" applyNumberFormat="1" applyFont="1" applyFill="1" applyBorder="1" applyAlignment="1">
      <alignment horizontal="center"/>
    </xf>
    <xf numFmtId="49" fontId="63" fillId="0" borderId="1" xfId="25" applyNumberFormat="1" applyFont="1" applyBorder="1" applyAlignment="1">
      <alignment horizontal="right" vertical="center"/>
    </xf>
    <xf numFmtId="0" fontId="63" fillId="8" borderId="1" xfId="25" applyFont="1" applyFill="1" applyBorder="1" applyAlignment="1">
      <alignment vertical="center" wrapText="1"/>
    </xf>
    <xf numFmtId="0" fontId="59" fillId="8" borderId="1" xfId="25" applyFont="1" applyFill="1" applyBorder="1" applyAlignment="1">
      <alignment horizontal="center" vertical="center"/>
    </xf>
    <xf numFmtId="3" fontId="59" fillId="2" borderId="1" xfId="33" applyNumberFormat="1" applyFont="1" applyFill="1" applyBorder="1" applyAlignment="1">
      <alignment horizontal="right" vertical="center"/>
    </xf>
    <xf numFmtId="0" fontId="63" fillId="8" borderId="109" xfId="25" applyFont="1" applyFill="1" applyBorder="1" applyAlignment="1">
      <alignment vertical="center" wrapText="1"/>
    </xf>
    <xf numFmtId="0" fontId="59" fillId="8" borderId="109" xfId="25" applyFont="1" applyFill="1" applyBorder="1" applyAlignment="1">
      <alignment horizontal="center" vertical="center"/>
    </xf>
    <xf numFmtId="3" fontId="59" fillId="2" borderId="109" xfId="33" applyNumberFormat="1" applyFont="1" applyFill="1" applyBorder="1" applyAlignment="1">
      <alignment horizontal="right" vertical="center"/>
    </xf>
    <xf numFmtId="0" fontId="57" fillId="2" borderId="1" xfId="30" applyFont="1" applyFill="1" applyBorder="1" applyAlignment="1">
      <alignment horizontal="justify" vertical="top" wrapText="1"/>
    </xf>
    <xf numFmtId="0" fontId="65" fillId="0" borderId="7" xfId="41" applyFont="1" applyBorder="1" applyAlignment="1">
      <alignment horizontal="center" vertical="center" wrapText="1"/>
    </xf>
    <xf numFmtId="0" fontId="68" fillId="0" borderId="2" xfId="41" applyFont="1" applyBorder="1" applyAlignment="1">
      <alignment horizontal="center" wrapText="1"/>
    </xf>
    <xf numFmtId="3" fontId="68" fillId="0" borderId="2" xfId="41" applyNumberFormat="1" applyFont="1" applyBorder="1" applyAlignment="1">
      <alignment horizontal="center" wrapText="1"/>
    </xf>
    <xf numFmtId="3" fontId="68" fillId="0" borderId="2" xfId="33" applyNumberFormat="1" applyFont="1" applyFill="1" applyBorder="1" applyAlignment="1">
      <alignment horizontal="right"/>
    </xf>
    <xf numFmtId="0" fontId="59" fillId="2" borderId="2" xfId="25" applyFont="1" applyFill="1" applyBorder="1" applyAlignment="1">
      <alignment horizontal="center" vertical="center"/>
    </xf>
    <xf numFmtId="3" fontId="59" fillId="2" borderId="2" xfId="33" applyNumberFormat="1" applyFont="1" applyFill="1" applyBorder="1" applyAlignment="1">
      <alignment horizontal="center" vertical="center"/>
    </xf>
    <xf numFmtId="0" fontId="59" fillId="8" borderId="2" xfId="25" applyFont="1" applyFill="1" applyBorder="1" applyAlignment="1">
      <alignment horizontal="center"/>
    </xf>
    <xf numFmtId="3" fontId="59" fillId="2" borderId="2" xfId="33" applyNumberFormat="1" applyFont="1" applyFill="1" applyBorder="1" applyAlignment="1">
      <alignment horizontal="center"/>
    </xf>
    <xf numFmtId="3" fontId="59" fillId="2" borderId="2" xfId="33" applyNumberFormat="1" applyFont="1" applyFill="1" applyBorder="1" applyAlignment="1">
      <alignment horizontal="right"/>
    </xf>
    <xf numFmtId="0" fontId="63" fillId="0" borderId="109" xfId="29" applyFont="1" applyBorder="1" applyAlignment="1">
      <alignment horizontal="justify" vertical="center" wrapText="1"/>
    </xf>
    <xf numFmtId="0" fontId="59" fillId="2" borderId="109" xfId="25" applyFont="1" applyFill="1" applyBorder="1" applyAlignment="1">
      <alignment horizontal="center" vertical="center"/>
    </xf>
    <xf numFmtId="0" fontId="65" fillId="2" borderId="84" xfId="41" applyFont="1" applyFill="1" applyBorder="1" applyAlignment="1">
      <alignment horizontal="justify" vertical="top" wrapText="1"/>
    </xf>
    <xf numFmtId="49" fontId="61" fillId="2" borderId="84" xfId="41" applyNumberFormat="1" applyFont="1" applyFill="1" applyBorder="1" applyAlignment="1">
      <alignment horizontal="center" vertical="top"/>
    </xf>
    <xf numFmtId="0" fontId="68" fillId="2" borderId="84" xfId="25" applyFont="1" applyFill="1" applyBorder="1" applyAlignment="1">
      <alignment horizontal="center"/>
    </xf>
    <xf numFmtId="0" fontId="63" fillId="2" borderId="109" xfId="29" applyFont="1" applyFill="1" applyBorder="1" applyAlignment="1">
      <alignment horizontal="justify" vertical="center" wrapText="1"/>
    </xf>
    <xf numFmtId="0" fontId="59" fillId="2" borderId="109" xfId="25" applyFont="1" applyFill="1" applyBorder="1" applyAlignment="1">
      <alignment horizontal="center"/>
    </xf>
    <xf numFmtId="3" fontId="59" fillId="2" borderId="109" xfId="33" applyNumberFormat="1" applyFont="1" applyFill="1" applyBorder="1" applyAlignment="1">
      <alignment horizontal="center"/>
    </xf>
    <xf numFmtId="3" fontId="80" fillId="2" borderId="109" xfId="33" applyNumberFormat="1" applyFont="1" applyFill="1" applyBorder="1" applyAlignment="1">
      <alignment horizontal="center"/>
    </xf>
    <xf numFmtId="3" fontId="59" fillId="2" borderId="109" xfId="33" applyNumberFormat="1" applyFont="1" applyFill="1" applyBorder="1" applyAlignment="1">
      <alignment horizontal="right"/>
    </xf>
    <xf numFmtId="0" fontId="59" fillId="2" borderId="113" xfId="25" applyFont="1" applyFill="1" applyBorder="1" applyAlignment="1">
      <alignment horizontal="center"/>
    </xf>
    <xf numFmtId="3" fontId="59" fillId="2" borderId="113" xfId="33" applyNumberFormat="1" applyFont="1" applyFill="1" applyBorder="1" applyAlignment="1">
      <alignment horizontal="center"/>
    </xf>
    <xf numFmtId="3" fontId="80" fillId="2" borderId="113" xfId="33" applyNumberFormat="1" applyFont="1" applyFill="1" applyBorder="1" applyAlignment="1">
      <alignment horizontal="center"/>
    </xf>
    <xf numFmtId="3" fontId="59" fillId="2" borderId="124" xfId="33" applyNumberFormat="1" applyFont="1" applyFill="1" applyBorder="1" applyAlignment="1">
      <alignment horizontal="right"/>
    </xf>
    <xf numFmtId="49" fontId="61" fillId="2" borderId="1" xfId="41" applyNumberFormat="1" applyFont="1" applyFill="1" applyBorder="1" applyAlignment="1">
      <alignment horizontal="center" vertical="top"/>
    </xf>
    <xf numFmtId="0" fontId="68" fillId="2" borderId="1" xfId="25" applyFont="1" applyFill="1" applyBorder="1" applyAlignment="1">
      <alignment horizontal="center"/>
    </xf>
    <xf numFmtId="3" fontId="68" fillId="2" borderId="1" xfId="33" applyNumberFormat="1" applyFont="1" applyFill="1" applyBorder="1" applyAlignment="1">
      <alignment horizontal="right"/>
    </xf>
    <xf numFmtId="0" fontId="63" fillId="2" borderId="1" xfId="41" applyFont="1" applyFill="1" applyBorder="1" applyAlignment="1">
      <alignment horizontal="right"/>
    </xf>
    <xf numFmtId="49" fontId="65" fillId="2" borderId="108" xfId="41" applyNumberFormat="1" applyFont="1" applyFill="1" applyBorder="1" applyAlignment="1">
      <alignment horizontal="right" vertical="center"/>
    </xf>
    <xf numFmtId="0" fontId="65" fillId="2" borderId="108" xfId="41" applyFont="1" applyFill="1" applyBorder="1" applyAlignment="1">
      <alignment horizontal="justify" vertical="center" wrapText="1"/>
    </xf>
    <xf numFmtId="49" fontId="65" fillId="2" borderId="109" xfId="41" applyNumberFormat="1" applyFont="1" applyFill="1" applyBorder="1" applyAlignment="1">
      <alignment horizontal="right" vertical="center"/>
    </xf>
    <xf numFmtId="0" fontId="65" fillId="2" borderId="109" xfId="41" applyFont="1" applyFill="1" applyBorder="1" applyAlignment="1">
      <alignment horizontal="justify" vertical="center" wrapText="1"/>
    </xf>
    <xf numFmtId="49" fontId="61" fillId="2" borderId="1" xfId="41" applyNumberFormat="1" applyFont="1" applyFill="1" applyBorder="1" applyAlignment="1">
      <alignment horizontal="center" vertical="center"/>
    </xf>
    <xf numFmtId="0" fontId="57" fillId="2" borderId="1" xfId="20" applyFont="1" applyFill="1" applyBorder="1" applyAlignment="1">
      <alignment horizontal="justify" vertical="center" wrapText="1"/>
    </xf>
    <xf numFmtId="0" fontId="63" fillId="2" borderId="84" xfId="41" applyFont="1" applyFill="1" applyBorder="1" applyAlignment="1">
      <alignment horizontal="right"/>
    </xf>
    <xf numFmtId="3" fontId="68" fillId="2" borderId="84" xfId="33" applyNumberFormat="1" applyFont="1" applyFill="1" applyBorder="1" applyAlignment="1">
      <alignment horizontal="right"/>
    </xf>
    <xf numFmtId="0" fontId="68" fillId="0" borderId="84" xfId="29" applyFont="1" applyBorder="1" applyAlignment="1">
      <alignment horizontal="center" wrapText="1"/>
    </xf>
    <xf numFmtId="3" fontId="59" fillId="2" borderId="84" xfId="33" quotePrefix="1" applyNumberFormat="1" applyFont="1" applyFill="1" applyBorder="1" applyAlignment="1">
      <alignment horizontal="center"/>
    </xf>
    <xf numFmtId="0" fontId="61" fillId="2" borderId="1" xfId="41" applyFont="1" applyFill="1" applyBorder="1" applyAlignment="1">
      <alignment horizontal="left" vertical="top" wrapText="1"/>
    </xf>
    <xf numFmtId="0" fontId="65" fillId="2" borderId="1" xfId="41" applyFont="1" applyFill="1" applyBorder="1" applyAlignment="1">
      <alignment horizontal="center" vertical="center"/>
    </xf>
    <xf numFmtId="3" fontId="65" fillId="2" borderId="1" xfId="33" applyNumberFormat="1" applyFont="1" applyFill="1" applyBorder="1" applyAlignment="1">
      <alignment horizontal="center" vertical="center"/>
    </xf>
    <xf numFmtId="3" fontId="61" fillId="2" borderId="1" xfId="33" applyNumberFormat="1" applyFont="1" applyFill="1" applyBorder="1" applyAlignment="1">
      <alignment horizontal="center" vertical="center"/>
    </xf>
    <xf numFmtId="3" fontId="61" fillId="2" borderId="1" xfId="33" applyNumberFormat="1" applyFont="1" applyFill="1" applyBorder="1" applyAlignment="1">
      <alignment horizontal="right" vertical="center"/>
    </xf>
    <xf numFmtId="0" fontId="68" fillId="2" borderId="2" xfId="29" applyFont="1" applyFill="1" applyBorder="1" applyAlignment="1">
      <alignment horizontal="center" wrapText="1"/>
    </xf>
    <xf numFmtId="3" fontId="68" fillId="2" borderId="2" xfId="29" applyNumberFormat="1" applyFont="1" applyFill="1" applyBorder="1" applyAlignment="1">
      <alignment horizontal="center" wrapText="1"/>
    </xf>
    <xf numFmtId="3" fontId="68" fillId="2" borderId="2" xfId="33" applyNumberFormat="1" applyFont="1" applyFill="1" applyBorder="1" applyAlignment="1">
      <alignment horizontal="right"/>
    </xf>
    <xf numFmtId="0" fontId="63" fillId="2" borderId="114" xfId="41" applyFont="1" applyFill="1" applyBorder="1" applyAlignment="1">
      <alignment horizontal="justify" vertical="top" wrapText="1"/>
    </xf>
    <xf numFmtId="0" fontId="63" fillId="2" borderId="114" xfId="41" applyFont="1" applyFill="1" applyBorder="1" applyAlignment="1">
      <alignment horizontal="justify" vertical="center" wrapText="1"/>
    </xf>
    <xf numFmtId="0" fontId="57" fillId="2" borderId="111" xfId="41" applyFont="1" applyFill="1" applyBorder="1" applyAlignment="1">
      <alignment horizontal="justify" vertical="center" wrapText="1"/>
    </xf>
    <xf numFmtId="0" fontId="67" fillId="0" borderId="1" xfId="41" applyFont="1" applyBorder="1" applyAlignment="1">
      <alignment horizontal="justify" vertical="center" wrapText="1"/>
    </xf>
    <xf numFmtId="0" fontId="66" fillId="2" borderId="2" xfId="41" applyFont="1" applyFill="1" applyBorder="1" applyAlignment="1">
      <alignment horizontal="justify" vertical="top" wrapText="1"/>
    </xf>
    <xf numFmtId="0" fontId="68" fillId="8" borderId="3" xfId="29" applyFont="1" applyFill="1" applyBorder="1" applyAlignment="1">
      <alignment horizontal="center" vertical="center"/>
    </xf>
    <xf numFmtId="3" fontId="68" fillId="2" borderId="3" xfId="33" applyNumberFormat="1" applyFont="1" applyFill="1" applyBorder="1" applyAlignment="1">
      <alignment horizontal="center" vertical="center"/>
    </xf>
    <xf numFmtId="3" fontId="68" fillId="8" borderId="3" xfId="33" applyNumberFormat="1" applyFont="1" applyFill="1" applyBorder="1" applyAlignment="1">
      <alignment horizontal="center" vertical="center"/>
    </xf>
    <xf numFmtId="0" fontId="68" fillId="8" borderId="84" xfId="29" applyFont="1" applyFill="1" applyBorder="1" applyAlignment="1">
      <alignment horizontal="center" vertical="center"/>
    </xf>
    <xf numFmtId="3" fontId="68" fillId="2" borderId="84" xfId="33" applyNumberFormat="1" applyFont="1" applyFill="1" applyBorder="1" applyAlignment="1">
      <alignment horizontal="center" vertical="center"/>
    </xf>
    <xf numFmtId="3" fontId="68" fillId="8" borderId="108" xfId="33" applyNumberFormat="1" applyFont="1" applyFill="1" applyBorder="1" applyAlignment="1">
      <alignment horizontal="center" vertical="center"/>
    </xf>
    <xf numFmtId="0" fontId="61" fillId="2" borderId="1" xfId="41" applyFont="1" applyFill="1" applyBorder="1" applyAlignment="1">
      <alignment horizontal="left" vertical="center" wrapText="1"/>
    </xf>
    <xf numFmtId="0" fontId="65" fillId="2" borderId="1" xfId="25" applyFont="1" applyFill="1" applyBorder="1" applyAlignment="1">
      <alignment horizontal="center"/>
    </xf>
    <xf numFmtId="3" fontId="65" fillId="2" borderId="1" xfId="33" applyNumberFormat="1" applyFont="1" applyFill="1" applyBorder="1" applyAlignment="1">
      <alignment horizontal="center"/>
    </xf>
    <xf numFmtId="3" fontId="65" fillId="2" borderId="1" xfId="33" applyNumberFormat="1" applyFont="1" applyFill="1" applyBorder="1" applyAlignment="1">
      <alignment horizontal="right"/>
    </xf>
    <xf numFmtId="0" fontId="0" fillId="2" borderId="108" xfId="25" applyFont="1" applyFill="1" applyBorder="1" applyAlignment="1">
      <alignment horizontal="center" vertical="center"/>
    </xf>
    <xf numFmtId="3" fontId="0" fillId="2" borderId="108" xfId="33" applyNumberFormat="1" applyFont="1" applyFill="1" applyBorder="1" applyAlignment="1">
      <alignment horizontal="center" vertical="center"/>
    </xf>
    <xf numFmtId="3" fontId="0" fillId="2" borderId="108" xfId="33" applyNumberFormat="1" applyFont="1" applyFill="1" applyBorder="1" applyAlignment="1">
      <alignment horizontal="right" vertical="center"/>
    </xf>
    <xf numFmtId="0" fontId="68" fillId="0" borderId="1" xfId="29" applyFont="1" applyBorder="1" applyAlignment="1">
      <alignment horizontal="center" wrapText="1"/>
    </xf>
    <xf numFmtId="0" fontId="68" fillId="0" borderId="3" xfId="29" applyFont="1" applyBorder="1" applyAlignment="1">
      <alignment horizontal="center" vertical="center" wrapText="1"/>
    </xf>
    <xf numFmtId="0" fontId="68" fillId="0" borderId="108" xfId="29" applyFont="1" applyBorder="1" applyAlignment="1">
      <alignment horizontal="center" vertical="center" wrapText="1"/>
    </xf>
    <xf numFmtId="0" fontId="65" fillId="0" borderId="109" xfId="29" applyFont="1" applyBorder="1" applyAlignment="1">
      <alignment horizontal="right" vertical="center" wrapText="1"/>
    </xf>
    <xf numFmtId="0" fontId="68" fillId="0" borderId="109" xfId="29" applyFont="1" applyBorder="1" applyAlignment="1">
      <alignment horizontal="center" vertical="center" wrapText="1"/>
    </xf>
    <xf numFmtId="0" fontId="59" fillId="2" borderId="113" xfId="25" applyFont="1" applyFill="1" applyBorder="1" applyAlignment="1">
      <alignment horizontal="center" vertical="center"/>
    </xf>
    <xf numFmtId="3" fontId="59" fillId="2" borderId="113" xfId="33" applyNumberFormat="1" applyFont="1" applyFill="1" applyBorder="1" applyAlignment="1">
      <alignment horizontal="center" vertical="center"/>
    </xf>
    <xf numFmtId="3" fontId="59" fillId="2" borderId="124" xfId="33" applyNumberFormat="1" applyFont="1" applyFill="1" applyBorder="1" applyAlignment="1">
      <alignment horizontal="right" vertical="center"/>
    </xf>
    <xf numFmtId="0" fontId="70" fillId="2" borderId="1" xfId="41" applyFont="1" applyFill="1" applyBorder="1" applyAlignment="1">
      <alignment horizontal="left" vertical="center" wrapText="1"/>
    </xf>
    <xf numFmtId="0" fontId="68" fillId="2" borderId="1" xfId="41" applyFont="1" applyFill="1" applyBorder="1" applyAlignment="1">
      <alignment horizontal="center" vertical="center"/>
    </xf>
    <xf numFmtId="3" fontId="54" fillId="2" borderId="1" xfId="33" applyNumberFormat="1" applyFont="1" applyFill="1" applyBorder="1" applyAlignment="1">
      <alignment horizontal="center" vertical="center"/>
    </xf>
    <xf numFmtId="3" fontId="54" fillId="2" borderId="1" xfId="33" applyNumberFormat="1" applyFont="1" applyFill="1" applyBorder="1" applyAlignment="1">
      <alignment horizontal="right" vertical="center"/>
    </xf>
    <xf numFmtId="49" fontId="61" fillId="2" borderId="1" xfId="41" applyNumberFormat="1" applyFont="1" applyFill="1" applyBorder="1" applyAlignment="1">
      <alignment horizontal="right" vertical="center"/>
    </xf>
    <xf numFmtId="49" fontId="61" fillId="2" borderId="84" xfId="41" applyNumberFormat="1" applyFont="1" applyFill="1" applyBorder="1" applyAlignment="1">
      <alignment horizontal="right" vertical="top"/>
    </xf>
    <xf numFmtId="49" fontId="61" fillId="2" borderId="109" xfId="41" applyNumberFormat="1" applyFont="1" applyFill="1" applyBorder="1" applyAlignment="1">
      <alignment horizontal="right" vertical="top"/>
    </xf>
    <xf numFmtId="0" fontId="65" fillId="2" borderId="109" xfId="41" applyFont="1" applyFill="1" applyBorder="1" applyAlignment="1">
      <alignment horizontal="justify" vertical="top" wrapText="1"/>
    </xf>
    <xf numFmtId="0" fontId="68" fillId="2" borderId="109" xfId="25" applyFont="1" applyFill="1" applyBorder="1" applyAlignment="1">
      <alignment horizontal="center"/>
    </xf>
    <xf numFmtId="3" fontId="68" fillId="2" borderId="109" xfId="33" applyNumberFormat="1" applyFont="1" applyFill="1" applyBorder="1" applyAlignment="1">
      <alignment horizontal="center"/>
    </xf>
    <xf numFmtId="3" fontId="68" fillId="2" borderId="109" xfId="33" applyNumberFormat="1" applyFont="1" applyFill="1" applyBorder="1" applyAlignment="1">
      <alignment horizontal="right"/>
    </xf>
    <xf numFmtId="0" fontId="70" fillId="2" borderId="1" xfId="41" applyFont="1" applyFill="1" applyBorder="1" applyAlignment="1">
      <alignment horizontal="left" vertical="top" wrapText="1"/>
    </xf>
    <xf numFmtId="0" fontId="65" fillId="2" borderId="1" xfId="41" applyFont="1" applyFill="1" applyBorder="1" applyAlignment="1">
      <alignment horizontal="justify" vertical="top" wrapText="1"/>
    </xf>
    <xf numFmtId="0" fontId="68" fillId="2" borderId="2" xfId="25" applyFont="1" applyFill="1" applyBorder="1" applyAlignment="1">
      <alignment horizontal="center"/>
    </xf>
    <xf numFmtId="3" fontId="68" fillId="2" borderId="2" xfId="33" applyNumberFormat="1" applyFont="1" applyFill="1" applyBorder="1" applyAlignment="1">
      <alignment horizontal="center"/>
    </xf>
    <xf numFmtId="49" fontId="61" fillId="2" borderId="4" xfId="41" applyNumberFormat="1" applyFont="1" applyFill="1" applyBorder="1" applyAlignment="1">
      <alignment horizontal="center" vertical="center"/>
    </xf>
    <xf numFmtId="0" fontId="61" fillId="2" borderId="4" xfId="41" applyFont="1" applyFill="1" applyBorder="1" applyAlignment="1">
      <alignment horizontal="justify" vertical="center" wrapText="1"/>
    </xf>
    <xf numFmtId="0" fontId="68" fillId="2" borderId="4" xfId="25" applyFont="1" applyFill="1" applyBorder="1" applyAlignment="1">
      <alignment horizontal="center" vertical="center"/>
    </xf>
    <xf numFmtId="3" fontId="68" fillId="2" borderId="4" xfId="33" applyNumberFormat="1" applyFont="1" applyFill="1" applyBorder="1" applyAlignment="1">
      <alignment horizontal="center" vertical="center"/>
    </xf>
    <xf numFmtId="3" fontId="68" fillId="2" borderId="4" xfId="33" applyNumberFormat="1" applyFont="1" applyFill="1" applyBorder="1" applyAlignment="1">
      <alignment horizontal="right" vertical="center"/>
    </xf>
    <xf numFmtId="49" fontId="65" fillId="2" borderId="2" xfId="41" applyNumberFormat="1" applyFont="1" applyFill="1" applyBorder="1" applyAlignment="1">
      <alignment horizontal="right" vertical="center"/>
    </xf>
    <xf numFmtId="0" fontId="65" fillId="2" borderId="2" xfId="41" applyFont="1" applyFill="1" applyBorder="1" applyAlignment="1">
      <alignment horizontal="justify" vertical="center" wrapText="1"/>
    </xf>
    <xf numFmtId="0" fontId="68" fillId="2" borderId="2" xfId="25" applyFont="1" applyFill="1" applyBorder="1" applyAlignment="1">
      <alignment horizontal="center" vertical="center"/>
    </xf>
    <xf numFmtId="3" fontId="68" fillId="2" borderId="2" xfId="33" applyNumberFormat="1" applyFont="1" applyFill="1" applyBorder="1" applyAlignment="1">
      <alignment horizontal="center" vertical="center"/>
    </xf>
    <xf numFmtId="3" fontId="68" fillId="2" borderId="2" xfId="33" applyNumberFormat="1" applyFont="1" applyFill="1" applyBorder="1" applyAlignment="1">
      <alignment horizontal="right" vertical="center"/>
    </xf>
    <xf numFmtId="49" fontId="65" fillId="2" borderId="3" xfId="41" applyNumberFormat="1" applyFont="1" applyFill="1" applyBorder="1" applyAlignment="1">
      <alignment horizontal="right" vertical="center"/>
    </xf>
    <xf numFmtId="0" fontId="65" fillId="2" borderId="3" xfId="41" applyFont="1" applyFill="1" applyBorder="1" applyAlignment="1">
      <alignment horizontal="justify" vertical="center" wrapText="1"/>
    </xf>
    <xf numFmtId="0" fontId="68" fillId="2" borderId="3" xfId="25" applyFont="1" applyFill="1" applyBorder="1" applyAlignment="1">
      <alignment horizontal="center" vertical="center"/>
    </xf>
    <xf numFmtId="3" fontId="68" fillId="2" borderId="3" xfId="33" applyNumberFormat="1" applyFont="1" applyFill="1" applyBorder="1" applyAlignment="1">
      <alignment horizontal="right" vertical="center"/>
    </xf>
    <xf numFmtId="49" fontId="61" fillId="2" borderId="83" xfId="41" applyNumberFormat="1" applyFont="1" applyFill="1" applyBorder="1" applyAlignment="1">
      <alignment horizontal="center" vertical="center"/>
    </xf>
    <xf numFmtId="0" fontId="61" fillId="2" borderId="83" xfId="41" applyFont="1" applyFill="1" applyBorder="1" applyAlignment="1">
      <alignment horizontal="justify" vertical="center" wrapText="1"/>
    </xf>
    <xf numFmtId="0" fontId="68" fillId="2" borderId="83" xfId="25" applyFont="1" applyFill="1" applyBorder="1" applyAlignment="1">
      <alignment horizontal="center" vertical="center"/>
    </xf>
    <xf numFmtId="3" fontId="68" fillId="2" borderId="83" xfId="33" applyNumberFormat="1" applyFont="1" applyFill="1" applyBorder="1" applyAlignment="1">
      <alignment horizontal="center" vertical="center"/>
    </xf>
    <xf numFmtId="3" fontId="68" fillId="2" borderId="83" xfId="33" applyNumberFormat="1" applyFont="1" applyFill="1" applyBorder="1" applyAlignment="1">
      <alignment horizontal="right" vertical="center"/>
    </xf>
    <xf numFmtId="49" fontId="65" fillId="2" borderId="113" xfId="41" applyNumberFormat="1" applyFont="1" applyFill="1" applyBorder="1" applyAlignment="1">
      <alignment horizontal="right" vertical="center"/>
    </xf>
    <xf numFmtId="0" fontId="65" fillId="2" borderId="113" xfId="41" applyFont="1" applyFill="1" applyBorder="1" applyAlignment="1">
      <alignment horizontal="justify" vertical="center" wrapText="1"/>
    </xf>
    <xf numFmtId="0" fontId="68" fillId="2" borderId="113" xfId="25" applyFont="1" applyFill="1" applyBorder="1" applyAlignment="1">
      <alignment horizontal="center" vertical="center"/>
    </xf>
    <xf numFmtId="3" fontId="68" fillId="2" borderId="113" xfId="33" applyNumberFormat="1" applyFont="1" applyFill="1" applyBorder="1" applyAlignment="1">
      <alignment horizontal="center" vertical="center"/>
    </xf>
    <xf numFmtId="3" fontId="68" fillId="2" borderId="124" xfId="33" applyNumberFormat="1" applyFont="1" applyFill="1" applyBorder="1" applyAlignment="1">
      <alignment horizontal="right" vertical="center"/>
    </xf>
    <xf numFmtId="0" fontId="63" fillId="2" borderId="3" xfId="41" applyFont="1" applyFill="1" applyBorder="1" applyAlignment="1">
      <alignment horizontal="right" vertical="center"/>
    </xf>
    <xf numFmtId="0" fontId="63" fillId="2" borderId="108" xfId="41" applyFont="1" applyFill="1" applyBorder="1" applyAlignment="1">
      <alignment horizontal="right" vertical="center"/>
    </xf>
    <xf numFmtId="49" fontId="61" fillId="2" borderId="1" xfId="41" applyNumberFormat="1" applyFont="1" applyFill="1" applyBorder="1" applyAlignment="1">
      <alignment horizontal="right" vertical="top"/>
    </xf>
    <xf numFmtId="0" fontId="68" fillId="2" borderId="1" xfId="29" applyFont="1" applyFill="1" applyBorder="1" applyAlignment="1">
      <alignment horizontal="center" vertical="center"/>
    </xf>
    <xf numFmtId="0" fontId="65" fillId="2" borderId="84" xfId="41" applyFont="1" applyFill="1" applyBorder="1" applyAlignment="1">
      <alignment vertical="top" wrapText="1"/>
    </xf>
    <xf numFmtId="49" fontId="68" fillId="2" borderId="113" xfId="29" applyNumberFormat="1" applyFont="1" applyFill="1" applyBorder="1" applyAlignment="1">
      <alignment horizontal="right" vertical="center"/>
    </xf>
    <xf numFmtId="0" fontId="65" fillId="2" borderId="113" xfId="41" applyFont="1" applyFill="1" applyBorder="1" applyAlignment="1">
      <alignment vertical="top" wrapText="1"/>
    </xf>
    <xf numFmtId="0" fontId="68" fillId="2" borderId="113" xfId="25" applyFont="1" applyFill="1" applyBorder="1" applyAlignment="1">
      <alignment horizontal="center"/>
    </xf>
    <xf numFmtId="3" fontId="68" fillId="2" borderId="113" xfId="33" applyNumberFormat="1" applyFont="1" applyFill="1" applyBorder="1" applyAlignment="1">
      <alignment horizontal="center"/>
    </xf>
    <xf numFmtId="3" fontId="68" fillId="2" borderId="124" xfId="33" applyNumberFormat="1" applyFont="1" applyFill="1" applyBorder="1" applyAlignment="1">
      <alignment horizontal="right"/>
    </xf>
    <xf numFmtId="49" fontId="68" fillId="2" borderId="112" xfId="29" applyNumberFormat="1" applyFont="1" applyFill="1" applyBorder="1" applyAlignment="1">
      <alignment horizontal="right" vertical="center"/>
    </xf>
    <xf numFmtId="0" fontId="58" fillId="2" borderId="108" xfId="32" applyFont="1" applyFill="1" applyBorder="1" applyAlignment="1">
      <alignment horizontal="right" vertical="center"/>
    </xf>
    <xf numFmtId="0" fontId="66" fillId="0" borderId="108" xfId="20" applyFont="1" applyBorder="1" applyAlignment="1">
      <alignment horizontal="justify" vertical="center" wrapText="1"/>
    </xf>
    <xf numFmtId="0" fontId="59" fillId="2" borderId="108" xfId="32" applyFont="1" applyFill="1" applyBorder="1" applyAlignment="1">
      <alignment horizontal="center" vertical="center"/>
    </xf>
    <xf numFmtId="3" fontId="59" fillId="2" borderId="108" xfId="32" applyNumberFormat="1" applyFont="1" applyFill="1" applyBorder="1" applyAlignment="1">
      <alignment horizontal="center" vertical="center"/>
    </xf>
    <xf numFmtId="0" fontId="60" fillId="2" borderId="84" xfId="32" applyFont="1" applyFill="1" applyBorder="1" applyAlignment="1">
      <alignment horizontal="center" vertical="top"/>
    </xf>
    <xf numFmtId="0" fontId="63" fillId="2" borderId="84" xfId="41" applyFont="1" applyFill="1" applyBorder="1" applyAlignment="1">
      <alignment horizontal="justify" vertical="top" wrapText="1"/>
    </xf>
    <xf numFmtId="0" fontId="66" fillId="0" borderId="84" xfId="30" applyFont="1" applyBorder="1" applyAlignment="1">
      <alignment horizontal="center"/>
    </xf>
    <xf numFmtId="38" fontId="66" fillId="0" borderId="84" xfId="30" applyNumberFormat="1" applyFont="1" applyBorder="1" applyAlignment="1">
      <alignment horizontal="center" wrapText="1"/>
    </xf>
    <xf numFmtId="0" fontId="60" fillId="2" borderId="112" xfId="32" applyFont="1" applyFill="1" applyBorder="1" applyAlignment="1">
      <alignment horizontal="center" vertical="top"/>
    </xf>
    <xf numFmtId="0" fontId="63" fillId="2" borderId="113" xfId="41" applyFont="1" applyFill="1" applyBorder="1" applyAlignment="1">
      <alignment horizontal="justify" vertical="top" wrapText="1"/>
    </xf>
    <xf numFmtId="0" fontId="66" fillId="0" borderId="113" xfId="30" applyFont="1" applyBorder="1" applyAlignment="1">
      <alignment horizontal="center"/>
    </xf>
    <xf numFmtId="38" fontId="66" fillId="0" borderId="113" xfId="30" applyNumberFormat="1" applyFont="1" applyBorder="1" applyAlignment="1">
      <alignment horizontal="center" wrapText="1"/>
    </xf>
    <xf numFmtId="49" fontId="61" fillId="7" borderId="83" xfId="41" applyNumberFormat="1" applyFont="1" applyFill="1" applyBorder="1" applyAlignment="1">
      <alignment horizontal="center" vertical="center"/>
    </xf>
    <xf numFmtId="0" fontId="61" fillId="7" borderId="83" xfId="41" applyFont="1" applyFill="1" applyBorder="1" applyAlignment="1">
      <alignment horizontal="left" vertical="center" wrapText="1"/>
    </xf>
    <xf numFmtId="0" fontId="66" fillId="2" borderId="83" xfId="30" applyFont="1" applyFill="1" applyBorder="1" applyAlignment="1">
      <alignment horizontal="center"/>
    </xf>
    <xf numFmtId="38" fontId="66" fillId="2" borderId="83" xfId="30" applyNumberFormat="1" applyFont="1" applyFill="1" applyBorder="1" applyAlignment="1">
      <alignment horizontal="center" wrapText="1"/>
    </xf>
    <xf numFmtId="3" fontId="68" fillId="2" borderId="83" xfId="33" applyNumberFormat="1" applyFont="1" applyFill="1" applyBorder="1" applyAlignment="1">
      <alignment horizontal="center"/>
    </xf>
    <xf numFmtId="3" fontId="68" fillId="2" borderId="83" xfId="33" applyNumberFormat="1" applyFont="1" applyFill="1" applyBorder="1" applyAlignment="1">
      <alignment horizontal="right"/>
    </xf>
    <xf numFmtId="0" fontId="66" fillId="2" borderId="84" xfId="30" applyFont="1" applyFill="1" applyBorder="1" applyAlignment="1">
      <alignment horizontal="center"/>
    </xf>
    <xf numFmtId="38" fontId="66" fillId="2" borderId="84" xfId="30" applyNumberFormat="1" applyFont="1" applyFill="1" applyBorder="1" applyAlignment="1">
      <alignment horizontal="center" wrapText="1"/>
    </xf>
    <xf numFmtId="0" fontId="58" fillId="2" borderId="1" xfId="32" applyFont="1" applyFill="1" applyBorder="1" applyAlignment="1">
      <alignment horizontal="center" vertical="center"/>
    </xf>
    <xf numFmtId="0" fontId="58" fillId="2" borderId="1" xfId="32" applyFont="1" applyFill="1" applyBorder="1" applyAlignment="1">
      <alignment horizontal="justify" vertical="justify"/>
    </xf>
    <xf numFmtId="0" fontId="59" fillId="2" borderId="1" xfId="32" applyFont="1" applyFill="1" applyBorder="1" applyAlignment="1">
      <alignment horizontal="center"/>
    </xf>
    <xf numFmtId="3" fontId="59" fillId="2" borderId="1" xfId="32" applyNumberFormat="1" applyFont="1" applyFill="1" applyBorder="1" applyAlignment="1">
      <alignment horizontal="center"/>
    </xf>
    <xf numFmtId="3" fontId="55" fillId="2" borderId="106" xfId="33" applyNumberFormat="1" applyFont="1" applyFill="1" applyBorder="1" applyAlignment="1">
      <alignment horizontal="right" vertical="center"/>
    </xf>
    <xf numFmtId="3" fontId="59" fillId="2" borderId="0" xfId="33" applyNumberFormat="1" applyFont="1" applyFill="1" applyAlignment="1">
      <alignment horizontal="center"/>
    </xf>
    <xf numFmtId="3" fontId="59" fillId="2" borderId="0" xfId="33" applyNumberFormat="1" applyFont="1" applyFill="1" applyAlignment="1">
      <alignment horizontal="right"/>
    </xf>
    <xf numFmtId="0" fontId="20" fillId="0" borderId="0" xfId="19" applyFont="1" applyAlignment="1">
      <alignment horizontal="center" vertical="center" wrapText="1"/>
    </xf>
    <xf numFmtId="0" fontId="38" fillId="0" borderId="0" xfId="19" applyFont="1" applyAlignment="1">
      <alignment horizontal="center" vertical="center"/>
    </xf>
    <xf numFmtId="165" fontId="39" fillId="0" borderId="0" xfId="19" applyNumberFormat="1" applyFont="1" applyAlignment="1">
      <alignment horizontal="center" vertical="center"/>
    </xf>
    <xf numFmtId="0" fontId="40" fillId="0" borderId="0" xfId="19" applyFont="1" applyAlignment="1">
      <alignment horizontal="center"/>
    </xf>
    <xf numFmtId="0" fontId="42" fillId="0" borderId="0" xfId="19" applyFont="1" applyAlignment="1">
      <alignment horizontal="center" wrapText="1"/>
    </xf>
    <xf numFmtId="0" fontId="42" fillId="0" borderId="0" xfId="19" applyFont="1" applyAlignment="1">
      <alignment horizontal="center"/>
    </xf>
    <xf numFmtId="165" fontId="43" fillId="0" borderId="0" xfId="19" applyNumberFormat="1" applyFont="1" applyAlignment="1">
      <alignment horizontal="center" vertical="center" wrapText="1"/>
    </xf>
    <xf numFmtId="0" fontId="47" fillId="0" borderId="6" xfId="21" applyFont="1" applyBorder="1" applyAlignment="1">
      <alignment horizontal="center" vertical="center"/>
    </xf>
    <xf numFmtId="0" fontId="47" fillId="0" borderId="0" xfId="21" applyFont="1" applyAlignment="1">
      <alignment horizontal="center" vertical="center"/>
    </xf>
    <xf numFmtId="0" fontId="47" fillId="0" borderId="101" xfId="21" applyFont="1" applyBorder="1" applyAlignment="1">
      <alignment horizontal="center" vertical="center"/>
    </xf>
    <xf numFmtId="0" fontId="47" fillId="0" borderId="102" xfId="21" applyFont="1" applyBorder="1" applyAlignment="1">
      <alignment horizontal="center" vertical="center"/>
    </xf>
    <xf numFmtId="0" fontId="52" fillId="6" borderId="82" xfId="21" applyFont="1" applyFill="1" applyBorder="1" applyAlignment="1">
      <alignment horizontal="right" vertical="center" wrapText="1"/>
    </xf>
    <xf numFmtId="3" fontId="75" fillId="8" borderId="105" xfId="20" applyNumberFormat="1" applyFont="1" applyFill="1" applyBorder="1" applyAlignment="1">
      <alignment horizontal="center" vertical="center"/>
    </xf>
    <xf numFmtId="3" fontId="75" fillId="8" borderId="116" xfId="20" applyNumberFormat="1" applyFont="1" applyFill="1" applyBorder="1" applyAlignment="1">
      <alignment horizontal="center" vertical="center"/>
    </xf>
    <xf numFmtId="3" fontId="61" fillId="0" borderId="107" xfId="40" applyNumberFormat="1" applyFont="1" applyFill="1" applyBorder="1" applyAlignment="1">
      <alignment horizontal="center" vertical="center"/>
    </xf>
    <xf numFmtId="3" fontId="61" fillId="0" borderId="122" xfId="40" applyNumberFormat="1" applyFont="1" applyFill="1" applyBorder="1" applyAlignment="1">
      <alignment horizontal="center" vertical="center"/>
    </xf>
    <xf numFmtId="49" fontId="61" fillId="0" borderId="107" xfId="40" applyNumberFormat="1" applyFont="1" applyFill="1" applyBorder="1" applyAlignment="1">
      <alignment horizontal="center" vertical="center"/>
    </xf>
    <xf numFmtId="49" fontId="61" fillId="0" borderId="122" xfId="40" applyNumberFormat="1" applyFont="1" applyFill="1" applyBorder="1" applyAlignment="1">
      <alignment horizontal="center" vertical="center"/>
    </xf>
    <xf numFmtId="49" fontId="61" fillId="0" borderId="119" xfId="40" applyNumberFormat="1" applyFont="1" applyFill="1" applyBorder="1" applyAlignment="1">
      <alignment horizontal="center" vertical="center"/>
    </xf>
    <xf numFmtId="49" fontId="61" fillId="0" borderId="123" xfId="40" applyNumberFormat="1" applyFont="1" applyFill="1" applyBorder="1" applyAlignment="1">
      <alignment horizontal="center" vertical="center"/>
    </xf>
    <xf numFmtId="0" fontId="55" fillId="2" borderId="116" xfId="32" applyFont="1" applyFill="1" applyBorder="1" applyAlignment="1">
      <alignment horizontal="right" vertical="center" wrapText="1"/>
    </xf>
    <xf numFmtId="0" fontId="75" fillId="8" borderId="85" xfId="20" applyFont="1" applyFill="1" applyBorder="1" applyAlignment="1">
      <alignment horizontal="center" vertical="center"/>
    </xf>
    <xf numFmtId="0" fontId="75" fillId="8" borderId="120" xfId="20" applyFont="1" applyFill="1" applyBorder="1" applyAlignment="1">
      <alignment horizontal="center" vertical="center"/>
    </xf>
    <xf numFmtId="3" fontId="75" fillId="8" borderId="85" xfId="20" applyNumberFormat="1" applyFont="1" applyFill="1" applyBorder="1" applyAlignment="1">
      <alignment horizontal="center" vertical="center"/>
    </xf>
    <xf numFmtId="3" fontId="75" fillId="8" borderId="120" xfId="20" applyNumberFormat="1" applyFont="1" applyFill="1" applyBorder="1" applyAlignment="1">
      <alignment horizontal="center" vertical="center"/>
    </xf>
    <xf numFmtId="3" fontId="75" fillId="8" borderId="117" xfId="20" applyNumberFormat="1" applyFont="1" applyFill="1" applyBorder="1" applyAlignment="1">
      <alignment horizontal="center" vertical="center"/>
    </xf>
    <xf numFmtId="3" fontId="21" fillId="0" borderId="83" xfId="13" applyNumberFormat="1" applyFont="1" applyBorder="1" applyAlignment="1">
      <alignment horizontal="left" vertical="center"/>
    </xf>
    <xf numFmtId="3" fontId="21" fillId="0" borderId="84" xfId="13" applyNumberFormat="1" applyFont="1" applyBorder="1" applyAlignment="1">
      <alignment horizontal="left" vertical="center"/>
    </xf>
    <xf numFmtId="0" fontId="21" fillId="0" borderId="83" xfId="13" applyFont="1" applyBorder="1" applyAlignment="1">
      <alignment horizontal="center" vertical="center"/>
    </xf>
    <xf numFmtId="0" fontId="21" fillId="0" borderId="84" xfId="13" applyFont="1" applyBorder="1" applyAlignment="1">
      <alignment horizontal="center" vertical="center"/>
    </xf>
    <xf numFmtId="0" fontId="20" fillId="0" borderId="83" xfId="13" applyFont="1" applyBorder="1" applyAlignment="1">
      <alignment horizontal="left" vertical="center" wrapText="1"/>
    </xf>
    <xf numFmtId="0" fontId="20" fillId="0" borderId="84" xfId="13" applyFont="1" applyBorder="1" applyAlignment="1">
      <alignment horizontal="left" vertical="center" wrapText="1"/>
    </xf>
    <xf numFmtId="3" fontId="21" fillId="0" borderId="82" xfId="13" applyNumberFormat="1" applyFont="1" applyBorder="1" applyAlignment="1">
      <alignment horizontal="left" vertical="center"/>
    </xf>
    <xf numFmtId="0" fontId="20" fillId="0" borderId="82" xfId="13" applyFont="1" applyBorder="1" applyAlignment="1">
      <alignment horizontal="center" vertical="center"/>
    </xf>
    <xf numFmtId="0" fontId="20" fillId="0" borderId="82" xfId="13" applyFont="1" applyBorder="1" applyAlignment="1">
      <alignment horizontal="left" vertical="center" wrapText="1"/>
    </xf>
    <xf numFmtId="3" fontId="21" fillId="0" borderId="82" xfId="13" applyNumberFormat="1" applyFont="1" applyBorder="1" applyAlignment="1">
      <alignment horizontal="center" vertical="center"/>
    </xf>
    <xf numFmtId="0" fontId="21" fillId="0" borderId="82" xfId="13" applyFont="1" applyBorder="1" applyAlignment="1">
      <alignment horizontal="center" vertical="center"/>
    </xf>
    <xf numFmtId="3" fontId="21" fillId="0" borderId="83" xfId="13" applyNumberFormat="1" applyFont="1" applyBorder="1" applyAlignment="1">
      <alignment horizontal="center" vertical="center"/>
    </xf>
    <xf numFmtId="3" fontId="21" fillId="0" borderId="84" xfId="13" applyNumberFormat="1" applyFont="1" applyBorder="1" applyAlignment="1">
      <alignment horizontal="center" vertical="center"/>
    </xf>
    <xf numFmtId="0" fontId="20" fillId="0" borderId="83" xfId="13" applyFont="1" applyBorder="1" applyAlignment="1">
      <alignment horizontal="center" vertical="center"/>
    </xf>
    <xf numFmtId="0" fontId="20" fillId="0" borderId="84" xfId="13" applyFont="1" applyBorder="1" applyAlignment="1">
      <alignment horizontal="center" vertical="center"/>
    </xf>
    <xf numFmtId="0" fontId="21" fillId="0" borderId="83" xfId="13" applyFont="1" applyBorder="1" applyAlignment="1">
      <alignment horizontal="center"/>
    </xf>
    <xf numFmtId="0" fontId="21" fillId="0" borderId="84" xfId="13" applyFont="1" applyBorder="1" applyAlignment="1">
      <alignment horizontal="center"/>
    </xf>
    <xf numFmtId="0" fontId="20" fillId="0" borderId="83" xfId="13" applyFont="1" applyBorder="1" applyAlignment="1">
      <alignment vertical="center" wrapText="1"/>
    </xf>
    <xf numFmtId="0" fontId="20" fillId="0" borderId="84" xfId="13" applyFont="1" applyBorder="1" applyAlignment="1">
      <alignment vertical="center" wrapText="1"/>
    </xf>
    <xf numFmtId="3" fontId="24" fillId="0" borderId="83" xfId="13" applyNumberFormat="1" applyFont="1" applyBorder="1" applyAlignment="1">
      <alignment horizontal="left" vertical="center"/>
    </xf>
    <xf numFmtId="3" fontId="24" fillId="0" borderId="84" xfId="13" applyNumberFormat="1" applyFont="1" applyBorder="1" applyAlignment="1">
      <alignment horizontal="left" vertical="center"/>
    </xf>
    <xf numFmtId="3" fontId="20" fillId="0" borderId="82" xfId="13" applyNumberFormat="1" applyFont="1" applyBorder="1" applyAlignment="1">
      <alignment horizontal="center" vertical="center"/>
    </xf>
    <xf numFmtId="3" fontId="20" fillId="0" borderId="82" xfId="13" applyNumberFormat="1" applyFont="1" applyBorder="1" applyAlignment="1">
      <alignment horizontal="center" vertical="center" wrapText="1"/>
    </xf>
    <xf numFmtId="0" fontId="20" fillId="0" borderId="83" xfId="13" applyFont="1" applyBorder="1" applyAlignment="1">
      <alignment horizontal="center" vertical="center" wrapText="1"/>
    </xf>
    <xf numFmtId="0" fontId="20" fillId="0" borderId="84" xfId="13" applyFont="1" applyBorder="1" applyAlignment="1">
      <alignment horizontal="center" vertical="center" wrapText="1"/>
    </xf>
    <xf numFmtId="3" fontId="20" fillId="0" borderId="83" xfId="13" applyNumberFormat="1" applyFont="1" applyBorder="1" applyAlignment="1">
      <alignment horizontal="center" vertical="center"/>
    </xf>
    <xf numFmtId="3" fontId="20" fillId="0" borderId="84" xfId="13" applyNumberFormat="1" applyFont="1" applyBorder="1" applyAlignment="1">
      <alignment horizontal="center" vertical="center"/>
    </xf>
    <xf numFmtId="167" fontId="20" fillId="0" borderId="82" xfId="13" applyNumberFormat="1" applyFont="1" applyBorder="1" applyAlignment="1">
      <alignment horizontal="center" vertical="center"/>
    </xf>
    <xf numFmtId="2" fontId="20" fillId="0" borderId="82" xfId="14" applyNumberFormat="1" applyFont="1" applyBorder="1" applyAlignment="1">
      <alignment horizontal="center" vertical="center"/>
    </xf>
    <xf numFmtId="2" fontId="20" fillId="0" borderId="82" xfId="13" applyNumberFormat="1" applyFont="1" applyBorder="1" applyAlignment="1">
      <alignment horizontal="center" vertical="center"/>
    </xf>
    <xf numFmtId="3" fontId="14" fillId="0" borderId="85" xfId="8" applyNumberFormat="1" applyFont="1" applyBorder="1" applyAlignment="1">
      <alignment horizontal="center" vertical="center"/>
    </xf>
    <xf numFmtId="3" fontId="14" fillId="0" borderId="86" xfId="8" applyNumberFormat="1" applyFont="1" applyBorder="1" applyAlignment="1">
      <alignment horizontal="center" vertical="center"/>
    </xf>
    <xf numFmtId="0" fontId="6" fillId="0" borderId="0" xfId="3" applyFont="1" applyAlignment="1">
      <alignment horizontal="left" vertical="top" wrapText="1"/>
    </xf>
    <xf numFmtId="3" fontId="14" fillId="0" borderId="33" xfId="3" applyNumberFormat="1" applyFont="1" applyBorder="1" applyAlignment="1">
      <alignment horizontal="center" vertical="center"/>
    </xf>
    <xf numFmtId="3" fontId="14" fillId="0" borderId="34" xfId="3" applyNumberFormat="1" applyFont="1" applyBorder="1" applyAlignment="1">
      <alignment horizontal="center" vertical="center"/>
    </xf>
    <xf numFmtId="3" fontId="14" fillId="0" borderId="48" xfId="3" applyNumberFormat="1" applyFont="1" applyBorder="1" applyAlignment="1">
      <alignment horizontal="center" vertical="center"/>
    </xf>
    <xf numFmtId="165" fontId="14" fillId="0" borderId="22" xfId="3" applyNumberFormat="1" applyFont="1" applyBorder="1" applyAlignment="1">
      <alignment horizontal="center" vertical="center"/>
    </xf>
    <xf numFmtId="165" fontId="14" fillId="0" borderId="18" xfId="3" applyNumberFormat="1" applyFont="1" applyBorder="1" applyAlignment="1">
      <alignment horizontal="center" vertical="center"/>
    </xf>
    <xf numFmtId="0" fontId="6" fillId="0" borderId="0" xfId="3" applyFont="1" applyAlignment="1">
      <alignment horizontal="left" vertical="top"/>
    </xf>
    <xf numFmtId="0" fontId="6" fillId="0" borderId="0" xfId="3" applyFont="1" applyAlignment="1">
      <alignment horizontal="left" vertical="center" wrapText="1"/>
    </xf>
    <xf numFmtId="165" fontId="14" fillId="0" borderId="64" xfId="3" applyNumberFormat="1" applyFont="1" applyBorder="1" applyAlignment="1">
      <alignment horizontal="center" vertical="center" wrapText="1"/>
    </xf>
    <xf numFmtId="165" fontId="14" fillId="0" borderId="92" xfId="3" applyNumberFormat="1" applyFont="1" applyBorder="1" applyAlignment="1">
      <alignment horizontal="center" vertical="center" wrapText="1"/>
    </xf>
    <xf numFmtId="0" fontId="6" fillId="0" borderId="0" xfId="3" applyFont="1" applyAlignment="1">
      <alignment horizontal="left"/>
    </xf>
    <xf numFmtId="0" fontId="10" fillId="0" borderId="5" xfId="3" applyFont="1" applyBorder="1" applyAlignment="1">
      <alignment horizontal="center" vertical="center"/>
    </xf>
    <xf numFmtId="165" fontId="14" fillId="0" borderId="62" xfId="3" applyNumberFormat="1" applyFont="1" applyBorder="1" applyAlignment="1">
      <alignment horizontal="center" vertical="center"/>
    </xf>
    <xf numFmtId="165" fontId="14" fillId="0" borderId="30" xfId="3" applyNumberFormat="1" applyFont="1" applyBorder="1" applyAlignment="1">
      <alignment horizontal="center" vertical="center"/>
    </xf>
    <xf numFmtId="165" fontId="14" fillId="0" borderId="90" xfId="3" applyNumberFormat="1" applyFont="1" applyBorder="1" applyAlignment="1">
      <alignment horizontal="center" vertical="center"/>
    </xf>
    <xf numFmtId="165" fontId="14" fillId="0" borderId="91" xfId="3" applyNumberFormat="1" applyFont="1" applyBorder="1" applyAlignment="1">
      <alignment horizontal="center" vertical="center"/>
    </xf>
    <xf numFmtId="165" fontId="14" fillId="0" borderId="64" xfId="3" applyNumberFormat="1" applyFont="1" applyBorder="1" applyAlignment="1">
      <alignment horizontal="center" vertical="center"/>
    </xf>
    <xf numFmtId="165" fontId="14" fillId="0" borderId="92" xfId="3" applyNumberFormat="1" applyFont="1" applyBorder="1" applyAlignment="1">
      <alignment horizontal="center" vertical="center"/>
    </xf>
    <xf numFmtId="165" fontId="14" fillId="0" borderId="87" xfId="3" applyNumberFormat="1" applyFont="1" applyBorder="1" applyAlignment="1">
      <alignment horizontal="center" vertical="center" wrapText="1"/>
    </xf>
    <xf numFmtId="165" fontId="14" fillId="0" borderId="88" xfId="3" applyNumberFormat="1" applyFont="1" applyBorder="1" applyAlignment="1">
      <alignment horizontal="center" vertical="center" wrapText="1"/>
    </xf>
    <xf numFmtId="165" fontId="14" fillId="0" borderId="89" xfId="3" applyNumberFormat="1" applyFont="1" applyBorder="1" applyAlignment="1">
      <alignment horizontal="center" vertical="center" wrapText="1"/>
    </xf>
    <xf numFmtId="165" fontId="11" fillId="0" borderId="0" xfId="3" applyNumberFormat="1" applyFont="1" applyAlignment="1">
      <alignment horizontal="left"/>
    </xf>
    <xf numFmtId="165" fontId="9" fillId="0" borderId="0" xfId="3" applyNumberFormat="1" applyAlignment="1">
      <alignment horizontal="left"/>
    </xf>
    <xf numFmtId="0" fontId="6" fillId="0" borderId="17" xfId="3" applyFont="1" applyBorder="1" applyAlignment="1">
      <alignment horizontal="center" vertical="top"/>
    </xf>
    <xf numFmtId="0" fontId="6" fillId="0" borderId="96" xfId="3" applyFont="1" applyBorder="1" applyAlignment="1">
      <alignment horizontal="center" vertical="top"/>
    </xf>
  </cellXfs>
  <cellStyles count="42">
    <cellStyle name="Comma 13 4" xfId="23" xr:uid="{3F2DD6DC-F832-45C2-B7F1-886527A17D29}"/>
    <cellStyle name="Comma 2" xfId="1" xr:uid="{00000000-0005-0000-0000-000000000000}"/>
    <cellStyle name="Comma 2 17" xfId="33" xr:uid="{4A0BC36C-89BD-4DC3-A83B-64FEC74499E3}"/>
    <cellStyle name="Comma 2 2" xfId="9" xr:uid="{00000000-0005-0000-0000-000001000000}"/>
    <cellStyle name="Comma 2 2 2" xfId="28" xr:uid="{F9AAFBE2-52AD-4694-922D-A4E94DE88CA8}"/>
    <cellStyle name="Comma 2 3" xfId="24" xr:uid="{C30C06DC-906E-4F8C-81C9-5CCA3C03CC84}"/>
    <cellStyle name="Comma 2 3 2" xfId="40" xr:uid="{6C3DB6C3-E764-479C-87E5-3E41539AA0A1}"/>
    <cellStyle name="Comma 3" xfId="2" xr:uid="{00000000-0005-0000-0000-000002000000}"/>
    <cellStyle name="Comma 4" xfId="11" xr:uid="{00000000-0005-0000-0000-000003000000}"/>
    <cellStyle name="Comma 4 3 3" xfId="27" xr:uid="{22D59B2A-D54F-4951-B140-82BC3FED73E5}"/>
    <cellStyle name="Comma 5" xfId="15" xr:uid="{78E7F5BF-D179-43C4-85C4-E1CC80DEA19A}"/>
    <cellStyle name="Comma 6" xfId="39" xr:uid="{0B89A93E-17A1-4695-AB60-D563B341CD9C}"/>
    <cellStyle name="Normal" xfId="0" builtinId="0"/>
    <cellStyle name="Normal 10 2" xfId="19" xr:uid="{E010DAE2-5126-4AF4-84FA-CA128C274220}"/>
    <cellStyle name="Normal 11 3" xfId="16" xr:uid="{4D5A4A26-411E-4DF5-824E-2641DCCF83C4}"/>
    <cellStyle name="Normal 19" xfId="29" xr:uid="{6FDC21CD-6295-42E3-96A0-52E4F1B8539D}"/>
    <cellStyle name="Normal 19 4" xfId="21" xr:uid="{BE11FF4E-E890-4339-A1EF-62BE29B1CCBD}"/>
    <cellStyle name="Normal 2" xfId="3" xr:uid="{00000000-0005-0000-0000-000005000000}"/>
    <cellStyle name="Normal 2 2" xfId="6" xr:uid="{00000000-0005-0000-0000-000006000000}"/>
    <cellStyle name="Normal 2 2 2" xfId="17" xr:uid="{59F6D34B-D095-4E27-A683-2949704E9A1F}"/>
    <cellStyle name="Normal 2 3" xfId="8" xr:uid="{00000000-0005-0000-0000-000007000000}"/>
    <cellStyle name="Normal 2 4" xfId="35" xr:uid="{19A61D71-3BE4-4704-880B-F566268E8F6D}"/>
    <cellStyle name="Normal 2 6" xfId="25" xr:uid="{892DF83F-4EE5-4472-9077-0EE741FE27DA}"/>
    <cellStyle name="Normal 3" xfId="4" xr:uid="{00000000-0005-0000-0000-000008000000}"/>
    <cellStyle name="Normal 3 2" xfId="36" xr:uid="{264A7B6C-1235-4EFC-8994-0711347AFA0C}"/>
    <cellStyle name="Normal 39 2" xfId="30" xr:uid="{0541C68A-32E4-4BCD-BE6F-84C06C05FCFD}"/>
    <cellStyle name="Normal 4" xfId="7" xr:uid="{00000000-0005-0000-0000-000009000000}"/>
    <cellStyle name="Normal 4 2" xfId="37" xr:uid="{4C316B58-16EF-442A-908F-0AC1DBC39AF7}"/>
    <cellStyle name="Normal 41" xfId="20" xr:uid="{E220A04C-8B04-4551-AD90-726DDD33EE96}"/>
    <cellStyle name="Normal 46" xfId="32" xr:uid="{69BC4A7B-1E87-4B9B-AAD6-FB8E0988AA77}"/>
    <cellStyle name="Normal 5" xfId="12" xr:uid="{00000000-0005-0000-0000-00000A000000}"/>
    <cellStyle name="Normal 5 2" xfId="38" xr:uid="{2735D0A8-1291-4C72-92EF-B95002741CA5}"/>
    <cellStyle name="Normal 6" xfId="13" xr:uid="{B108BEEE-42DC-4561-BC16-F73E443D8799}"/>
    <cellStyle name="Normal 6 2" xfId="26" xr:uid="{68DCB225-DDF5-4F6D-A78C-7E51228B924A}"/>
    <cellStyle name="Normal 7" xfId="31" xr:uid="{00DBF145-AABF-49C6-B2F2-1CB0B3CFFD79}"/>
    <cellStyle name="Normal 8" xfId="34" xr:uid="{433DACD2-7F5F-4FE8-A6F0-395BB047F1F5}"/>
    <cellStyle name="Normal 9" xfId="41" xr:uid="{542EDA85-379B-496E-9EB5-97F31196691F}"/>
    <cellStyle name="Normal_B.O.Q priced" xfId="14" xr:uid="{1577B73B-C757-4425-B417-D6CE536BA358}"/>
    <cellStyle name="Normal_Book1" xfId="18" xr:uid="{00601158-7A51-4CF3-96A5-E039E2BABA0B}"/>
    <cellStyle name="Percent" xfId="10" builtinId="5"/>
    <cellStyle name="Percent 2" xfId="5" xr:uid="{00000000-0005-0000-0000-00000C000000}"/>
    <cellStyle name="Section1" xfId="22" xr:uid="{959BFC22-F68A-408D-845E-34FC62371078}"/>
  </cellStyles>
  <dxfs count="0"/>
  <tableStyles count="0" defaultTableStyle="TableStyleMedium9"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5.xml"/><Relationship Id="rId18" Type="http://schemas.openxmlformats.org/officeDocument/2006/relationships/externalLink" Target="externalLinks/externalLink10.xml"/><Relationship Id="rId26" Type="http://schemas.openxmlformats.org/officeDocument/2006/relationships/customXml" Target="../customXml/item2.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externalLink" Target="externalLinks/externalLink4.xml"/><Relationship Id="rId17" Type="http://schemas.openxmlformats.org/officeDocument/2006/relationships/externalLink" Target="externalLinks/externalLink9.xml"/><Relationship Id="rId25"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externalLink" Target="externalLinks/externalLink8.xml"/><Relationship Id="rId20" Type="http://schemas.openxmlformats.org/officeDocument/2006/relationships/externalLink" Target="externalLinks/externalLink1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3.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externalLink" Target="externalLinks/externalLink7.xml"/><Relationship Id="rId23" Type="http://schemas.openxmlformats.org/officeDocument/2006/relationships/sharedStrings" Target="sharedStrings.xml"/><Relationship Id="rId10" Type="http://schemas.openxmlformats.org/officeDocument/2006/relationships/externalLink" Target="externalLinks/externalLink2.xml"/><Relationship Id="rId19" Type="http://schemas.openxmlformats.org/officeDocument/2006/relationships/externalLink" Target="externalLinks/externalLink11.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externalLink" Target="externalLinks/externalLink6.xml"/><Relationship Id="rId22" Type="http://schemas.openxmlformats.org/officeDocument/2006/relationships/styles" Target="styles.xml"/><Relationship Id="rId27"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807720</xdr:colOff>
      <xdr:row>4</xdr:row>
      <xdr:rowOff>129540</xdr:rowOff>
    </xdr:from>
    <xdr:to>
      <xdr:col>5</xdr:col>
      <xdr:colOff>365760</xdr:colOff>
      <xdr:row>11</xdr:row>
      <xdr:rowOff>784860</xdr:rowOff>
    </xdr:to>
    <xdr:pic>
      <xdr:nvPicPr>
        <xdr:cNvPr id="2" name="Picture 2">
          <a:extLst>
            <a:ext uri="{FF2B5EF4-FFF2-40B4-BE49-F238E27FC236}">
              <a16:creationId xmlns:a16="http://schemas.microsoft.com/office/drawing/2014/main" id="{81181A49-D591-46D8-B6EF-B1C54A6651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07720" y="1569720"/>
          <a:ext cx="4488180" cy="21107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129540</xdr:colOff>
      <xdr:row>17</xdr:row>
      <xdr:rowOff>53340</xdr:rowOff>
    </xdr:from>
    <xdr:to>
      <xdr:col>4</xdr:col>
      <xdr:colOff>266700</xdr:colOff>
      <xdr:row>21</xdr:row>
      <xdr:rowOff>182880</xdr:rowOff>
    </xdr:to>
    <xdr:pic>
      <xdr:nvPicPr>
        <xdr:cNvPr id="3" name="Picture 3">
          <a:extLst>
            <a:ext uri="{FF2B5EF4-FFF2-40B4-BE49-F238E27FC236}">
              <a16:creationId xmlns:a16="http://schemas.microsoft.com/office/drawing/2014/main" id="{A3A0E57A-451F-419B-9B51-E8D8BF3C441B}"/>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329940" y="5958840"/>
          <a:ext cx="1074420" cy="10744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365760</xdr:colOff>
      <xdr:row>17</xdr:row>
      <xdr:rowOff>38100</xdr:rowOff>
    </xdr:from>
    <xdr:to>
      <xdr:col>2</xdr:col>
      <xdr:colOff>144780</xdr:colOff>
      <xdr:row>21</xdr:row>
      <xdr:rowOff>190500</xdr:rowOff>
    </xdr:to>
    <xdr:pic>
      <xdr:nvPicPr>
        <xdr:cNvPr id="4" name="Picture 3" descr="Najmi Bilgrami Collaborative (@najmibilgrami) • Instagram photos and videos">
          <a:extLst>
            <a:ext uri="{FF2B5EF4-FFF2-40B4-BE49-F238E27FC236}">
              <a16:creationId xmlns:a16="http://schemas.microsoft.com/office/drawing/2014/main" id="{DBAE26C4-39D6-4E3D-A3A5-B6BDF0D7FA72}"/>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303020" y="5943600"/>
          <a:ext cx="1104900" cy="10972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172.16.100.2\QS-Data\Backup%20Data\TENDER%20WORKING\(2010%20TENDER%20WORKING)\NAVEENA%20EXPORTS\NAVEENA%20EXPORT%20H.O%20WORKING.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J:\WINDOWS\TEMP\IBASE2.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Binarycomputers\Star%20Sam%20&amp;%20Co.%2023-6-2015\Documents%20and%20Settings\hameed\Local%20Settings\Temporary%20Internet%20Files\OLK4\Metro%20Hanoi%201\Tendering\Packages\Store%20building\Package%203\CS3408\Standard\RPT.xls" TargetMode="External"/></Relationships>
</file>

<file path=xl/externalLinks/_rels/externalLink12.xml.rels><?xml version="1.0" encoding="UTF-8" standalone="yes"?>
<Relationships xmlns="http://schemas.openxmlformats.org/package/2006/relationships"><Relationship Id="rId3" Type="http://schemas.openxmlformats.org/officeDocument/2006/relationships/externalLinkPath" Target="https://collierspk.sharepoint.com/Shared%20Documents/Transactional%20Services%20&amp;%20PM/EY/Project%20Management/Karachi%20Extension%20&amp;%20Islamabad/Project%20Management/Design/ISL%20-%20NBCL%20Drawings/EY%20Islamabad%20RFP%20for%20GC/Tender%20BOQ-EY%20Isl%2013-04-25.xlsx" TargetMode="External"/><Relationship Id="rId2" Type="http://schemas.microsoft.com/office/2019/04/relationships/externalLinkLongPath" Target="/Shared%20Documents/Transactional%20Services%20&amp;%20PM/EY/Project%20Management/Karachi%20Extension%20&amp;%20Islamabad/Project%20Management/Design/ISL%20-%20NBCL%20Drawings/EY%20Islamabad%20RFP%20for%20GC/Tender%20BOQ-EY%20Isl%2013-04-25.xlsx?7B33A6AE" TargetMode="External"/><Relationship Id="rId1" Type="http://schemas.openxmlformats.org/officeDocument/2006/relationships/externalLinkPath" Target="file:///\\7B33A6AE\Tender%20BOQ-EY%20Isl%2013-04-25.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J:\Dung%20Quat\Goi3\PNT-P3.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Binarycomputers\Star%20Sam%20&amp;%20Co.%2023-6-2015\Backup%20Data\MY%20DOCUMENT\My%20Documents%20UP%20TO%202009\BILLS%20FILE%20UP%20TO%20DEC%202009\ATLAS%20HONDA\500K\Power%20house.xls" TargetMode="External"/></Relationships>
</file>

<file path=xl/externalLinks/_rels/externalLink4.xml.rels><?xml version="1.0" encoding="UTF-8" standalone="yes"?>
<Relationships xmlns="http://schemas.openxmlformats.org/package/2006/relationships"><Relationship Id="rId1" Type="http://schemas.microsoft.com/office/2006/relationships/xlExternalLinkPath/xlPathMissing" Target="Prime%20Minister%20Housing%20Pro.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Server1\CURRENT%20JOBS%202008-09\BOQ\JOB%20AND%20PAYMENTS%20DETAIL.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Arcop-server\Arcop\Engineering%20Department\Ambulatory%20Care%20Building-AKU\BILL%20OF%20QUANITTIES\shehzaddata\CHSRES\boq\COSTCONT\To%20Shehzad\cont-finalbill.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Nespak10\d\2215%20FSD\2215\Sewer%20Design%20(Actual%20Velocity).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Y:\ELEKEN\Dominion%20Mall\HVAC\BOQ%20&amp;%20Estimate\2-Chilled%20Water%20System\2022-01-27%20BOQ%20&amp;%20Estimate%20of%20ACMV%20Works.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server\Project-doc-2\Project-doc-2\PROJECT-DOC\Sindh%20Secretariat\BOQ%20&amp;%20Estimate\2013-12-10%20BOQ%20&amp;%20Estim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A"/>
      <sheetName val="BOQ"/>
      <sheetName val="sum"/>
    </sheetNames>
    <sheetDataSet>
      <sheetData sheetId="0" refreshError="1"/>
      <sheetData sheetId="1" refreshError="1"/>
      <sheetData sheetId="2"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BASE"/>
      <sheetName val="SUM"/>
      <sheetName val="Histogram"/>
      <sheetName val="Sheet1"/>
      <sheetName val="Rate List"/>
      <sheetName val="Ext.Boq"/>
      <sheetName val="Rate_List"/>
      <sheetName val="Ext_Boq"/>
      <sheetName val="Testing"/>
      <sheetName val="estimate"/>
      <sheetName val="OB"/>
      <sheetName val="cover page"/>
      <sheetName val="IBASE2"/>
      <sheetName val="RCC,Ret. Wall"/>
      <sheetName val="D"/>
      <sheetName val="SUMMARY WAREHOUSE"/>
      <sheetName val="SUMMARY WAREHOUSE (2)"/>
      <sheetName val="Manhol Backup Calc"/>
    </sheetNames>
    <sheetDataSet>
      <sheetData sheetId="0" refreshError="1">
        <row r="7">
          <cell r="AH7" t="str">
            <v>SP1</v>
          </cell>
          <cell r="AI7" t="str">
            <v>SOLVENT CLEANING   (SSPC-SP-1)</v>
          </cell>
          <cell r="AJ7">
            <v>60</v>
          </cell>
          <cell r="AK7">
            <v>60</v>
          </cell>
          <cell r="AL7">
            <v>60</v>
          </cell>
        </row>
        <row r="8">
          <cell r="AH8" t="str">
            <v>SP2</v>
          </cell>
          <cell r="AI8" t="str">
            <v>HAND CLEANING   (SSPC-SP-2)</v>
          </cell>
          <cell r="AJ8">
            <v>50</v>
          </cell>
          <cell r="AK8">
            <v>50</v>
          </cell>
          <cell r="AL8">
            <v>50</v>
          </cell>
        </row>
        <row r="9">
          <cell r="AH9" t="str">
            <v>SP3</v>
          </cell>
          <cell r="AI9" t="str">
            <v>POWER CLEANING   (SSPC-SP-3)</v>
          </cell>
          <cell r="AJ9">
            <v>50</v>
          </cell>
          <cell r="AK9">
            <v>50</v>
          </cell>
          <cell r="AL9">
            <v>50</v>
          </cell>
        </row>
        <row r="10">
          <cell r="AH10" t="str">
            <v>SP5</v>
          </cell>
          <cell r="AI10" t="str">
            <v>WHITE METAL BLAST   (SSPC-SP-5)</v>
          </cell>
          <cell r="AJ10">
            <v>90</v>
          </cell>
          <cell r="AK10">
            <v>90</v>
          </cell>
          <cell r="AL10">
            <v>90</v>
          </cell>
        </row>
        <row r="11">
          <cell r="AH11" t="str">
            <v>SP6</v>
          </cell>
          <cell r="AI11" t="str">
            <v>COMMERCIAL BLAST (SSPC-SP-6)</v>
          </cell>
          <cell r="AJ11">
            <v>70</v>
          </cell>
          <cell r="AK11">
            <v>70</v>
          </cell>
          <cell r="AL11">
            <v>70</v>
          </cell>
        </row>
        <row r="12">
          <cell r="AH12" t="str">
            <v>SP7</v>
          </cell>
          <cell r="AI12" t="str">
            <v>BRUSH OFF BLAST CLEANING (SSPC-SP7)</v>
          </cell>
          <cell r="AJ12">
            <v>50</v>
          </cell>
          <cell r="AK12">
            <v>50</v>
          </cell>
          <cell r="AL12">
            <v>50</v>
          </cell>
        </row>
        <row r="13">
          <cell r="AH13" t="str">
            <v>SP8</v>
          </cell>
          <cell r="AI13" t="str">
            <v>PICKLING  (SSPC-SP-8)</v>
          </cell>
          <cell r="AJ13">
            <v>350</v>
          </cell>
          <cell r="AK13">
            <v>350</v>
          </cell>
          <cell r="AL13">
            <v>350</v>
          </cell>
        </row>
        <row r="14">
          <cell r="AH14" t="str">
            <v>SP10</v>
          </cell>
          <cell r="AI14" t="str">
            <v>NEAR WHITE BLAST (SSPC-SP-10)</v>
          </cell>
          <cell r="AJ14">
            <v>80</v>
          </cell>
          <cell r="AK14">
            <v>80</v>
          </cell>
          <cell r="AL14">
            <v>80</v>
          </cell>
        </row>
        <row r="16">
          <cell r="AH16" t="str">
            <v>RLP</v>
          </cell>
          <cell r="AI16" t="str">
            <v>RED LEAD PRIMER</v>
          </cell>
          <cell r="AJ16" t="str">
            <v>0101</v>
          </cell>
          <cell r="AK16" t="str">
            <v>905(OP-91)</v>
          </cell>
          <cell r="AL16" t="str">
            <v>210</v>
          </cell>
          <cell r="AM16">
            <v>1</v>
          </cell>
          <cell r="AN16">
            <v>9.1999999999999993</v>
          </cell>
          <cell r="AO16">
            <v>9.6999999999999993</v>
          </cell>
          <cell r="AP16">
            <v>14.8</v>
          </cell>
          <cell r="AQ16">
            <v>47.83</v>
          </cell>
          <cell r="AR16">
            <v>45.36</v>
          </cell>
          <cell r="AS16">
            <v>38.51</v>
          </cell>
          <cell r="AT16">
            <v>440</v>
          </cell>
          <cell r="AU16">
            <v>440</v>
          </cell>
          <cell r="AV16">
            <v>570</v>
          </cell>
        </row>
        <row r="17">
          <cell r="AI17" t="str">
            <v>RED LEAD PRIMER</v>
          </cell>
          <cell r="AJ17" t="str">
            <v>0102</v>
          </cell>
          <cell r="AK17" t="str">
            <v>906(OP-92)</v>
          </cell>
          <cell r="AL17" t="str">
            <v>220</v>
          </cell>
          <cell r="AM17">
            <v>1</v>
          </cell>
          <cell r="AN17">
            <v>8.7799999999999994</v>
          </cell>
          <cell r="AO17">
            <v>10</v>
          </cell>
          <cell r="AP17">
            <v>12.4</v>
          </cell>
          <cell r="AQ17">
            <v>47.83</v>
          </cell>
          <cell r="AR17">
            <v>42</v>
          </cell>
          <cell r="AS17">
            <v>38.71</v>
          </cell>
          <cell r="AT17">
            <v>420</v>
          </cell>
          <cell r="AU17">
            <v>420</v>
          </cell>
          <cell r="AV17">
            <v>480</v>
          </cell>
        </row>
        <row r="18">
          <cell r="AI18" t="str">
            <v>B P RED LEAD PRIMER</v>
          </cell>
          <cell r="AJ18" t="str">
            <v>0103</v>
          </cell>
          <cell r="AK18" t="str">
            <v>911</v>
          </cell>
          <cell r="AL18">
            <v>0</v>
          </cell>
          <cell r="AM18">
            <v>1</v>
          </cell>
          <cell r="AN18">
            <v>8.44</v>
          </cell>
          <cell r="AO18">
            <v>9</v>
          </cell>
          <cell r="AP18">
            <v>0</v>
          </cell>
          <cell r="AQ18">
            <v>45</v>
          </cell>
          <cell r="AR18">
            <v>42.22</v>
          </cell>
          <cell r="AS18">
            <v>0</v>
          </cell>
          <cell r="AT18">
            <v>380</v>
          </cell>
          <cell r="AU18">
            <v>380</v>
          </cell>
        </row>
        <row r="19">
          <cell r="AH19" t="str">
            <v>ATP</v>
          </cell>
          <cell r="AI19" t="str">
            <v xml:space="preserve">ALUMINUM TRIPOLYPHOSPHATE PRIMER </v>
          </cell>
          <cell r="AJ19" t="str">
            <v>0107</v>
          </cell>
          <cell r="AK19" t="str">
            <v>992</v>
          </cell>
          <cell r="AL19" t="str">
            <v>221</v>
          </cell>
          <cell r="AM19">
            <v>1</v>
          </cell>
          <cell r="AN19">
            <v>12.6</v>
          </cell>
          <cell r="AO19">
            <v>7.09</v>
          </cell>
          <cell r="AP19">
            <v>11.4</v>
          </cell>
          <cell r="AQ19">
            <v>39.68</v>
          </cell>
          <cell r="AR19">
            <v>42.31</v>
          </cell>
          <cell r="AS19">
            <v>38.6</v>
          </cell>
          <cell r="AT19">
            <v>500</v>
          </cell>
          <cell r="AU19">
            <v>300</v>
          </cell>
          <cell r="AV19">
            <v>440</v>
          </cell>
        </row>
        <row r="20">
          <cell r="AH20" t="str">
            <v>AZCP</v>
          </cell>
          <cell r="AI20" t="str">
            <v xml:space="preserve">ALKYD ZINC CHROMATE PRIMER </v>
          </cell>
          <cell r="AJ20" t="str">
            <v>0111</v>
          </cell>
          <cell r="AK20" t="str">
            <v>907(OP-93)</v>
          </cell>
          <cell r="AL20" t="str">
            <v>240</v>
          </cell>
          <cell r="AM20">
            <v>1</v>
          </cell>
          <cell r="AN20">
            <v>10.9</v>
          </cell>
          <cell r="AO20">
            <v>10.6</v>
          </cell>
          <cell r="AP20">
            <v>9</v>
          </cell>
          <cell r="AQ20">
            <v>40.369999999999997</v>
          </cell>
          <cell r="AR20">
            <v>41.51</v>
          </cell>
          <cell r="AS20">
            <v>40.89</v>
          </cell>
          <cell r="AT20">
            <v>440</v>
          </cell>
          <cell r="AU20">
            <v>440</v>
          </cell>
          <cell r="AV20">
            <v>368</v>
          </cell>
        </row>
        <row r="21">
          <cell r="AH21" t="str">
            <v>ROP</v>
          </cell>
          <cell r="AI21" t="str">
            <v xml:space="preserve">RED OXIDE PRIMER </v>
          </cell>
          <cell r="AJ21" t="str">
            <v>0121</v>
          </cell>
          <cell r="AK21" t="str">
            <v>904(OP-95)</v>
          </cell>
          <cell r="AL21" t="str">
            <v>230</v>
          </cell>
          <cell r="AM21">
            <v>1</v>
          </cell>
          <cell r="AN21">
            <v>6.5</v>
          </cell>
          <cell r="AO21">
            <v>8.1999999999999993</v>
          </cell>
          <cell r="AP21">
            <v>5.2</v>
          </cell>
          <cell r="AQ21">
            <v>46.15</v>
          </cell>
          <cell r="AR21">
            <v>41.46</v>
          </cell>
          <cell r="AS21">
            <v>57.12</v>
          </cell>
          <cell r="AT21">
            <v>300</v>
          </cell>
          <cell r="AU21">
            <v>340</v>
          </cell>
          <cell r="AV21">
            <v>297</v>
          </cell>
        </row>
        <row r="22">
          <cell r="AH22" t="str">
            <v>GS</v>
          </cell>
          <cell r="AI22" t="str">
            <v xml:space="preserve">GRAY SURFACE </v>
          </cell>
          <cell r="AJ22" t="str">
            <v>0141</v>
          </cell>
          <cell r="AK22" t="str">
            <v>501</v>
          </cell>
          <cell r="AL22" t="str">
            <v>090</v>
          </cell>
          <cell r="AM22">
            <v>1</v>
          </cell>
          <cell r="AN22">
            <v>8.1</v>
          </cell>
          <cell r="AO22">
            <v>12.1</v>
          </cell>
          <cell r="AP22">
            <v>12.6</v>
          </cell>
          <cell r="AQ22">
            <v>37.04</v>
          </cell>
          <cell r="AR22">
            <v>37.19</v>
          </cell>
          <cell r="AS22">
            <v>37.94</v>
          </cell>
          <cell r="AT22">
            <v>300</v>
          </cell>
          <cell r="AU22">
            <v>450</v>
          </cell>
          <cell r="AV22">
            <v>478</v>
          </cell>
        </row>
        <row r="23">
          <cell r="AH23" t="str">
            <v>RMP</v>
          </cell>
          <cell r="AI23" t="str">
            <v>READY-MIXED PAINT</v>
          </cell>
          <cell r="AJ23" t="str">
            <v>0151</v>
          </cell>
          <cell r="AK23" t="str">
            <v>111</v>
          </cell>
          <cell r="AL23" t="str">
            <v>100</v>
          </cell>
          <cell r="AM23">
            <v>1</v>
          </cell>
          <cell r="AN23">
            <v>10.9</v>
          </cell>
          <cell r="AO23">
            <v>9.6</v>
          </cell>
          <cell r="AP23">
            <v>10</v>
          </cell>
          <cell r="AQ23">
            <v>41.28</v>
          </cell>
          <cell r="AR23">
            <v>41.67</v>
          </cell>
          <cell r="AS23">
            <v>38</v>
          </cell>
          <cell r="AT23">
            <v>450</v>
          </cell>
          <cell r="AU23">
            <v>400</v>
          </cell>
          <cell r="AV23">
            <v>380</v>
          </cell>
        </row>
        <row r="24">
          <cell r="AH24" t="str">
            <v>FRMP</v>
          </cell>
          <cell r="AI24" t="str">
            <v xml:space="preserve">FLAT READY-MIXED PAINT </v>
          </cell>
          <cell r="AJ24" t="str">
            <v>0153</v>
          </cell>
          <cell r="AK24" t="str">
            <v>508</v>
          </cell>
          <cell r="AL24">
            <v>0</v>
          </cell>
          <cell r="AM24">
            <v>1</v>
          </cell>
          <cell r="AN24">
            <v>11.8</v>
          </cell>
          <cell r="AO24">
            <v>9.4</v>
          </cell>
          <cell r="AP24">
            <v>0</v>
          </cell>
          <cell r="AQ24">
            <v>36.44</v>
          </cell>
          <cell r="AR24">
            <v>37.229999999999997</v>
          </cell>
          <cell r="AS24">
            <v>0</v>
          </cell>
          <cell r="AT24">
            <v>430</v>
          </cell>
          <cell r="AU24">
            <v>350</v>
          </cell>
        </row>
        <row r="25">
          <cell r="AH25" t="str">
            <v>AE</v>
          </cell>
          <cell r="AI25" t="str">
            <v xml:space="preserve">ALKYD ENAMEL </v>
          </cell>
          <cell r="AJ25" t="str">
            <v>0162</v>
          </cell>
          <cell r="AK25" t="str">
            <v>502</v>
          </cell>
          <cell r="AL25" t="str">
            <v>110</v>
          </cell>
          <cell r="AM25">
            <v>1</v>
          </cell>
          <cell r="AN25">
            <v>11.9</v>
          </cell>
          <cell r="AO25">
            <v>12.4</v>
          </cell>
          <cell r="AP25">
            <v>12</v>
          </cell>
          <cell r="AQ25">
            <v>35.29</v>
          </cell>
          <cell r="AR25">
            <v>37.1</v>
          </cell>
          <cell r="AS25">
            <v>37.92</v>
          </cell>
          <cell r="AT25">
            <v>420</v>
          </cell>
          <cell r="AU25">
            <v>460</v>
          </cell>
          <cell r="AV25">
            <v>455</v>
          </cell>
        </row>
        <row r="26">
          <cell r="AH26" t="str">
            <v>AP</v>
          </cell>
          <cell r="AI26" t="str">
            <v>ALUMIN PAINT</v>
          </cell>
          <cell r="AJ26" t="str">
            <v>0152</v>
          </cell>
          <cell r="AK26" t="str">
            <v>103</v>
          </cell>
          <cell r="AL26" t="str">
            <v>310</v>
          </cell>
          <cell r="AM26">
            <v>1</v>
          </cell>
          <cell r="AN26">
            <v>10.9</v>
          </cell>
          <cell r="AO26">
            <v>13.5</v>
          </cell>
          <cell r="AP26">
            <v>13.5</v>
          </cell>
          <cell r="AQ26">
            <v>36.700000000000003</v>
          </cell>
          <cell r="AR26">
            <v>34.07</v>
          </cell>
          <cell r="AS26">
            <v>32.44</v>
          </cell>
          <cell r="AT26">
            <v>400</v>
          </cell>
          <cell r="AU26">
            <v>460</v>
          </cell>
          <cell r="AV26">
            <v>438</v>
          </cell>
        </row>
        <row r="27">
          <cell r="AH27" t="str">
            <v>AMF</v>
          </cell>
          <cell r="AI27" t="str">
            <v>PHEN0LIC-MODIFIED ALKYD M.I.O.FINISH</v>
          </cell>
          <cell r="AJ27" t="str">
            <v>4690(Ar-900)</v>
          </cell>
          <cell r="AK27">
            <v>0</v>
          </cell>
          <cell r="AL27" t="str">
            <v>800</v>
          </cell>
          <cell r="AM27">
            <v>1</v>
          </cell>
          <cell r="AN27">
            <v>19.16</v>
          </cell>
          <cell r="AO27">
            <v>0</v>
          </cell>
          <cell r="AP27">
            <v>17.8</v>
          </cell>
          <cell r="AQ27">
            <v>26.1</v>
          </cell>
          <cell r="AR27">
            <v>0</v>
          </cell>
          <cell r="AS27">
            <v>37.869999999999997</v>
          </cell>
          <cell r="AT27">
            <v>500</v>
          </cell>
          <cell r="AU27">
            <v>0</v>
          </cell>
          <cell r="AV27">
            <v>674</v>
          </cell>
        </row>
        <row r="28">
          <cell r="AH28" t="str">
            <v>GP</v>
          </cell>
          <cell r="AI28" t="str">
            <v xml:space="preserve">GALVAN. STEEL SHEET EHULSION PAINT </v>
          </cell>
          <cell r="AJ28">
            <v>0</v>
          </cell>
          <cell r="AK28" t="str">
            <v>100(OM-12)</v>
          </cell>
          <cell r="AL28">
            <v>0</v>
          </cell>
          <cell r="AM28">
            <v>1</v>
          </cell>
          <cell r="AN28">
            <v>0</v>
          </cell>
          <cell r="AO28">
            <v>14.3</v>
          </cell>
          <cell r="AP28">
            <v>0</v>
          </cell>
          <cell r="AQ28">
            <v>0</v>
          </cell>
          <cell r="AR28">
            <v>47.55</v>
          </cell>
          <cell r="AS28">
            <v>0</v>
          </cell>
          <cell r="AT28">
            <v>0</v>
          </cell>
          <cell r="AU28">
            <v>680</v>
          </cell>
        </row>
        <row r="29">
          <cell r="AI29" t="str">
            <v xml:space="preserve">EPOXY RESIN </v>
          </cell>
        </row>
        <row r="30">
          <cell r="AH30" t="str">
            <v>ERLP</v>
          </cell>
          <cell r="AI30" t="str">
            <v xml:space="preserve">EPOXY RED LEAD PRIMER </v>
          </cell>
          <cell r="AJ30" t="str">
            <v>0401</v>
          </cell>
          <cell r="AK30" t="str">
            <v>1007(EP-01)</v>
          </cell>
          <cell r="AL30">
            <v>0</v>
          </cell>
          <cell r="AM30">
            <v>1</v>
          </cell>
          <cell r="AN30">
            <v>13.7</v>
          </cell>
          <cell r="AO30">
            <v>11.9</v>
          </cell>
          <cell r="AP30">
            <v>0</v>
          </cell>
          <cell r="AQ30">
            <v>41.61</v>
          </cell>
          <cell r="AR30">
            <v>47.9</v>
          </cell>
          <cell r="AS30">
            <v>0</v>
          </cell>
          <cell r="AT30">
            <v>570</v>
          </cell>
          <cell r="AU30">
            <v>570</v>
          </cell>
        </row>
        <row r="31">
          <cell r="AH31" t="str">
            <v>EZCP</v>
          </cell>
          <cell r="AI31" t="str">
            <v xml:space="preserve">EPOXY ZINC CHROMATE PRIMER </v>
          </cell>
          <cell r="AJ31" t="str">
            <v>0411</v>
          </cell>
          <cell r="AK31" t="str">
            <v>1008(EP-09)</v>
          </cell>
          <cell r="AL31" t="str">
            <v>56</v>
          </cell>
          <cell r="AM31">
            <v>1</v>
          </cell>
          <cell r="AN31">
            <v>13.7</v>
          </cell>
          <cell r="AO31">
            <v>13.2</v>
          </cell>
          <cell r="AP31">
            <v>15.7</v>
          </cell>
          <cell r="AQ31">
            <v>41.61</v>
          </cell>
          <cell r="AR31">
            <v>43.18</v>
          </cell>
          <cell r="AS31">
            <v>57.32</v>
          </cell>
          <cell r="AT31">
            <v>570</v>
          </cell>
          <cell r="AU31">
            <v>570</v>
          </cell>
          <cell r="AV31">
            <v>900</v>
          </cell>
        </row>
        <row r="32">
          <cell r="AH32" t="str">
            <v>EZRP</v>
          </cell>
          <cell r="AI32" t="str">
            <v xml:space="preserve">EPOXY ZINC RICH PRIMER </v>
          </cell>
          <cell r="AJ32" t="str">
            <v>0416</v>
          </cell>
          <cell r="AK32" t="str">
            <v>1006(EP-03)</v>
          </cell>
          <cell r="AL32" t="str">
            <v>63</v>
          </cell>
          <cell r="AM32">
            <v>1</v>
          </cell>
          <cell r="AN32">
            <v>24.9</v>
          </cell>
          <cell r="AO32">
            <v>18.899999999999999</v>
          </cell>
          <cell r="AP32">
            <v>44.29</v>
          </cell>
          <cell r="AQ32">
            <v>44.18</v>
          </cell>
          <cell r="AR32">
            <v>52.91</v>
          </cell>
          <cell r="AS32">
            <v>29.35</v>
          </cell>
          <cell r="AT32">
            <v>1100</v>
          </cell>
          <cell r="AU32">
            <v>1000</v>
          </cell>
          <cell r="AV32">
            <v>1300</v>
          </cell>
        </row>
        <row r="33">
          <cell r="AH33" t="str">
            <v>EROP</v>
          </cell>
          <cell r="AI33" t="str">
            <v xml:space="preserve">EPOXY RED OXIDE PRIMER </v>
          </cell>
          <cell r="AJ33" t="str">
            <v>0421(Z-500)</v>
          </cell>
          <cell r="AK33" t="str">
            <v>1009(EP-02)</v>
          </cell>
          <cell r="AL33" t="str">
            <v>87</v>
          </cell>
          <cell r="AM33">
            <v>1</v>
          </cell>
          <cell r="AN33">
            <v>11.3</v>
          </cell>
          <cell r="AO33">
            <v>10.9</v>
          </cell>
          <cell r="AP33">
            <v>28.1</v>
          </cell>
          <cell r="AQ33">
            <v>41.59</v>
          </cell>
          <cell r="AR33">
            <v>43.12</v>
          </cell>
          <cell r="AS33">
            <v>39.15</v>
          </cell>
          <cell r="AT33">
            <v>470</v>
          </cell>
          <cell r="AU33">
            <v>470</v>
          </cell>
          <cell r="AV33">
            <v>1100</v>
          </cell>
        </row>
        <row r="34">
          <cell r="AH34" t="str">
            <v>EV</v>
          </cell>
          <cell r="AI34" t="str">
            <v xml:space="preserve">EPOXY VARNISH </v>
          </cell>
          <cell r="AJ34" t="str">
            <v>0450</v>
          </cell>
          <cell r="AK34" t="str">
            <v>1010</v>
          </cell>
          <cell r="AL34" t="str">
            <v>46</v>
          </cell>
          <cell r="AM34">
            <v>1</v>
          </cell>
          <cell r="AN34">
            <v>19</v>
          </cell>
          <cell r="AO34">
            <v>19.399999999999999</v>
          </cell>
          <cell r="AP34">
            <v>21.1</v>
          </cell>
          <cell r="AQ34">
            <v>28.95</v>
          </cell>
          <cell r="AR34">
            <v>28.35</v>
          </cell>
          <cell r="AS34">
            <v>26.07</v>
          </cell>
          <cell r="AT34">
            <v>550</v>
          </cell>
          <cell r="AU34">
            <v>550</v>
          </cell>
          <cell r="AV34">
            <v>550</v>
          </cell>
        </row>
        <row r="35">
          <cell r="AH35" t="str">
            <v>EFC</v>
          </cell>
          <cell r="AI35" t="str">
            <v xml:space="preserve">EPOXY FINISH COATING </v>
          </cell>
          <cell r="AJ35" t="str">
            <v>0451</v>
          </cell>
          <cell r="AK35" t="str">
            <v>1001(EP-04)</v>
          </cell>
          <cell r="AL35" t="str">
            <v>86</v>
          </cell>
          <cell r="AM35">
            <v>1</v>
          </cell>
          <cell r="AN35">
            <v>16.8</v>
          </cell>
          <cell r="AO35">
            <v>18.3</v>
          </cell>
          <cell r="AP35">
            <v>34.9</v>
          </cell>
          <cell r="AQ35">
            <v>41.67</v>
          </cell>
          <cell r="AR35">
            <v>38.25</v>
          </cell>
          <cell r="AS35">
            <v>22.92</v>
          </cell>
          <cell r="AT35">
            <v>700</v>
          </cell>
          <cell r="AU35">
            <v>700</v>
          </cell>
          <cell r="AV35">
            <v>800</v>
          </cell>
        </row>
        <row r="36">
          <cell r="AH36" t="str">
            <v>CTE</v>
          </cell>
          <cell r="AI36" t="str">
            <v xml:space="preserve">COAL TAR EPOXY HB </v>
          </cell>
          <cell r="AJ36" t="str">
            <v>0459</v>
          </cell>
          <cell r="AK36" t="str">
            <v>1004(EP-06)</v>
          </cell>
          <cell r="AL36" t="str">
            <v>58</v>
          </cell>
          <cell r="AM36">
            <v>1</v>
          </cell>
          <cell r="AN36">
            <v>7.9</v>
          </cell>
          <cell r="AO36">
            <v>7.6</v>
          </cell>
          <cell r="AP36">
            <v>0</v>
          </cell>
          <cell r="AQ36">
            <v>50.63</v>
          </cell>
          <cell r="AR36">
            <v>52.63</v>
          </cell>
          <cell r="AS36">
            <v>0</v>
          </cell>
          <cell r="AT36">
            <v>400</v>
          </cell>
          <cell r="AU36">
            <v>400</v>
          </cell>
          <cell r="AV36">
            <v>700</v>
          </cell>
        </row>
        <row r="37">
          <cell r="AH37" t="str">
            <v>IZRP</v>
          </cell>
          <cell r="AI37" t="str">
            <v xml:space="preserve">INORGANIC ZINC RICH PRIMER </v>
          </cell>
          <cell r="AJ37" t="str">
            <v>4120(Z-120HB)</v>
          </cell>
          <cell r="AK37" t="str">
            <v>1011(IZ-01)</v>
          </cell>
          <cell r="AL37" t="str">
            <v>33</v>
          </cell>
          <cell r="AM37">
            <v>1</v>
          </cell>
          <cell r="AN37">
            <v>19.399999999999999</v>
          </cell>
          <cell r="AO37">
            <v>15.6</v>
          </cell>
          <cell r="AP37">
            <v>30.3</v>
          </cell>
          <cell r="AQ37">
            <v>56.7</v>
          </cell>
          <cell r="AR37">
            <v>64.099999999999994</v>
          </cell>
          <cell r="AS37">
            <v>42.9</v>
          </cell>
          <cell r="AT37">
            <v>1100</v>
          </cell>
          <cell r="AU37">
            <v>1000</v>
          </cell>
          <cell r="AV37">
            <v>1300</v>
          </cell>
        </row>
        <row r="38">
          <cell r="AH38" t="str">
            <v>EATP</v>
          </cell>
          <cell r="AI38" t="str">
            <v>EPOXY ALUMINUM TRIPOLYPHOSPHATE PRIMER</v>
          </cell>
          <cell r="AJ38" t="str">
            <v>A-536</v>
          </cell>
          <cell r="AK38" t="str">
            <v>1075</v>
          </cell>
          <cell r="AL38" t="str">
            <v>57</v>
          </cell>
          <cell r="AM38">
            <v>1</v>
          </cell>
          <cell r="AN38">
            <v>18.7</v>
          </cell>
          <cell r="AO38">
            <v>14.7</v>
          </cell>
          <cell r="AP38">
            <v>15.5</v>
          </cell>
          <cell r="AQ38">
            <v>42.78</v>
          </cell>
          <cell r="AR38">
            <v>42.86</v>
          </cell>
          <cell r="AS38">
            <v>39.03</v>
          </cell>
          <cell r="AT38">
            <v>800</v>
          </cell>
          <cell r="AU38">
            <v>630</v>
          </cell>
          <cell r="AV38">
            <v>605</v>
          </cell>
        </row>
        <row r="39">
          <cell r="AH39" t="str">
            <v>EBZRP</v>
          </cell>
          <cell r="AI39" t="str">
            <v xml:space="preserve">EPOXY CURED BASED ZINC RICH PRIMER </v>
          </cell>
          <cell r="AJ39" t="str">
            <v>4180(Z-800)</v>
          </cell>
          <cell r="AK39" t="str">
            <v>1002</v>
          </cell>
          <cell r="AL39">
            <v>0</v>
          </cell>
          <cell r="AM39">
            <v>1</v>
          </cell>
          <cell r="AN39">
            <v>27.3</v>
          </cell>
          <cell r="AO39">
            <v>15.7</v>
          </cell>
          <cell r="AP39">
            <v>0</v>
          </cell>
          <cell r="AQ39">
            <v>40.29</v>
          </cell>
          <cell r="AR39">
            <v>38.22</v>
          </cell>
          <cell r="AS39">
            <v>0</v>
          </cell>
          <cell r="AT39">
            <v>1100</v>
          </cell>
          <cell r="AU39">
            <v>600</v>
          </cell>
        </row>
        <row r="40">
          <cell r="AH40" t="str">
            <v>HBEP</v>
          </cell>
          <cell r="AI40" t="str">
            <v>HIGH BUILD EPOXY POLYAMINE CURED</v>
          </cell>
          <cell r="AJ40" t="str">
            <v>4418(A-418)</v>
          </cell>
          <cell r="AK40" t="str">
            <v>1015</v>
          </cell>
          <cell r="AL40">
            <v>0</v>
          </cell>
          <cell r="AM40">
            <v>1</v>
          </cell>
          <cell r="AN40">
            <v>18.3</v>
          </cell>
          <cell r="AO40">
            <v>13.1</v>
          </cell>
          <cell r="AP40">
            <v>0</v>
          </cell>
          <cell r="AQ40">
            <v>65.569999999999993</v>
          </cell>
          <cell r="AR40">
            <v>83.97</v>
          </cell>
          <cell r="AS40">
            <v>0</v>
          </cell>
          <cell r="AT40">
            <v>1200</v>
          </cell>
          <cell r="AU40">
            <v>1100</v>
          </cell>
        </row>
        <row r="41">
          <cell r="AH41" t="str">
            <v>HSCP</v>
          </cell>
          <cell r="AI41" t="str">
            <v>HIGH SOILD EPOXY POLYAMINE CURED PRIMER</v>
          </cell>
          <cell r="AJ41" t="str">
            <v>4418(A-448)</v>
          </cell>
          <cell r="AK41">
            <v>1017</v>
          </cell>
          <cell r="AL41">
            <v>0</v>
          </cell>
          <cell r="AM41">
            <v>1</v>
          </cell>
          <cell r="AN41">
            <v>20.309999999999999</v>
          </cell>
          <cell r="AO41">
            <v>13.1</v>
          </cell>
          <cell r="AP41">
            <v>0</v>
          </cell>
          <cell r="AQ41">
            <v>64</v>
          </cell>
          <cell r="AR41">
            <v>83.97</v>
          </cell>
          <cell r="AS41">
            <v>0</v>
          </cell>
          <cell r="AT41">
            <v>1300</v>
          </cell>
          <cell r="AU41">
            <v>1100</v>
          </cell>
        </row>
        <row r="42">
          <cell r="AH42" t="str">
            <v>EEA</v>
          </cell>
          <cell r="AI42" t="str">
            <v>EPOXY ENAMEL AMINE ADDUCT CURED</v>
          </cell>
          <cell r="AJ42" t="str">
            <v>4450(A-500)</v>
          </cell>
          <cell r="AK42" t="str">
            <v>1014</v>
          </cell>
          <cell r="AL42">
            <v>0</v>
          </cell>
          <cell r="AM42">
            <v>1</v>
          </cell>
          <cell r="AN42">
            <v>23.8</v>
          </cell>
          <cell r="AO42">
            <v>11.4</v>
          </cell>
          <cell r="AP42">
            <v>0</v>
          </cell>
          <cell r="AQ42">
            <v>37.82</v>
          </cell>
          <cell r="AR42">
            <v>83.33</v>
          </cell>
          <cell r="AS42">
            <v>0</v>
          </cell>
          <cell r="AT42">
            <v>900</v>
          </cell>
          <cell r="AU42">
            <v>950</v>
          </cell>
        </row>
        <row r="43">
          <cell r="AH43" t="str">
            <v>NEP</v>
          </cell>
          <cell r="AI43" t="str">
            <v>NON-REACTIVE EPOXY PRIMER</v>
          </cell>
          <cell r="AJ43" t="str">
            <v>4405(A-505)</v>
          </cell>
          <cell r="AK43">
            <v>0</v>
          </cell>
          <cell r="AL43">
            <v>0</v>
          </cell>
          <cell r="AM43">
            <v>1</v>
          </cell>
          <cell r="AN43">
            <v>19.2</v>
          </cell>
          <cell r="AO43">
            <v>0</v>
          </cell>
          <cell r="AP43">
            <v>0</v>
          </cell>
          <cell r="AQ43">
            <v>41.67</v>
          </cell>
          <cell r="AR43">
            <v>0</v>
          </cell>
          <cell r="AS43">
            <v>0</v>
          </cell>
          <cell r="AT43">
            <v>800</v>
          </cell>
        </row>
        <row r="44">
          <cell r="AH44" t="str">
            <v>ZCOP</v>
          </cell>
          <cell r="AI44" t="str">
            <v xml:space="preserve">ZINC CHROMATE-RED OXIDE/EPOXY PRIMER </v>
          </cell>
          <cell r="AJ44" t="str">
            <v>4451(A-510)</v>
          </cell>
          <cell r="AK44" t="str">
            <v>1016</v>
          </cell>
          <cell r="AL44">
            <v>0</v>
          </cell>
          <cell r="AM44">
            <v>1</v>
          </cell>
          <cell r="AN44">
            <v>18.2</v>
          </cell>
          <cell r="AO44">
            <v>8.1999999999999993</v>
          </cell>
          <cell r="AP44">
            <v>0</v>
          </cell>
          <cell r="AQ44">
            <v>42.86</v>
          </cell>
          <cell r="AR44">
            <v>85.37</v>
          </cell>
          <cell r="AS44">
            <v>0</v>
          </cell>
          <cell r="AT44">
            <v>780</v>
          </cell>
          <cell r="AU44">
            <v>700</v>
          </cell>
        </row>
        <row r="45">
          <cell r="AH45" t="str">
            <v>EPC</v>
          </cell>
          <cell r="AI45" t="str">
            <v xml:space="preserve">EPOXY ENAMEL/POLYAMIDE CURED </v>
          </cell>
          <cell r="AJ45" t="str">
            <v>4415(A-515)</v>
          </cell>
          <cell r="AK45">
            <v>0</v>
          </cell>
          <cell r="AL45">
            <v>0</v>
          </cell>
          <cell r="AM45">
            <v>1</v>
          </cell>
          <cell r="AN45">
            <v>19.8</v>
          </cell>
          <cell r="AO45">
            <v>0</v>
          </cell>
          <cell r="AP45">
            <v>0</v>
          </cell>
          <cell r="AQ45">
            <v>42.93</v>
          </cell>
          <cell r="AR45">
            <v>0</v>
          </cell>
          <cell r="AS45">
            <v>0</v>
          </cell>
          <cell r="AT45">
            <v>850</v>
          </cell>
        </row>
        <row r="46">
          <cell r="AI46" t="str">
            <v>EPOXY NON-SKID SURFACING</v>
          </cell>
          <cell r="AJ46" t="str">
            <v>4425(A-525)</v>
          </cell>
          <cell r="AK46" t="str">
            <v>1018</v>
          </cell>
          <cell r="AL46">
            <v>0</v>
          </cell>
          <cell r="AM46">
            <v>1</v>
          </cell>
          <cell r="AN46">
            <v>18</v>
          </cell>
          <cell r="AO46">
            <v>31.3</v>
          </cell>
          <cell r="AP46">
            <v>0</v>
          </cell>
          <cell r="AQ46">
            <v>37.78</v>
          </cell>
          <cell r="AR46">
            <v>47.92</v>
          </cell>
          <cell r="AS46">
            <v>0</v>
          </cell>
          <cell r="AT46">
            <v>680</v>
          </cell>
          <cell r="AU46">
            <v>1500</v>
          </cell>
        </row>
        <row r="47">
          <cell r="AH47" t="str">
            <v>EPAP</v>
          </cell>
          <cell r="AI47" t="str">
            <v>EPOXY-POLYAMIDE,ALLOY PRIMER.</v>
          </cell>
          <cell r="AJ47" t="str">
            <v>4465(A-650)</v>
          </cell>
          <cell r="AK47">
            <v>1020</v>
          </cell>
          <cell r="AL47">
            <v>0</v>
          </cell>
          <cell r="AM47">
            <v>1</v>
          </cell>
          <cell r="AN47">
            <v>21</v>
          </cell>
          <cell r="AO47">
            <v>26.92</v>
          </cell>
          <cell r="AP47">
            <v>0</v>
          </cell>
          <cell r="AQ47">
            <v>42.86</v>
          </cell>
          <cell r="AR47">
            <v>13</v>
          </cell>
          <cell r="AS47">
            <v>0</v>
          </cell>
          <cell r="AT47">
            <v>900</v>
          </cell>
          <cell r="AU47">
            <v>350</v>
          </cell>
        </row>
        <row r="48">
          <cell r="AI48" t="str">
            <v>LEAD SILICO CHROMATE EP.PRI./POLYAMIDE CURED</v>
          </cell>
          <cell r="AJ48" t="str">
            <v>4430(A-530)</v>
          </cell>
          <cell r="AK48">
            <v>0</v>
          </cell>
          <cell r="AL48">
            <v>0</v>
          </cell>
          <cell r="AM48">
            <v>1</v>
          </cell>
          <cell r="AN48">
            <v>21.97</v>
          </cell>
          <cell r="AO48">
            <v>0</v>
          </cell>
          <cell r="AP48">
            <v>0</v>
          </cell>
          <cell r="AQ48">
            <v>37.78</v>
          </cell>
          <cell r="AR48">
            <v>0</v>
          </cell>
          <cell r="AS48">
            <v>0</v>
          </cell>
          <cell r="AT48">
            <v>830</v>
          </cell>
        </row>
        <row r="49">
          <cell r="AH49" t="str">
            <v>ERLP</v>
          </cell>
          <cell r="AI49" t="str">
            <v>EPOXY RED LEAD POLYAMIDE CURED PRIMER</v>
          </cell>
          <cell r="AJ49" t="str">
            <v>4440(A-540)</v>
          </cell>
          <cell r="AK49" t="str">
            <v>1051</v>
          </cell>
          <cell r="AL49">
            <v>0</v>
          </cell>
          <cell r="AM49">
            <v>1</v>
          </cell>
          <cell r="AN49">
            <v>19.399999999999999</v>
          </cell>
          <cell r="AO49">
            <v>15.8</v>
          </cell>
          <cell r="AP49">
            <v>0</v>
          </cell>
          <cell r="AQ49">
            <v>42.78</v>
          </cell>
          <cell r="AR49">
            <v>43.04</v>
          </cell>
          <cell r="AS49">
            <v>0</v>
          </cell>
          <cell r="AT49">
            <v>830</v>
          </cell>
          <cell r="AU49">
            <v>680</v>
          </cell>
        </row>
        <row r="50">
          <cell r="AH50" t="str">
            <v>EROP</v>
          </cell>
          <cell r="AI50" t="str">
            <v>RED LEAD-RED OXIDE EP./POLYAMIDE CURED PRI.</v>
          </cell>
          <cell r="AJ50" t="str">
            <v>4445(A-545)</v>
          </cell>
          <cell r="AK50" t="str">
            <v>1060</v>
          </cell>
          <cell r="AL50">
            <v>0</v>
          </cell>
          <cell r="AM50">
            <v>1</v>
          </cell>
          <cell r="AN50">
            <v>18.7</v>
          </cell>
          <cell r="AO50">
            <v>20.9</v>
          </cell>
          <cell r="AP50">
            <v>0</v>
          </cell>
          <cell r="AQ50">
            <v>42.78</v>
          </cell>
          <cell r="AR50">
            <v>28.71</v>
          </cell>
          <cell r="AS50">
            <v>0</v>
          </cell>
          <cell r="AT50">
            <v>800</v>
          </cell>
          <cell r="AU50">
            <v>600</v>
          </cell>
        </row>
        <row r="51">
          <cell r="AH51" t="str">
            <v>ETC</v>
          </cell>
          <cell r="AI51" t="str">
            <v>TAR EPOXY COATING/AMINE CURED</v>
          </cell>
          <cell r="AJ51" t="str">
            <v>4460(A-560)</v>
          </cell>
          <cell r="AK51" t="str">
            <v>1070(EP-10)</v>
          </cell>
          <cell r="AL51">
            <v>0</v>
          </cell>
          <cell r="AM51">
            <v>1</v>
          </cell>
          <cell r="AN51">
            <v>11.69</v>
          </cell>
          <cell r="AO51">
            <v>12.2</v>
          </cell>
          <cell r="AP51">
            <v>0</v>
          </cell>
          <cell r="AQ51">
            <v>42.78</v>
          </cell>
          <cell r="AR51">
            <v>57.38</v>
          </cell>
          <cell r="AS51">
            <v>0</v>
          </cell>
          <cell r="AT51">
            <v>500</v>
          </cell>
          <cell r="AU51">
            <v>700</v>
          </cell>
        </row>
        <row r="52">
          <cell r="AH52" t="str">
            <v>EWB</v>
          </cell>
          <cell r="AI52" t="str">
            <v>WATER BASE EPOXY ENAMEL/POLTAMINE CURED</v>
          </cell>
          <cell r="AJ52" t="str">
            <v>4458(A-580)</v>
          </cell>
          <cell r="AK52" t="str">
            <v>1017(EP-07)</v>
          </cell>
          <cell r="AL52" t="str">
            <v>96</v>
          </cell>
          <cell r="AM52">
            <v>1</v>
          </cell>
          <cell r="AN52">
            <v>34.4</v>
          </cell>
          <cell r="AO52">
            <v>16</v>
          </cell>
          <cell r="AP52">
            <v>32.700000000000003</v>
          </cell>
          <cell r="AQ52">
            <v>37.79</v>
          </cell>
          <cell r="AR52">
            <v>43.75</v>
          </cell>
          <cell r="AS52">
            <v>45.87</v>
          </cell>
          <cell r="AT52">
            <v>1300</v>
          </cell>
          <cell r="AU52">
            <v>700</v>
          </cell>
          <cell r="AV52">
            <v>1500</v>
          </cell>
        </row>
        <row r="53">
          <cell r="AH53" t="str">
            <v>CCTE</v>
          </cell>
          <cell r="AI53" t="str">
            <v>CATALYZED COAL TAR EPOXY POLYAMINE CURED</v>
          </cell>
          <cell r="AJ53" t="str">
            <v>4459(A-590)</v>
          </cell>
          <cell r="AK53" t="str">
            <v>SP-06</v>
          </cell>
          <cell r="AL53">
            <v>0</v>
          </cell>
          <cell r="AM53">
            <v>1</v>
          </cell>
          <cell r="AN53">
            <v>12.6</v>
          </cell>
          <cell r="AO53">
            <v>32.1</v>
          </cell>
          <cell r="AP53">
            <v>0</v>
          </cell>
          <cell r="AQ53">
            <v>55.56</v>
          </cell>
          <cell r="AR53">
            <v>42.37</v>
          </cell>
          <cell r="AS53">
            <v>0</v>
          </cell>
          <cell r="AT53">
            <v>700</v>
          </cell>
          <cell r="AU53">
            <v>1360</v>
          </cell>
        </row>
        <row r="54">
          <cell r="AH54" t="str">
            <v>EPF</v>
          </cell>
          <cell r="AI54" t="str">
            <v>EPOXY-POLYAMINE,FINISH</v>
          </cell>
          <cell r="AJ54" t="str">
            <v>4465(A-650)</v>
          </cell>
          <cell r="AK54" t="str">
            <v>SP-08</v>
          </cell>
          <cell r="AL54">
            <v>0</v>
          </cell>
          <cell r="AM54">
            <v>1</v>
          </cell>
          <cell r="AN54">
            <v>21</v>
          </cell>
          <cell r="AO54">
            <v>24.4</v>
          </cell>
          <cell r="AP54">
            <v>0</v>
          </cell>
          <cell r="AQ54">
            <v>42.86</v>
          </cell>
          <cell r="AR54">
            <v>25</v>
          </cell>
          <cell r="AS54">
            <v>0</v>
          </cell>
          <cell r="AT54">
            <v>900</v>
          </cell>
          <cell r="AU54">
            <v>610</v>
          </cell>
        </row>
        <row r="55">
          <cell r="AH55" t="str">
            <v>EPRLP</v>
          </cell>
          <cell r="AI55" t="str">
            <v>EPOXY/POLYAMINE,RED LEAD PRIMER</v>
          </cell>
          <cell r="AJ55" t="str">
            <v>4570(A-700)</v>
          </cell>
          <cell r="AK55" t="str">
            <v>SP-09</v>
          </cell>
          <cell r="AL55">
            <v>0</v>
          </cell>
          <cell r="AM55">
            <v>1</v>
          </cell>
          <cell r="AN55">
            <v>21</v>
          </cell>
          <cell r="AO55">
            <v>32</v>
          </cell>
          <cell r="AP55">
            <v>0</v>
          </cell>
          <cell r="AQ55">
            <v>42.86</v>
          </cell>
          <cell r="AR55">
            <v>23.75</v>
          </cell>
          <cell r="AS55">
            <v>0</v>
          </cell>
          <cell r="AT55">
            <v>900</v>
          </cell>
          <cell r="AU55">
            <v>760</v>
          </cell>
        </row>
        <row r="56">
          <cell r="AH56" t="str">
            <v>EMOP</v>
          </cell>
          <cell r="AI56" t="str">
            <v xml:space="preserve">EPOXY MIO PRIMER </v>
          </cell>
          <cell r="AJ56" t="str">
            <v>4691(Ar-910)</v>
          </cell>
          <cell r="AK56" t="str">
            <v>1050(EP-20)</v>
          </cell>
          <cell r="AL56" t="str">
            <v>76</v>
          </cell>
          <cell r="AM56">
            <v>1</v>
          </cell>
          <cell r="AN56">
            <v>17.3</v>
          </cell>
          <cell r="AO56">
            <v>9.2799999999999994</v>
          </cell>
          <cell r="AP56">
            <v>30.9</v>
          </cell>
          <cell r="AQ56">
            <v>43.35</v>
          </cell>
          <cell r="AR56">
            <v>31.25</v>
          </cell>
          <cell r="AS56">
            <v>25.89</v>
          </cell>
          <cell r="AT56">
            <v>750</v>
          </cell>
          <cell r="AU56">
            <v>290</v>
          </cell>
          <cell r="AV56">
            <v>800</v>
          </cell>
        </row>
        <row r="57">
          <cell r="AH57" t="str">
            <v>EPCP</v>
          </cell>
          <cell r="AI57" t="str">
            <v>EPOXY-PHENOLIC CURED PRIMER .</v>
          </cell>
          <cell r="AJ57" t="str">
            <v>4691(Ar-910)</v>
          </cell>
          <cell r="AK57" t="str">
            <v>1060</v>
          </cell>
          <cell r="AL57" t="str">
            <v>76</v>
          </cell>
          <cell r="AM57">
            <v>1</v>
          </cell>
          <cell r="AN57">
            <v>17.3</v>
          </cell>
          <cell r="AO57">
            <v>19.2</v>
          </cell>
          <cell r="AP57">
            <v>30.9</v>
          </cell>
          <cell r="AQ57">
            <v>43.35</v>
          </cell>
          <cell r="AR57">
            <v>31.25</v>
          </cell>
          <cell r="AS57">
            <v>25.89</v>
          </cell>
          <cell r="AT57">
            <v>750</v>
          </cell>
          <cell r="AU57">
            <v>600</v>
          </cell>
          <cell r="AV57">
            <v>800</v>
          </cell>
        </row>
        <row r="59">
          <cell r="AI59" t="str">
            <v xml:space="preserve">CHLORINATED RUBBER RESIN </v>
          </cell>
        </row>
        <row r="60">
          <cell r="AH60" t="str">
            <v>CRRLP</v>
          </cell>
          <cell r="AI60" t="str">
            <v xml:space="preserve">CALORINATED RUBBER RED LEAD PRIMER </v>
          </cell>
          <cell r="AJ60" t="str">
            <v>0201</v>
          </cell>
          <cell r="AK60" t="str">
            <v>1402(RF-63)</v>
          </cell>
          <cell r="AL60" t="str">
            <v>530</v>
          </cell>
          <cell r="AM60">
            <v>1</v>
          </cell>
          <cell r="AN60">
            <v>14.7</v>
          </cell>
          <cell r="AO60">
            <v>12.9</v>
          </cell>
          <cell r="AP60">
            <v>15.5</v>
          </cell>
          <cell r="AQ60">
            <v>32.65</v>
          </cell>
          <cell r="AR60">
            <v>37.979999999999997</v>
          </cell>
          <cell r="AS60">
            <v>36.450000000000003</v>
          </cell>
          <cell r="AT60">
            <v>480</v>
          </cell>
          <cell r="AU60">
            <v>490</v>
          </cell>
          <cell r="AV60">
            <v>565</v>
          </cell>
        </row>
        <row r="61">
          <cell r="AH61" t="str">
            <v>CRZCP</v>
          </cell>
          <cell r="AI61" t="str">
            <v>CHLORINATED RUBBER PRIMER ZINC CHROMATE PR.</v>
          </cell>
          <cell r="AJ61" t="str">
            <v>0211</v>
          </cell>
          <cell r="AK61" t="str">
            <v>1450(RF-67)</v>
          </cell>
          <cell r="AL61" t="str">
            <v>540</v>
          </cell>
          <cell r="AM61">
            <v>1</v>
          </cell>
          <cell r="AN61">
            <v>15.5</v>
          </cell>
          <cell r="AO61">
            <v>11.3</v>
          </cell>
          <cell r="AP61">
            <v>14.1</v>
          </cell>
          <cell r="AQ61">
            <v>30.97</v>
          </cell>
          <cell r="AR61">
            <v>42.48</v>
          </cell>
          <cell r="AS61">
            <v>36.450000000000003</v>
          </cell>
          <cell r="AT61">
            <v>480</v>
          </cell>
          <cell r="AU61">
            <v>480</v>
          </cell>
          <cell r="AV61">
            <v>514</v>
          </cell>
        </row>
        <row r="62">
          <cell r="AH62" t="str">
            <v>CRROP</v>
          </cell>
          <cell r="AI62" t="str">
            <v xml:space="preserve">CHLORINATED RUBBER RED OXIDE PRIMER </v>
          </cell>
          <cell r="AJ62" t="str">
            <v>0221</v>
          </cell>
          <cell r="AK62" t="str">
            <v>1403(RF-65)</v>
          </cell>
          <cell r="AL62" t="str">
            <v>510</v>
          </cell>
          <cell r="AM62">
            <v>1</v>
          </cell>
          <cell r="AN62">
            <v>14.6</v>
          </cell>
          <cell r="AO62">
            <v>12.1</v>
          </cell>
          <cell r="AP62">
            <v>31</v>
          </cell>
          <cell r="AQ62">
            <v>30.82</v>
          </cell>
          <cell r="AR62">
            <v>38.020000000000003</v>
          </cell>
          <cell r="AS62">
            <v>38.549999999999997</v>
          </cell>
          <cell r="AT62">
            <v>450</v>
          </cell>
          <cell r="AU62">
            <v>460</v>
          </cell>
          <cell r="AV62">
            <v>1195</v>
          </cell>
        </row>
        <row r="63">
          <cell r="AH63" t="str">
            <v>CRF</v>
          </cell>
          <cell r="AI63" t="str">
            <v xml:space="preserve">CHLORINATED RUBBER FINISH </v>
          </cell>
          <cell r="AJ63" t="str">
            <v>0251</v>
          </cell>
          <cell r="AK63" t="str">
            <v>1401</v>
          </cell>
          <cell r="AL63" t="str">
            <v>520</v>
          </cell>
          <cell r="AM63">
            <v>1</v>
          </cell>
          <cell r="AN63">
            <v>18.899999999999999</v>
          </cell>
          <cell r="AO63">
            <v>15.8</v>
          </cell>
          <cell r="AP63">
            <v>16.7</v>
          </cell>
          <cell r="AQ63">
            <v>31.75</v>
          </cell>
          <cell r="AR63">
            <v>34.18</v>
          </cell>
          <cell r="AS63">
            <v>33.83</v>
          </cell>
          <cell r="AT63">
            <v>600</v>
          </cell>
          <cell r="AU63">
            <v>540</v>
          </cell>
          <cell r="AV63">
            <v>565</v>
          </cell>
        </row>
        <row r="64">
          <cell r="AH64" t="str">
            <v>CRATP</v>
          </cell>
          <cell r="AI64" t="str">
            <v>C RUBBER ALUMINUM TRIPOLYPHOSPHATE PRIMER</v>
          </cell>
          <cell r="AJ64" t="str">
            <v>0203</v>
          </cell>
          <cell r="AK64">
            <v>0</v>
          </cell>
          <cell r="AL64" t="str">
            <v>531</v>
          </cell>
          <cell r="AM64">
            <v>1</v>
          </cell>
          <cell r="AN64">
            <v>13.4</v>
          </cell>
          <cell r="AO64">
            <v>0</v>
          </cell>
          <cell r="AP64">
            <v>14.5</v>
          </cell>
          <cell r="AQ64">
            <v>37.31</v>
          </cell>
          <cell r="AR64">
            <v>0</v>
          </cell>
          <cell r="AS64">
            <v>36.409999999999997</v>
          </cell>
          <cell r="AT64">
            <v>500</v>
          </cell>
          <cell r="AU64">
            <v>0</v>
          </cell>
          <cell r="AV64">
            <v>528</v>
          </cell>
        </row>
        <row r="65">
          <cell r="AH65" t="str">
            <v>PCRF</v>
          </cell>
          <cell r="AI65" t="str">
            <v>PIGMENTED CHLORINATED RUBBER FINISH</v>
          </cell>
          <cell r="AJ65" t="str">
            <v>4470(C-700)</v>
          </cell>
          <cell r="AK65" t="str">
            <v>RF-51~56</v>
          </cell>
          <cell r="AL65" t="str">
            <v>560</v>
          </cell>
          <cell r="AM65">
            <v>1</v>
          </cell>
          <cell r="AN65">
            <v>27.1</v>
          </cell>
          <cell r="AO65">
            <v>12.3</v>
          </cell>
          <cell r="AP65">
            <v>13.5</v>
          </cell>
          <cell r="AQ65">
            <v>33.21</v>
          </cell>
          <cell r="AR65">
            <v>38.21</v>
          </cell>
          <cell r="AS65">
            <v>33.78</v>
          </cell>
          <cell r="AT65">
            <v>900</v>
          </cell>
          <cell r="AU65">
            <v>470</v>
          </cell>
          <cell r="AV65">
            <v>456</v>
          </cell>
        </row>
        <row r="66">
          <cell r="AH66" t="str">
            <v>CRRLP</v>
          </cell>
          <cell r="AI66" t="str">
            <v xml:space="preserve">CHLORINATED RUBBER RED LEAD PRIMER </v>
          </cell>
          <cell r="AJ66" t="str">
            <v>4575(C-750)</v>
          </cell>
          <cell r="AK66">
            <v>0</v>
          </cell>
          <cell r="AL66" t="str">
            <v>500</v>
          </cell>
          <cell r="AM66">
            <v>1</v>
          </cell>
          <cell r="AN66">
            <v>17.2</v>
          </cell>
          <cell r="AO66">
            <v>0</v>
          </cell>
          <cell r="AP66">
            <v>15</v>
          </cell>
          <cell r="AQ66">
            <v>37.79</v>
          </cell>
          <cell r="AR66">
            <v>0</v>
          </cell>
          <cell r="AS66">
            <v>30.4</v>
          </cell>
          <cell r="AT66">
            <v>650</v>
          </cell>
          <cell r="AU66">
            <v>0</v>
          </cell>
          <cell r="AV66">
            <v>456</v>
          </cell>
        </row>
        <row r="67">
          <cell r="AH67" t="str">
            <v>CRROP</v>
          </cell>
          <cell r="AI67" t="str">
            <v xml:space="preserve">CHLORINATED RUBBER RED LEAD-RED OXIDE PRIMER </v>
          </cell>
          <cell r="AJ67" t="str">
            <v>4576(C-760)</v>
          </cell>
          <cell r="AK67">
            <v>0</v>
          </cell>
          <cell r="AL67" t="str">
            <v>550</v>
          </cell>
          <cell r="AM67">
            <v>1</v>
          </cell>
          <cell r="AN67">
            <v>15.9</v>
          </cell>
          <cell r="AO67">
            <v>0</v>
          </cell>
          <cell r="AP67">
            <v>14.8</v>
          </cell>
          <cell r="AQ67">
            <v>38.99</v>
          </cell>
          <cell r="AR67">
            <v>0</v>
          </cell>
          <cell r="AS67">
            <v>33.78</v>
          </cell>
          <cell r="AT67">
            <v>620</v>
          </cell>
          <cell r="AU67">
            <v>0</v>
          </cell>
          <cell r="AV67">
            <v>500</v>
          </cell>
        </row>
        <row r="68">
          <cell r="AI68" t="str">
            <v>CHLORINATED RUBBER BASE M.I.O.COATING</v>
          </cell>
          <cell r="AJ68" t="str">
            <v>4693(Ar-930)</v>
          </cell>
          <cell r="AK68" t="str">
            <v>1452(RF-68)</v>
          </cell>
          <cell r="AL68" t="str">
            <v>600</v>
          </cell>
          <cell r="AM68">
            <v>1</v>
          </cell>
          <cell r="AN68">
            <v>16.399999999999999</v>
          </cell>
          <cell r="AO68">
            <v>13.2</v>
          </cell>
          <cell r="AP68">
            <v>14.8</v>
          </cell>
          <cell r="AQ68">
            <v>37.799999999999997</v>
          </cell>
          <cell r="AR68">
            <v>37.880000000000003</v>
          </cell>
          <cell r="AS68">
            <v>33.72</v>
          </cell>
          <cell r="AT68">
            <v>620</v>
          </cell>
          <cell r="AU68">
            <v>500</v>
          </cell>
          <cell r="AV68">
            <v>499</v>
          </cell>
        </row>
        <row r="71">
          <cell r="AI71" t="str">
            <v xml:space="preserve">SILICONE RESIN </v>
          </cell>
        </row>
        <row r="72">
          <cell r="AH72" t="str">
            <v>HP200</v>
          </cell>
          <cell r="AI72" t="str">
            <v>HEAT-RESISTING PRIMER 200'C ,SILICONE SERIES.</v>
          </cell>
          <cell r="AJ72" t="str">
            <v>0631</v>
          </cell>
          <cell r="AK72" t="str">
            <v>1512</v>
          </cell>
          <cell r="AL72">
            <v>0</v>
          </cell>
          <cell r="AM72">
            <v>1</v>
          </cell>
          <cell r="AN72">
            <v>16.5</v>
          </cell>
          <cell r="AO72">
            <v>26.2</v>
          </cell>
          <cell r="AP72">
            <v>0</v>
          </cell>
          <cell r="AQ72">
            <v>36.36</v>
          </cell>
          <cell r="AR72">
            <v>38.17</v>
          </cell>
          <cell r="AS72">
            <v>0</v>
          </cell>
          <cell r="AT72">
            <v>600</v>
          </cell>
          <cell r="AU72">
            <v>1000</v>
          </cell>
        </row>
        <row r="73">
          <cell r="AH73" t="str">
            <v>HP300</v>
          </cell>
          <cell r="AI73" t="str">
            <v xml:space="preserve">HEAT-RESISTING PRIMER 300'C </v>
          </cell>
          <cell r="AJ73" t="str">
            <v>0632</v>
          </cell>
          <cell r="AK73" t="str">
            <v>1507</v>
          </cell>
          <cell r="AL73" t="str">
            <v>330-1</v>
          </cell>
          <cell r="AM73">
            <v>1</v>
          </cell>
          <cell r="AN73">
            <v>20.7</v>
          </cell>
          <cell r="AO73">
            <v>20.399999999999999</v>
          </cell>
          <cell r="AP73">
            <v>29</v>
          </cell>
          <cell r="AQ73">
            <v>36.229999999999997</v>
          </cell>
          <cell r="AR73">
            <v>38.24</v>
          </cell>
          <cell r="AS73">
            <v>33.76</v>
          </cell>
          <cell r="AT73">
            <v>750</v>
          </cell>
          <cell r="AU73">
            <v>780</v>
          </cell>
          <cell r="AV73">
            <v>979</v>
          </cell>
        </row>
        <row r="74">
          <cell r="AH74" t="str">
            <v>HP500</v>
          </cell>
          <cell r="AI74" t="str">
            <v>HEAT-RESISTING PRIMER 500'C</v>
          </cell>
          <cell r="AJ74" t="str">
            <v>0634</v>
          </cell>
          <cell r="AK74" t="str">
            <v>1501</v>
          </cell>
          <cell r="AL74">
            <v>0</v>
          </cell>
          <cell r="AM74">
            <v>1</v>
          </cell>
          <cell r="AN74">
            <v>35.799999999999997</v>
          </cell>
          <cell r="AO74">
            <v>34.1</v>
          </cell>
          <cell r="AP74">
            <v>0</v>
          </cell>
          <cell r="AQ74">
            <v>36.31</v>
          </cell>
          <cell r="AR74">
            <v>38.119999999999997</v>
          </cell>
          <cell r="AS74">
            <v>0</v>
          </cell>
          <cell r="AT74">
            <v>1300</v>
          </cell>
          <cell r="AU74">
            <v>1300</v>
          </cell>
        </row>
        <row r="75">
          <cell r="AH75" t="str">
            <v>HP600</v>
          </cell>
          <cell r="AI75" t="str">
            <v>HEAT-RESISTING PRIMER 600'C</v>
          </cell>
          <cell r="AJ75" t="str">
            <v>0635</v>
          </cell>
          <cell r="AK75" t="str">
            <v>1500</v>
          </cell>
          <cell r="AL75" t="str">
            <v>320-1</v>
          </cell>
          <cell r="AM75">
            <v>1</v>
          </cell>
          <cell r="AN75">
            <v>44.09</v>
          </cell>
          <cell r="AO75">
            <v>34.1</v>
          </cell>
          <cell r="AP75">
            <v>44.4</v>
          </cell>
          <cell r="AQ75">
            <v>31.75</v>
          </cell>
          <cell r="AR75">
            <v>38.119999999999997</v>
          </cell>
          <cell r="AS75">
            <v>33.78</v>
          </cell>
          <cell r="AT75">
            <v>1400</v>
          </cell>
          <cell r="AU75">
            <v>1300</v>
          </cell>
          <cell r="AV75">
            <v>1500</v>
          </cell>
        </row>
        <row r="76">
          <cell r="AH76" t="str">
            <v>HF200</v>
          </cell>
          <cell r="AI76" t="str">
            <v>HEAT-RESISTING PAINT 200'C SILICONE SREIES.</v>
          </cell>
          <cell r="AJ76" t="str">
            <v>0651</v>
          </cell>
          <cell r="AK76" t="str">
            <v>1504</v>
          </cell>
          <cell r="AL76">
            <v>0</v>
          </cell>
          <cell r="AM76">
            <v>1</v>
          </cell>
          <cell r="AN76">
            <v>17.5</v>
          </cell>
          <cell r="AO76">
            <v>27.3</v>
          </cell>
          <cell r="AP76">
            <v>0</v>
          </cell>
          <cell r="AQ76">
            <v>30.29</v>
          </cell>
          <cell r="AR76">
            <v>28.57</v>
          </cell>
          <cell r="AS76">
            <v>0</v>
          </cell>
          <cell r="AT76">
            <v>530</v>
          </cell>
          <cell r="AU76">
            <v>780</v>
          </cell>
        </row>
        <row r="77">
          <cell r="AH77" t="str">
            <v>HF300</v>
          </cell>
          <cell r="AI77" t="str">
            <v>HEAT-RESISTING PAINT 300'C</v>
          </cell>
          <cell r="AJ77" t="str">
            <v>0652</v>
          </cell>
          <cell r="AK77" t="str">
            <v>1505</v>
          </cell>
          <cell r="AL77" t="str">
            <v>330</v>
          </cell>
          <cell r="AM77">
            <v>1</v>
          </cell>
          <cell r="AN77">
            <v>27.6</v>
          </cell>
          <cell r="AO77">
            <v>27.3</v>
          </cell>
          <cell r="AP77">
            <v>28.4</v>
          </cell>
          <cell r="AQ77">
            <v>27.17</v>
          </cell>
          <cell r="AR77">
            <v>28.57</v>
          </cell>
          <cell r="AS77">
            <v>32.54</v>
          </cell>
          <cell r="AT77">
            <v>750</v>
          </cell>
          <cell r="AU77">
            <v>780</v>
          </cell>
          <cell r="AV77">
            <v>924</v>
          </cell>
        </row>
        <row r="78">
          <cell r="AH78" t="str">
            <v>HF400</v>
          </cell>
          <cell r="AI78" t="str">
            <v>HEAT-RESISTING PAINT 400'C ALUM. SERIES.</v>
          </cell>
          <cell r="AJ78" t="str">
            <v>0654</v>
          </cell>
          <cell r="AK78" t="str">
            <v>1503</v>
          </cell>
          <cell r="AL78">
            <v>0</v>
          </cell>
          <cell r="AM78">
            <v>1</v>
          </cell>
          <cell r="AN78">
            <v>51.61</v>
          </cell>
          <cell r="AO78">
            <v>59.4</v>
          </cell>
          <cell r="AP78">
            <v>0</v>
          </cell>
          <cell r="AQ78">
            <v>25.19</v>
          </cell>
          <cell r="AR78">
            <v>28.62</v>
          </cell>
          <cell r="AS78">
            <v>0</v>
          </cell>
          <cell r="AT78">
            <v>1300</v>
          </cell>
          <cell r="AU78">
            <v>1700</v>
          </cell>
        </row>
        <row r="79">
          <cell r="AH79" t="str">
            <v>HF600</v>
          </cell>
          <cell r="AI79" t="str">
            <v>HEAT-RESISTING PAINT 600'C</v>
          </cell>
          <cell r="AJ79" t="str">
            <v>0655</v>
          </cell>
          <cell r="AK79" t="str">
            <v>1508</v>
          </cell>
          <cell r="AL79" t="str">
            <v>320</v>
          </cell>
          <cell r="AM79">
            <v>1</v>
          </cell>
          <cell r="AN79">
            <v>74.400000000000006</v>
          </cell>
          <cell r="AO79">
            <v>52.39</v>
          </cell>
          <cell r="AP79">
            <v>43.5</v>
          </cell>
          <cell r="AQ79">
            <v>20.16</v>
          </cell>
          <cell r="AR79">
            <v>28.63</v>
          </cell>
          <cell r="AS79">
            <v>32.479999999999997</v>
          </cell>
          <cell r="AT79">
            <v>1500</v>
          </cell>
          <cell r="AU79">
            <v>1500</v>
          </cell>
          <cell r="AV79">
            <v>1413</v>
          </cell>
        </row>
        <row r="80">
          <cell r="AH80" t="str">
            <v>ITIP</v>
          </cell>
          <cell r="AI80" t="str">
            <v>THERMOINDICATIVE PAINT INTERBOND TEMP. INDICATING PAINT</v>
          </cell>
          <cell r="AJ80" t="str">
            <v>0654</v>
          </cell>
          <cell r="AK80" t="str">
            <v>HAA-705</v>
          </cell>
          <cell r="AL80">
            <v>0</v>
          </cell>
          <cell r="AM80">
            <v>1</v>
          </cell>
          <cell r="AN80">
            <v>51.61</v>
          </cell>
          <cell r="AO80">
            <v>68</v>
          </cell>
          <cell r="AP80">
            <v>0</v>
          </cell>
          <cell r="AQ80">
            <v>25.19</v>
          </cell>
          <cell r="AR80">
            <v>10</v>
          </cell>
          <cell r="AS80">
            <v>0</v>
          </cell>
          <cell r="AT80">
            <v>1300</v>
          </cell>
          <cell r="AU80">
            <v>680</v>
          </cell>
        </row>
        <row r="82">
          <cell r="AI82" t="str">
            <v xml:space="preserve">POLY-VINYL BUTYRAL RESIN (PVB) </v>
          </cell>
        </row>
        <row r="83">
          <cell r="AH83" t="str">
            <v>VRLP</v>
          </cell>
          <cell r="AI83" t="str">
            <v>VINYL RED LEAD PRIMER</v>
          </cell>
          <cell r="AJ83" t="str">
            <v>0301</v>
          </cell>
          <cell r="AK83" t="str">
            <v>SP30(VP-71)</v>
          </cell>
          <cell r="AL83" t="str">
            <v xml:space="preserve"> 21</v>
          </cell>
          <cell r="AM83">
            <v>1</v>
          </cell>
          <cell r="AN83">
            <v>21.8</v>
          </cell>
          <cell r="AO83">
            <v>25.3</v>
          </cell>
          <cell r="AP83">
            <v>64.900000000000006</v>
          </cell>
          <cell r="AQ83">
            <v>25.23</v>
          </cell>
          <cell r="AR83">
            <v>23.72</v>
          </cell>
          <cell r="AS83">
            <v>21.57</v>
          </cell>
          <cell r="AT83">
            <v>550</v>
          </cell>
          <cell r="AU83">
            <v>600</v>
          </cell>
          <cell r="AV83">
            <v>1400</v>
          </cell>
        </row>
        <row r="84">
          <cell r="AH84" t="str">
            <v>VZCP</v>
          </cell>
          <cell r="AI84" t="str">
            <v>VINYL ZINC CHRMATE PRIMER</v>
          </cell>
          <cell r="AJ84" t="str">
            <v>0311</v>
          </cell>
          <cell r="AK84" t="str">
            <v>VP-72</v>
          </cell>
          <cell r="AL84">
            <v>0</v>
          </cell>
          <cell r="AM84">
            <v>1</v>
          </cell>
          <cell r="AN84">
            <v>24.5</v>
          </cell>
          <cell r="AO84">
            <v>28.8</v>
          </cell>
          <cell r="AP84">
            <v>0</v>
          </cell>
          <cell r="AQ84">
            <v>22.04</v>
          </cell>
          <cell r="AR84">
            <v>19.79</v>
          </cell>
          <cell r="AS84">
            <v>0</v>
          </cell>
          <cell r="AT84">
            <v>540</v>
          </cell>
          <cell r="AU84">
            <v>570</v>
          </cell>
        </row>
        <row r="85">
          <cell r="AH85" t="str">
            <v>WP</v>
          </cell>
          <cell r="AI85" t="str">
            <v>WASH PRIMER</v>
          </cell>
          <cell r="AJ85" t="str">
            <v>0345</v>
          </cell>
          <cell r="AK85" t="str">
            <v>908(SP-02)</v>
          </cell>
          <cell r="AL85" t="str">
            <v xml:space="preserve"> 11</v>
          </cell>
          <cell r="AM85">
            <v>1</v>
          </cell>
          <cell r="AN85">
            <v>55.83</v>
          </cell>
          <cell r="AO85">
            <v>37.1</v>
          </cell>
          <cell r="AP85">
            <v>78.3</v>
          </cell>
          <cell r="AQ85">
            <v>8.06</v>
          </cell>
          <cell r="AR85">
            <v>11.86</v>
          </cell>
          <cell r="AS85">
            <v>8.94</v>
          </cell>
          <cell r="AT85">
            <v>450</v>
          </cell>
          <cell r="AU85">
            <v>440</v>
          </cell>
          <cell r="AV85">
            <v>700</v>
          </cell>
        </row>
        <row r="86">
          <cell r="AH86" t="str">
            <v>VE</v>
          </cell>
          <cell r="AI86" t="str">
            <v xml:space="preserve">VINYL ENAMEL </v>
          </cell>
          <cell r="AJ86" t="str">
            <v>0351</v>
          </cell>
          <cell r="AK86" t="str">
            <v>SP32(VA-11)</v>
          </cell>
          <cell r="AL86">
            <v>0</v>
          </cell>
          <cell r="AM86">
            <v>1</v>
          </cell>
          <cell r="AN86">
            <v>29.1</v>
          </cell>
          <cell r="AO86">
            <v>26.21</v>
          </cell>
          <cell r="AP86">
            <v>0</v>
          </cell>
          <cell r="AQ86">
            <v>18.899999999999999</v>
          </cell>
          <cell r="AR86">
            <v>19.079999999999998</v>
          </cell>
          <cell r="AS86">
            <v>0</v>
          </cell>
          <cell r="AT86">
            <v>550</v>
          </cell>
          <cell r="AU86">
            <v>500</v>
          </cell>
        </row>
        <row r="87">
          <cell r="AI87" t="str">
            <v>PIGMENTED PVC VINYL FINISH</v>
          </cell>
          <cell r="AJ87" t="str">
            <v>4340(U-400)</v>
          </cell>
          <cell r="AK87" t="str">
            <v>SP34(VA-51)</v>
          </cell>
          <cell r="AL87">
            <v>0</v>
          </cell>
          <cell r="AM87">
            <v>1</v>
          </cell>
          <cell r="AN87">
            <v>21.2</v>
          </cell>
          <cell r="AO87">
            <v>27.3</v>
          </cell>
          <cell r="AP87">
            <v>0</v>
          </cell>
          <cell r="AQ87">
            <v>30.19</v>
          </cell>
          <cell r="AR87">
            <v>19.78</v>
          </cell>
          <cell r="AS87">
            <v>0</v>
          </cell>
          <cell r="AT87">
            <v>640</v>
          </cell>
          <cell r="AU87">
            <v>540</v>
          </cell>
        </row>
        <row r="89">
          <cell r="AI89" t="str">
            <v xml:space="preserve">POLYOL POLYISOCYANATE </v>
          </cell>
        </row>
        <row r="90">
          <cell r="AH90" t="str">
            <v>PCC</v>
          </cell>
          <cell r="AI90" t="str">
            <v xml:space="preserve">POLYURETHANE COATING CLEAR </v>
          </cell>
          <cell r="AJ90" t="str">
            <v>0550</v>
          </cell>
          <cell r="AK90" t="str">
            <v>722</v>
          </cell>
          <cell r="AL90" t="str">
            <v xml:space="preserve"> 67</v>
          </cell>
          <cell r="AM90">
            <v>1</v>
          </cell>
          <cell r="AN90">
            <v>27.8</v>
          </cell>
          <cell r="AO90">
            <v>29.8</v>
          </cell>
          <cell r="AP90">
            <v>81.790000000000006</v>
          </cell>
          <cell r="AQ90">
            <v>25.18</v>
          </cell>
          <cell r="AR90">
            <v>25.17</v>
          </cell>
          <cell r="AS90">
            <v>18.34</v>
          </cell>
          <cell r="AT90">
            <v>700</v>
          </cell>
          <cell r="AU90">
            <v>750</v>
          </cell>
          <cell r="AV90">
            <v>1500</v>
          </cell>
        </row>
        <row r="91">
          <cell r="AH91" t="str">
            <v>PF</v>
          </cell>
          <cell r="AI91" t="str">
            <v>POLYURETHANE COATING</v>
          </cell>
          <cell r="AJ91" t="str">
            <v>0551</v>
          </cell>
          <cell r="AK91" t="str">
            <v>725</v>
          </cell>
          <cell r="AL91" t="str">
            <v xml:space="preserve"> 66</v>
          </cell>
          <cell r="AM91">
            <v>1</v>
          </cell>
          <cell r="AN91">
            <v>33.1</v>
          </cell>
          <cell r="AO91">
            <v>29.8</v>
          </cell>
          <cell r="AP91">
            <v>92.79</v>
          </cell>
          <cell r="AQ91">
            <v>27.19</v>
          </cell>
          <cell r="AR91">
            <v>30.2</v>
          </cell>
          <cell r="AS91">
            <v>18.32</v>
          </cell>
          <cell r="AT91">
            <v>900</v>
          </cell>
          <cell r="AU91">
            <v>900</v>
          </cell>
          <cell r="AV91">
            <v>1700</v>
          </cell>
        </row>
        <row r="92">
          <cell r="AH92" t="str">
            <v>PFC</v>
          </cell>
          <cell r="AI92" t="str">
            <v>POLYURETHANE COATING</v>
          </cell>
          <cell r="AJ92" t="str">
            <v>0551</v>
          </cell>
          <cell r="AK92" t="str">
            <v>UP-04</v>
          </cell>
          <cell r="AL92" t="str">
            <v xml:space="preserve"> 66</v>
          </cell>
          <cell r="AM92">
            <v>1</v>
          </cell>
          <cell r="AN92">
            <v>36.78</v>
          </cell>
          <cell r="AO92">
            <v>16.059999999999999</v>
          </cell>
          <cell r="AP92">
            <v>92.79</v>
          </cell>
          <cell r="AQ92">
            <v>27.19</v>
          </cell>
          <cell r="AR92">
            <v>30.2</v>
          </cell>
          <cell r="AS92">
            <v>18.32</v>
          </cell>
          <cell r="AT92">
            <v>1000</v>
          </cell>
          <cell r="AU92">
            <v>485</v>
          </cell>
          <cell r="AV92">
            <v>1700</v>
          </cell>
        </row>
        <row r="93">
          <cell r="AH93" t="str">
            <v>AICP</v>
          </cell>
          <cell r="AI93" t="str">
            <v>ALIPHATIC ISCYANATE CURED POLYURETHANE FIN.</v>
          </cell>
          <cell r="AJ93" t="str">
            <v>4231(I-300)</v>
          </cell>
          <cell r="AK93" t="str">
            <v>728</v>
          </cell>
          <cell r="AL93">
            <v>0</v>
          </cell>
          <cell r="AM93">
            <v>1</v>
          </cell>
          <cell r="AN93">
            <v>46.3</v>
          </cell>
          <cell r="AO93">
            <v>56.2</v>
          </cell>
          <cell r="AP93">
            <v>0</v>
          </cell>
          <cell r="AQ93">
            <v>30.24</v>
          </cell>
          <cell r="AR93">
            <v>30.25</v>
          </cell>
          <cell r="AS93">
            <v>0</v>
          </cell>
          <cell r="AT93">
            <v>1400</v>
          </cell>
          <cell r="AU93">
            <v>1700</v>
          </cell>
        </row>
        <row r="94">
          <cell r="AI94" t="str">
            <v>POLYURETHANE TANK LINING</v>
          </cell>
          <cell r="AJ94" t="str">
            <v>4230(I-310)</v>
          </cell>
          <cell r="AK94" t="str">
            <v>733</v>
          </cell>
          <cell r="AL94">
            <v>0</v>
          </cell>
          <cell r="AM94">
            <v>1</v>
          </cell>
          <cell r="AN94">
            <v>37</v>
          </cell>
          <cell r="AO94">
            <v>19.8</v>
          </cell>
          <cell r="AP94">
            <v>0</v>
          </cell>
          <cell r="AQ94">
            <v>37.840000000000003</v>
          </cell>
          <cell r="AR94">
            <v>28.79</v>
          </cell>
          <cell r="AS94">
            <v>0</v>
          </cell>
          <cell r="AT94">
            <v>1400</v>
          </cell>
          <cell r="AU94">
            <v>570</v>
          </cell>
        </row>
        <row r="95">
          <cell r="AI95" t="str">
            <v>NON-REACTIVE POLYURETHANE PRIMER</v>
          </cell>
          <cell r="AJ95" t="str">
            <v>4239(I-350)</v>
          </cell>
          <cell r="AK95">
            <v>0</v>
          </cell>
          <cell r="AL95">
            <v>0</v>
          </cell>
          <cell r="AM95">
            <v>1</v>
          </cell>
          <cell r="AN95">
            <v>18</v>
          </cell>
          <cell r="AO95">
            <v>0</v>
          </cell>
          <cell r="AP95">
            <v>0</v>
          </cell>
          <cell r="AQ95">
            <v>55.56</v>
          </cell>
          <cell r="AR95">
            <v>0</v>
          </cell>
          <cell r="AS95">
            <v>0</v>
          </cell>
          <cell r="AT95">
            <v>1000</v>
          </cell>
        </row>
        <row r="96">
          <cell r="AI96" t="str">
            <v>CLEAR POLYURETHANE FINISH</v>
          </cell>
          <cell r="AJ96" t="str">
            <v>4235(I-390)</v>
          </cell>
          <cell r="AK96" t="str">
            <v>1101</v>
          </cell>
          <cell r="AL96">
            <v>0</v>
          </cell>
          <cell r="AM96">
            <v>1</v>
          </cell>
          <cell r="AN96">
            <v>31.7</v>
          </cell>
          <cell r="AO96">
            <v>17</v>
          </cell>
          <cell r="AP96">
            <v>0</v>
          </cell>
          <cell r="AQ96">
            <v>37.85</v>
          </cell>
          <cell r="AR96">
            <v>26.47</v>
          </cell>
          <cell r="AS96">
            <v>0</v>
          </cell>
          <cell r="AT96">
            <v>1200</v>
          </cell>
          <cell r="AU96">
            <v>450</v>
          </cell>
        </row>
        <row r="97">
          <cell r="AI97" t="str">
            <v>URETHANE CHROMATE PRIMER</v>
          </cell>
          <cell r="AJ97" t="str">
            <v>4420(A-200)</v>
          </cell>
          <cell r="AK97" t="str">
            <v>1106</v>
          </cell>
          <cell r="AL97">
            <v>0</v>
          </cell>
          <cell r="AM97">
            <v>1</v>
          </cell>
          <cell r="AN97">
            <v>21.6</v>
          </cell>
          <cell r="AO97">
            <v>12.5</v>
          </cell>
          <cell r="AP97">
            <v>0</v>
          </cell>
          <cell r="AQ97">
            <v>37.04</v>
          </cell>
          <cell r="AR97">
            <v>24</v>
          </cell>
          <cell r="AS97">
            <v>0</v>
          </cell>
          <cell r="AT97">
            <v>800</v>
          </cell>
          <cell r="AU97">
            <v>300</v>
          </cell>
        </row>
        <row r="98">
          <cell r="AI98" t="str">
            <v>ZINC TETROXYCHROMATE BUTYRAL ETCH PRIMER</v>
          </cell>
          <cell r="AJ98" t="str">
            <v>4322(U-220)</v>
          </cell>
          <cell r="AK98" t="str">
            <v>738</v>
          </cell>
          <cell r="AL98">
            <v>0</v>
          </cell>
          <cell r="AM98">
            <v>1</v>
          </cell>
          <cell r="AN98">
            <v>58.41</v>
          </cell>
          <cell r="AO98">
            <v>69.59</v>
          </cell>
          <cell r="AP98">
            <v>0</v>
          </cell>
          <cell r="AQ98">
            <v>8.56</v>
          </cell>
          <cell r="AR98">
            <v>28.74</v>
          </cell>
          <cell r="AS98">
            <v>0</v>
          </cell>
          <cell r="AT98">
            <v>500</v>
          </cell>
          <cell r="AU98">
            <v>2000</v>
          </cell>
        </row>
        <row r="100">
          <cell r="AI100" t="str">
            <v>MASONRY &amp; ACRYLIC PAINT</v>
          </cell>
        </row>
        <row r="101">
          <cell r="AI101" t="str">
            <v>SOLVENT BASE MASONRY PRIMER</v>
          </cell>
          <cell r="AJ101" t="str">
            <v>1541</v>
          </cell>
          <cell r="AK101">
            <v>0</v>
          </cell>
          <cell r="AL101" t="str">
            <v>140</v>
          </cell>
          <cell r="AM101">
            <v>1</v>
          </cell>
          <cell r="AN101">
            <v>9.6999999999999993</v>
          </cell>
          <cell r="AO101">
            <v>0</v>
          </cell>
          <cell r="AP101">
            <v>14</v>
          </cell>
          <cell r="AQ101">
            <v>40.21</v>
          </cell>
          <cell r="AR101">
            <v>0</v>
          </cell>
          <cell r="AS101">
            <v>30.36</v>
          </cell>
          <cell r="AT101">
            <v>390</v>
          </cell>
          <cell r="AU101">
            <v>0</v>
          </cell>
          <cell r="AV101">
            <v>425</v>
          </cell>
        </row>
        <row r="102">
          <cell r="AI102" t="str">
            <v>WATER BASE MASONRY PRIMER</v>
          </cell>
          <cell r="AJ102" t="str">
            <v>1546</v>
          </cell>
          <cell r="AK102">
            <v>0</v>
          </cell>
          <cell r="AL102" t="str">
            <v>140-1</v>
          </cell>
          <cell r="AM102">
            <v>1</v>
          </cell>
          <cell r="AN102">
            <v>8.1999999999999993</v>
          </cell>
          <cell r="AO102">
            <v>0</v>
          </cell>
          <cell r="AP102">
            <v>12</v>
          </cell>
          <cell r="AQ102">
            <v>40.24</v>
          </cell>
          <cell r="AR102">
            <v>0</v>
          </cell>
          <cell r="AS102">
            <v>33.83</v>
          </cell>
          <cell r="AT102">
            <v>330</v>
          </cell>
          <cell r="AU102">
            <v>0</v>
          </cell>
          <cell r="AV102">
            <v>406</v>
          </cell>
        </row>
        <row r="103">
          <cell r="AI103" t="str">
            <v>WATER BASE MASONRY PAINT</v>
          </cell>
          <cell r="AJ103" t="str">
            <v>1556</v>
          </cell>
          <cell r="AK103">
            <v>0</v>
          </cell>
          <cell r="AL103">
            <v>0</v>
          </cell>
          <cell r="AM103">
            <v>1</v>
          </cell>
          <cell r="AN103">
            <v>11.9</v>
          </cell>
          <cell r="AO103">
            <v>0</v>
          </cell>
          <cell r="AP103">
            <v>0</v>
          </cell>
          <cell r="AQ103">
            <v>36.97</v>
          </cell>
          <cell r="AR103">
            <v>0</v>
          </cell>
          <cell r="AS103">
            <v>0</v>
          </cell>
          <cell r="AT103">
            <v>440</v>
          </cell>
        </row>
        <row r="104">
          <cell r="AI104" t="str">
            <v xml:space="preserve">ACRYLIC EMULSION PAINT </v>
          </cell>
          <cell r="AJ104" t="str">
            <v>1656</v>
          </cell>
          <cell r="AK104">
            <v>0</v>
          </cell>
          <cell r="AL104">
            <v>0</v>
          </cell>
          <cell r="AM104">
            <v>1</v>
          </cell>
          <cell r="AN104">
            <v>9.4</v>
          </cell>
          <cell r="AO104">
            <v>0</v>
          </cell>
          <cell r="AP104">
            <v>25.8</v>
          </cell>
          <cell r="AQ104">
            <v>38.299999999999997</v>
          </cell>
          <cell r="AR104">
            <v>0</v>
          </cell>
          <cell r="AS104">
            <v>34.880000000000003</v>
          </cell>
          <cell r="AT104">
            <v>360</v>
          </cell>
          <cell r="AU104">
            <v>0</v>
          </cell>
          <cell r="AV104">
            <v>900</v>
          </cell>
        </row>
        <row r="105">
          <cell r="AI105" t="str">
            <v xml:space="preserve">EMULSION PAINT </v>
          </cell>
          <cell r="AJ105" t="str">
            <v>1657</v>
          </cell>
          <cell r="AK105">
            <v>0</v>
          </cell>
          <cell r="AL105" t="str">
            <v>130</v>
          </cell>
          <cell r="AM105">
            <v>1</v>
          </cell>
          <cell r="AN105">
            <v>6.4</v>
          </cell>
          <cell r="AO105">
            <v>0</v>
          </cell>
          <cell r="AP105">
            <v>5.8</v>
          </cell>
          <cell r="AQ105">
            <v>40.630000000000003</v>
          </cell>
          <cell r="AR105">
            <v>0</v>
          </cell>
          <cell r="AS105">
            <v>34.83</v>
          </cell>
          <cell r="AT105">
            <v>260</v>
          </cell>
          <cell r="AU105">
            <v>0</v>
          </cell>
          <cell r="AV105">
            <v>202</v>
          </cell>
        </row>
        <row r="107">
          <cell r="AI107" t="str">
            <v>OTHER PAINT</v>
          </cell>
        </row>
        <row r="108">
          <cell r="AH108" t="str">
            <v>AO</v>
          </cell>
          <cell r="AI108" t="str">
            <v>AMERLOCK-400 100,</v>
          </cell>
          <cell r="AJ108">
            <v>0</v>
          </cell>
          <cell r="AK108">
            <v>0</v>
          </cell>
          <cell r="AL108">
            <v>0</v>
          </cell>
          <cell r="AM108">
            <v>1</v>
          </cell>
          <cell r="AN108">
            <v>0</v>
          </cell>
          <cell r="AO108">
            <v>35</v>
          </cell>
          <cell r="AP108">
            <v>0</v>
          </cell>
          <cell r="AQ108">
            <v>0</v>
          </cell>
          <cell r="AR108">
            <v>21</v>
          </cell>
          <cell r="AS108">
            <v>0</v>
          </cell>
          <cell r="AT108">
            <v>0</v>
          </cell>
          <cell r="AU108">
            <v>735</v>
          </cell>
        </row>
        <row r="109">
          <cell r="AI109" t="str">
            <v>BLACK VARNISH</v>
          </cell>
          <cell r="AJ109" t="str">
            <v>1727</v>
          </cell>
          <cell r="AK109">
            <v>0</v>
          </cell>
          <cell r="AL109" t="str">
            <v>170</v>
          </cell>
          <cell r="AM109">
            <v>1</v>
          </cell>
          <cell r="AN109">
            <v>5.8</v>
          </cell>
          <cell r="AO109">
            <v>0</v>
          </cell>
          <cell r="AP109">
            <v>6.2</v>
          </cell>
          <cell r="AQ109">
            <v>34.479999999999997</v>
          </cell>
          <cell r="AR109">
            <v>0</v>
          </cell>
          <cell r="AS109">
            <v>26.94</v>
          </cell>
          <cell r="AT109">
            <v>200</v>
          </cell>
          <cell r="AU109">
            <v>0</v>
          </cell>
          <cell r="AV109">
            <v>167</v>
          </cell>
        </row>
        <row r="110">
          <cell r="AI110" t="str">
            <v>NEO WATER PROOF COATING</v>
          </cell>
          <cell r="AJ110" t="str">
            <v>1728</v>
          </cell>
          <cell r="AK110">
            <v>0</v>
          </cell>
          <cell r="AL110" t="str">
            <v>160</v>
          </cell>
          <cell r="AM110">
            <v>1</v>
          </cell>
          <cell r="AN110">
            <v>4.4000000000000004</v>
          </cell>
          <cell r="AO110">
            <v>0</v>
          </cell>
          <cell r="AP110">
            <v>6.7</v>
          </cell>
          <cell r="AQ110">
            <v>227.27</v>
          </cell>
          <cell r="AR110">
            <v>0</v>
          </cell>
          <cell r="AS110">
            <v>28.81</v>
          </cell>
          <cell r="AT110">
            <v>1000</v>
          </cell>
          <cell r="AU110">
            <v>0</v>
          </cell>
          <cell r="AV110">
            <v>193</v>
          </cell>
        </row>
      </sheetData>
      <sheetData sheetId="1" refreshError="1"/>
      <sheetData sheetId="2" refreshError="1"/>
      <sheetData sheetId="3" refreshError="1"/>
      <sheetData sheetId="4" refreshError="1"/>
      <sheetData sheetId="5" refreshError="1"/>
      <sheetData sheetId="6"/>
      <sheetData sheetId="7"/>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切割 MTL"/>
      <sheetName val="切割 DI"/>
      <sheetName val="ESTI."/>
      <sheetName val="DI-ESTI"/>
    </sheetNames>
    <sheetDataSet>
      <sheetData sheetId="0" refreshError="1"/>
      <sheetData sheetId="1" refreshError="1"/>
      <sheetData sheetId="2"/>
      <sheetData sheetId="3" refreshError="1">
        <row r="8">
          <cell r="B8" t="str">
            <v>5S</v>
          </cell>
          <cell r="C8">
            <v>0.5</v>
          </cell>
          <cell r="D8">
            <v>1.65</v>
          </cell>
          <cell r="E8">
            <v>1</v>
          </cell>
          <cell r="I8">
            <v>7.0000000000000007E-2</v>
          </cell>
          <cell r="J8">
            <v>0</v>
          </cell>
          <cell r="K8">
            <v>7.0000000000000007E-2</v>
          </cell>
          <cell r="P8">
            <v>2</v>
          </cell>
        </row>
        <row r="9">
          <cell r="B9" t="str">
            <v>5S</v>
          </cell>
          <cell r="C9">
            <v>0.5</v>
          </cell>
          <cell r="D9">
            <v>1.65</v>
          </cell>
          <cell r="E9">
            <v>1</v>
          </cell>
          <cell r="I9">
            <v>7.0000000000000007E-2</v>
          </cell>
          <cell r="J9">
            <v>0</v>
          </cell>
          <cell r="K9">
            <v>7.0000000000000007E-2</v>
          </cell>
          <cell r="P9">
            <v>2</v>
          </cell>
        </row>
        <row r="10">
          <cell r="B10" t="str">
            <v>5S</v>
          </cell>
          <cell r="C10">
            <v>0.5</v>
          </cell>
          <cell r="D10">
            <v>1.65</v>
          </cell>
          <cell r="E10">
            <v>1</v>
          </cell>
          <cell r="I10">
            <v>7.0000000000000007E-2</v>
          </cell>
          <cell r="J10">
            <v>0</v>
          </cell>
          <cell r="K10">
            <v>7.0000000000000007E-2</v>
          </cell>
          <cell r="P10">
            <v>2</v>
          </cell>
        </row>
        <row r="11">
          <cell r="B11" t="str">
            <v>5S</v>
          </cell>
          <cell r="C11">
            <v>0.75</v>
          </cell>
          <cell r="D11">
            <v>1.65</v>
          </cell>
          <cell r="E11">
            <v>1</v>
          </cell>
          <cell r="I11">
            <v>7.0000000000000007E-2</v>
          </cell>
          <cell r="J11">
            <v>0</v>
          </cell>
          <cell r="K11">
            <v>7.0000000000000007E-2</v>
          </cell>
          <cell r="P11">
            <v>2</v>
          </cell>
        </row>
        <row r="12">
          <cell r="B12" t="str">
            <v>5S</v>
          </cell>
          <cell r="C12">
            <v>0.75</v>
          </cell>
          <cell r="D12">
            <v>1.65</v>
          </cell>
          <cell r="E12">
            <v>1</v>
          </cell>
          <cell r="I12">
            <v>7.0000000000000007E-2</v>
          </cell>
          <cell r="J12">
            <v>0</v>
          </cell>
          <cell r="K12">
            <v>7.0000000000000007E-2</v>
          </cell>
          <cell r="P12">
            <v>2</v>
          </cell>
        </row>
        <row r="13">
          <cell r="B13" t="str">
            <v>5S</v>
          </cell>
          <cell r="C13">
            <v>0.75</v>
          </cell>
          <cell r="D13">
            <v>1.65</v>
          </cell>
          <cell r="E13">
            <v>1</v>
          </cell>
          <cell r="I13">
            <v>7.0000000000000007E-2</v>
          </cell>
          <cell r="J13">
            <v>0</v>
          </cell>
          <cell r="K13">
            <v>7.0000000000000007E-2</v>
          </cell>
          <cell r="P13">
            <v>2</v>
          </cell>
        </row>
        <row r="14">
          <cell r="B14" t="str">
            <v>5S</v>
          </cell>
          <cell r="C14">
            <v>1</v>
          </cell>
          <cell r="D14">
            <v>1.65</v>
          </cell>
          <cell r="E14">
            <v>1</v>
          </cell>
          <cell r="I14">
            <v>0.12</v>
          </cell>
          <cell r="J14">
            <v>0</v>
          </cell>
          <cell r="K14">
            <v>0.12</v>
          </cell>
          <cell r="P14">
            <v>2</v>
          </cell>
        </row>
        <row r="15">
          <cell r="B15" t="str">
            <v>5S</v>
          </cell>
          <cell r="C15">
            <v>1</v>
          </cell>
          <cell r="D15">
            <v>1.65</v>
          </cell>
          <cell r="E15">
            <v>1</v>
          </cell>
          <cell r="I15">
            <v>0.12</v>
          </cell>
          <cell r="J15">
            <v>0</v>
          </cell>
          <cell r="K15">
            <v>0.12</v>
          </cell>
          <cell r="P15">
            <v>2</v>
          </cell>
        </row>
        <row r="16">
          <cell r="B16" t="str">
            <v>5S</v>
          </cell>
          <cell r="C16">
            <v>1</v>
          </cell>
          <cell r="D16">
            <v>1.65</v>
          </cell>
          <cell r="E16">
            <v>1</v>
          </cell>
          <cell r="I16">
            <v>0.12</v>
          </cell>
          <cell r="J16">
            <v>0</v>
          </cell>
          <cell r="K16">
            <v>0.12</v>
          </cell>
          <cell r="P16">
            <v>2</v>
          </cell>
        </row>
        <row r="17">
          <cell r="B17" t="str">
            <v>5S</v>
          </cell>
          <cell r="C17">
            <v>1.25</v>
          </cell>
          <cell r="D17">
            <v>1.65</v>
          </cell>
          <cell r="E17">
            <v>1</v>
          </cell>
          <cell r="I17">
            <v>0.15</v>
          </cell>
          <cell r="K17">
            <v>0.15</v>
          </cell>
          <cell r="P17">
            <v>2</v>
          </cell>
        </row>
        <row r="18">
          <cell r="B18" t="str">
            <v>5S</v>
          </cell>
          <cell r="C18">
            <v>1.25</v>
          </cell>
          <cell r="D18">
            <v>1.65</v>
          </cell>
          <cell r="E18">
            <v>1</v>
          </cell>
          <cell r="I18">
            <v>0.15</v>
          </cell>
          <cell r="K18">
            <v>0.15</v>
          </cell>
          <cell r="P18">
            <v>2</v>
          </cell>
        </row>
        <row r="19">
          <cell r="B19" t="str">
            <v>5S</v>
          </cell>
          <cell r="C19">
            <v>1.25</v>
          </cell>
          <cell r="D19">
            <v>1.65</v>
          </cell>
          <cell r="E19">
            <v>1</v>
          </cell>
          <cell r="I19">
            <v>0.15</v>
          </cell>
          <cell r="K19">
            <v>0.15</v>
          </cell>
          <cell r="P19">
            <v>2</v>
          </cell>
        </row>
        <row r="20">
          <cell r="B20" t="str">
            <v>5S</v>
          </cell>
          <cell r="C20">
            <v>1.5</v>
          </cell>
          <cell r="D20">
            <v>1.65</v>
          </cell>
          <cell r="E20">
            <v>1</v>
          </cell>
          <cell r="I20">
            <v>0.15</v>
          </cell>
          <cell r="J20">
            <v>0</v>
          </cell>
          <cell r="K20">
            <v>0.15</v>
          </cell>
          <cell r="P20">
            <v>2</v>
          </cell>
        </row>
        <row r="21">
          <cell r="B21" t="str">
            <v>5S</v>
          </cell>
          <cell r="C21">
            <v>1.5</v>
          </cell>
          <cell r="D21">
            <v>1.65</v>
          </cell>
          <cell r="E21">
            <v>1</v>
          </cell>
          <cell r="I21">
            <v>0.15</v>
          </cell>
          <cell r="J21">
            <v>0</v>
          </cell>
          <cell r="K21">
            <v>0.15</v>
          </cell>
          <cell r="P21">
            <v>2</v>
          </cell>
        </row>
        <row r="22">
          <cell r="B22" t="str">
            <v>5S</v>
          </cell>
          <cell r="C22">
            <v>1.5</v>
          </cell>
          <cell r="D22">
            <v>1.65</v>
          </cell>
          <cell r="E22">
            <v>1</v>
          </cell>
          <cell r="I22">
            <v>0.15</v>
          </cell>
          <cell r="J22">
            <v>0</v>
          </cell>
          <cell r="K22">
            <v>0.15</v>
          </cell>
          <cell r="P22">
            <v>2</v>
          </cell>
        </row>
        <row r="23">
          <cell r="B23" t="str">
            <v>5S</v>
          </cell>
          <cell r="C23">
            <v>2</v>
          </cell>
          <cell r="D23">
            <v>1.65</v>
          </cell>
          <cell r="E23">
            <v>1</v>
          </cell>
          <cell r="I23">
            <v>0.15</v>
          </cell>
          <cell r="J23">
            <v>0</v>
          </cell>
          <cell r="K23">
            <v>0.15</v>
          </cell>
          <cell r="P23">
            <v>2</v>
          </cell>
        </row>
        <row r="24">
          <cell r="B24" t="str">
            <v>5S</v>
          </cell>
          <cell r="C24">
            <v>2</v>
          </cell>
          <cell r="D24">
            <v>1.65</v>
          </cell>
          <cell r="E24">
            <v>1</v>
          </cell>
          <cell r="I24">
            <v>0.15</v>
          </cell>
          <cell r="J24">
            <v>0</v>
          </cell>
          <cell r="K24">
            <v>0.15</v>
          </cell>
          <cell r="P24">
            <v>2</v>
          </cell>
        </row>
        <row r="25">
          <cell r="B25" t="str">
            <v>5S</v>
          </cell>
          <cell r="C25">
            <v>2</v>
          </cell>
          <cell r="D25">
            <v>1.65</v>
          </cell>
          <cell r="E25">
            <v>1</v>
          </cell>
          <cell r="I25">
            <v>0.15</v>
          </cell>
          <cell r="J25">
            <v>0</v>
          </cell>
          <cell r="K25">
            <v>0.15</v>
          </cell>
          <cell r="P25">
            <v>2</v>
          </cell>
        </row>
        <row r="26">
          <cell r="B26" t="str">
            <v>5S</v>
          </cell>
          <cell r="C26">
            <v>2.5</v>
          </cell>
          <cell r="D26">
            <v>2.11</v>
          </cell>
          <cell r="E26">
            <v>1</v>
          </cell>
          <cell r="I26">
            <v>0.15</v>
          </cell>
          <cell r="J26">
            <v>0</v>
          </cell>
          <cell r="K26">
            <v>0.15</v>
          </cell>
          <cell r="P26">
            <v>2</v>
          </cell>
        </row>
        <row r="27">
          <cell r="B27" t="str">
            <v>5S</v>
          </cell>
          <cell r="C27">
            <v>3</v>
          </cell>
          <cell r="D27">
            <v>2.11</v>
          </cell>
          <cell r="E27">
            <v>1</v>
          </cell>
          <cell r="I27">
            <v>0.3</v>
          </cell>
          <cell r="J27">
            <v>0</v>
          </cell>
          <cell r="K27">
            <v>0.3</v>
          </cell>
          <cell r="P27">
            <v>2</v>
          </cell>
        </row>
        <row r="28">
          <cell r="B28" t="str">
            <v>5S</v>
          </cell>
          <cell r="C28">
            <v>3.5</v>
          </cell>
          <cell r="D28">
            <v>2.11</v>
          </cell>
          <cell r="E28">
            <v>1</v>
          </cell>
          <cell r="I28">
            <v>0.3</v>
          </cell>
          <cell r="K28">
            <v>0.3</v>
          </cell>
          <cell r="P28">
            <v>3</v>
          </cell>
        </row>
        <row r="29">
          <cell r="B29" t="str">
            <v>5S</v>
          </cell>
          <cell r="C29">
            <v>4</v>
          </cell>
          <cell r="D29">
            <v>2.11</v>
          </cell>
          <cell r="E29">
            <v>1</v>
          </cell>
          <cell r="I29">
            <v>0.3</v>
          </cell>
          <cell r="J29">
            <v>0</v>
          </cell>
          <cell r="K29">
            <v>0.3</v>
          </cell>
          <cell r="P29">
            <v>3</v>
          </cell>
        </row>
        <row r="30">
          <cell r="B30" t="str">
            <v>5S</v>
          </cell>
          <cell r="C30">
            <v>5</v>
          </cell>
          <cell r="D30">
            <v>2.77</v>
          </cell>
          <cell r="E30">
            <v>1</v>
          </cell>
          <cell r="I30">
            <v>0.3</v>
          </cell>
          <cell r="K30">
            <v>0.3</v>
          </cell>
          <cell r="P30">
            <v>4</v>
          </cell>
        </row>
        <row r="31">
          <cell r="B31" t="str">
            <v>5S</v>
          </cell>
          <cell r="C31">
            <v>6</v>
          </cell>
          <cell r="D31">
            <v>2.77</v>
          </cell>
          <cell r="E31">
            <v>1</v>
          </cell>
          <cell r="I31">
            <v>0.45</v>
          </cell>
          <cell r="J31">
            <v>0</v>
          </cell>
          <cell r="K31">
            <v>0.45</v>
          </cell>
          <cell r="P31">
            <v>4</v>
          </cell>
        </row>
        <row r="32">
          <cell r="B32" t="str">
            <v>5S</v>
          </cell>
          <cell r="C32">
            <v>8</v>
          </cell>
          <cell r="D32">
            <v>2.77</v>
          </cell>
          <cell r="E32">
            <v>1</v>
          </cell>
          <cell r="I32">
            <v>0.45</v>
          </cell>
          <cell r="J32">
            <v>0</v>
          </cell>
          <cell r="K32">
            <v>0.45</v>
          </cell>
          <cell r="P32">
            <v>4</v>
          </cell>
        </row>
        <row r="33">
          <cell r="B33" t="str">
            <v>5S</v>
          </cell>
          <cell r="C33">
            <v>10</v>
          </cell>
          <cell r="D33">
            <v>3.4</v>
          </cell>
          <cell r="E33">
            <v>1</v>
          </cell>
          <cell r="I33">
            <v>0.9</v>
          </cell>
          <cell r="J33">
            <v>0</v>
          </cell>
          <cell r="K33">
            <v>0.9</v>
          </cell>
          <cell r="P33">
            <v>4</v>
          </cell>
        </row>
        <row r="34">
          <cell r="B34" t="str">
            <v>5S</v>
          </cell>
          <cell r="C34">
            <v>12</v>
          </cell>
          <cell r="D34">
            <v>3.96</v>
          </cell>
          <cell r="E34">
            <v>1</v>
          </cell>
          <cell r="I34">
            <v>1.2</v>
          </cell>
          <cell r="J34">
            <v>0</v>
          </cell>
          <cell r="K34">
            <v>1.2</v>
          </cell>
          <cell r="P34">
            <v>6</v>
          </cell>
        </row>
        <row r="35">
          <cell r="B35" t="str">
            <v>5S</v>
          </cell>
          <cell r="C35">
            <v>14</v>
          </cell>
          <cell r="D35">
            <v>3.96</v>
          </cell>
          <cell r="E35">
            <v>1</v>
          </cell>
          <cell r="I35">
            <v>1.34</v>
          </cell>
          <cell r="J35">
            <v>0</v>
          </cell>
          <cell r="K35">
            <v>1.34</v>
          </cell>
          <cell r="P35">
            <v>6</v>
          </cell>
        </row>
        <row r="36">
          <cell r="B36" t="str">
            <v>5S</v>
          </cell>
          <cell r="C36">
            <v>16</v>
          </cell>
          <cell r="D36">
            <v>4.1900000000000004</v>
          </cell>
          <cell r="E36">
            <v>1</v>
          </cell>
          <cell r="I36">
            <v>1.65</v>
          </cell>
          <cell r="J36">
            <v>0</v>
          </cell>
          <cell r="K36">
            <v>1.65</v>
          </cell>
          <cell r="P36">
            <v>6</v>
          </cell>
        </row>
        <row r="37">
          <cell r="B37" t="str">
            <v>5S</v>
          </cell>
          <cell r="C37">
            <v>18</v>
          </cell>
          <cell r="D37">
            <v>4.1900000000000004</v>
          </cell>
          <cell r="E37">
            <v>1</v>
          </cell>
          <cell r="I37">
            <v>1.8</v>
          </cell>
          <cell r="J37">
            <v>0</v>
          </cell>
          <cell r="K37">
            <v>1.8</v>
          </cell>
          <cell r="P37">
            <v>6</v>
          </cell>
        </row>
        <row r="38">
          <cell r="B38" t="str">
            <v>5S</v>
          </cell>
          <cell r="C38">
            <v>20</v>
          </cell>
          <cell r="D38">
            <v>4.78</v>
          </cell>
          <cell r="E38">
            <v>1</v>
          </cell>
          <cell r="I38">
            <v>2.54</v>
          </cell>
          <cell r="J38">
            <v>0</v>
          </cell>
          <cell r="K38">
            <v>2.54</v>
          </cell>
          <cell r="P38">
            <v>7</v>
          </cell>
        </row>
        <row r="39">
          <cell r="B39" t="str">
            <v>5S</v>
          </cell>
          <cell r="C39">
            <v>22</v>
          </cell>
          <cell r="D39">
            <v>4.78</v>
          </cell>
          <cell r="E39">
            <v>1</v>
          </cell>
          <cell r="I39">
            <v>2.69</v>
          </cell>
          <cell r="J39">
            <v>0</v>
          </cell>
          <cell r="K39">
            <v>2.69</v>
          </cell>
          <cell r="P39">
            <v>8</v>
          </cell>
        </row>
        <row r="40">
          <cell r="B40" t="str">
            <v>5S</v>
          </cell>
          <cell r="C40">
            <v>24</v>
          </cell>
          <cell r="D40">
            <v>5.54</v>
          </cell>
          <cell r="E40">
            <v>1</v>
          </cell>
          <cell r="I40">
            <v>2.4300000000000002</v>
          </cell>
          <cell r="J40">
            <v>1.47</v>
          </cell>
          <cell r="K40">
            <v>3.9000000000000004</v>
          </cell>
          <cell r="P40">
            <v>8</v>
          </cell>
        </row>
        <row r="41">
          <cell r="B41" t="str">
            <v>5S</v>
          </cell>
          <cell r="C41">
            <v>30</v>
          </cell>
          <cell r="D41">
            <v>6.35</v>
          </cell>
          <cell r="E41">
            <v>1</v>
          </cell>
          <cell r="I41">
            <v>3.04</v>
          </cell>
          <cell r="J41">
            <v>3.11</v>
          </cell>
          <cell r="K41">
            <v>6.15</v>
          </cell>
          <cell r="P41">
            <v>10</v>
          </cell>
        </row>
        <row r="42">
          <cell r="B42">
            <v>10</v>
          </cell>
          <cell r="C42">
            <v>14</v>
          </cell>
          <cell r="D42">
            <v>6.35</v>
          </cell>
          <cell r="E42">
            <v>1</v>
          </cell>
          <cell r="I42">
            <v>1.42</v>
          </cell>
          <cell r="J42">
            <v>1.27</v>
          </cell>
          <cell r="K42">
            <v>2.69</v>
          </cell>
          <cell r="P42">
            <v>6</v>
          </cell>
        </row>
        <row r="43">
          <cell r="B43">
            <v>10</v>
          </cell>
          <cell r="C43">
            <v>16</v>
          </cell>
          <cell r="D43">
            <v>6.35</v>
          </cell>
          <cell r="E43">
            <v>1</v>
          </cell>
          <cell r="I43">
            <v>1.62</v>
          </cell>
          <cell r="J43">
            <v>1.38</v>
          </cell>
          <cell r="K43">
            <v>3</v>
          </cell>
          <cell r="P43">
            <v>6</v>
          </cell>
        </row>
        <row r="44">
          <cell r="B44">
            <v>10</v>
          </cell>
          <cell r="C44">
            <v>18</v>
          </cell>
          <cell r="D44">
            <v>6.35</v>
          </cell>
          <cell r="E44">
            <v>1</v>
          </cell>
          <cell r="I44">
            <v>1.82</v>
          </cell>
          <cell r="J44">
            <v>1.48</v>
          </cell>
          <cell r="K44">
            <v>3.3</v>
          </cell>
          <cell r="P44">
            <v>6</v>
          </cell>
        </row>
        <row r="45">
          <cell r="B45">
            <v>10</v>
          </cell>
          <cell r="C45">
            <v>20</v>
          </cell>
          <cell r="D45">
            <v>6.35</v>
          </cell>
          <cell r="E45">
            <v>1</v>
          </cell>
          <cell r="I45">
            <v>2.0299999999999998</v>
          </cell>
          <cell r="J45">
            <v>1.72</v>
          </cell>
          <cell r="K45">
            <v>3.75</v>
          </cell>
          <cell r="P45">
            <v>7</v>
          </cell>
        </row>
        <row r="46">
          <cell r="B46">
            <v>10</v>
          </cell>
          <cell r="C46">
            <v>22</v>
          </cell>
          <cell r="D46">
            <v>6.35</v>
          </cell>
          <cell r="E46">
            <v>1</v>
          </cell>
          <cell r="I46">
            <v>2.23</v>
          </cell>
          <cell r="J46">
            <v>2.27</v>
          </cell>
          <cell r="K46">
            <v>4.5</v>
          </cell>
          <cell r="P46">
            <v>8</v>
          </cell>
        </row>
        <row r="47">
          <cell r="B47">
            <v>10</v>
          </cell>
          <cell r="C47">
            <v>24</v>
          </cell>
          <cell r="D47">
            <v>6.35</v>
          </cell>
          <cell r="E47">
            <v>1</v>
          </cell>
          <cell r="I47">
            <v>2.4300000000000002</v>
          </cell>
          <cell r="J47">
            <v>2.0699999999999998</v>
          </cell>
          <cell r="K47">
            <v>4.5</v>
          </cell>
          <cell r="P47">
            <v>8</v>
          </cell>
        </row>
        <row r="48">
          <cell r="B48">
            <v>10</v>
          </cell>
          <cell r="C48">
            <v>26</v>
          </cell>
          <cell r="D48">
            <v>7.92</v>
          </cell>
          <cell r="E48">
            <v>1</v>
          </cell>
          <cell r="I48">
            <v>2.64</v>
          </cell>
          <cell r="J48">
            <v>4.8600000000000003</v>
          </cell>
          <cell r="K48">
            <v>7.5</v>
          </cell>
          <cell r="P48">
            <v>9</v>
          </cell>
        </row>
        <row r="49">
          <cell r="B49">
            <v>10</v>
          </cell>
          <cell r="C49">
            <v>28</v>
          </cell>
          <cell r="D49">
            <v>7.92</v>
          </cell>
          <cell r="E49">
            <v>1</v>
          </cell>
          <cell r="I49">
            <v>2.84</v>
          </cell>
          <cell r="J49">
            <v>5.26</v>
          </cell>
          <cell r="K49">
            <v>8.1</v>
          </cell>
          <cell r="P49">
            <v>9</v>
          </cell>
        </row>
        <row r="50">
          <cell r="B50">
            <v>10</v>
          </cell>
          <cell r="C50">
            <v>30</v>
          </cell>
          <cell r="D50">
            <v>7.92</v>
          </cell>
          <cell r="E50">
            <v>1</v>
          </cell>
          <cell r="I50">
            <v>3.04</v>
          </cell>
          <cell r="J50">
            <v>5.66</v>
          </cell>
          <cell r="K50">
            <v>8.6999999999999993</v>
          </cell>
          <cell r="P50">
            <v>10</v>
          </cell>
        </row>
        <row r="51">
          <cell r="B51">
            <v>10</v>
          </cell>
          <cell r="C51">
            <v>32</v>
          </cell>
          <cell r="D51">
            <v>7.92</v>
          </cell>
          <cell r="E51">
            <v>1</v>
          </cell>
          <cell r="I51">
            <v>3.24</v>
          </cell>
          <cell r="J51">
            <v>6.06</v>
          </cell>
          <cell r="K51">
            <v>9.3000000000000007</v>
          </cell>
          <cell r="P51">
            <v>11</v>
          </cell>
        </row>
        <row r="52">
          <cell r="B52">
            <v>10</v>
          </cell>
          <cell r="C52">
            <v>34</v>
          </cell>
          <cell r="D52">
            <v>7.92</v>
          </cell>
          <cell r="E52">
            <v>1</v>
          </cell>
          <cell r="I52">
            <v>3.45</v>
          </cell>
          <cell r="J52">
            <v>6.44</v>
          </cell>
          <cell r="K52">
            <v>9.89</v>
          </cell>
          <cell r="P52">
            <v>12</v>
          </cell>
        </row>
        <row r="53">
          <cell r="B53">
            <v>10</v>
          </cell>
          <cell r="C53">
            <v>36</v>
          </cell>
          <cell r="D53">
            <v>7.92</v>
          </cell>
          <cell r="E53">
            <v>1</v>
          </cell>
          <cell r="I53">
            <v>3.65</v>
          </cell>
          <cell r="J53">
            <v>6.84</v>
          </cell>
          <cell r="K53">
            <v>10.49</v>
          </cell>
          <cell r="P53">
            <v>12</v>
          </cell>
        </row>
        <row r="54">
          <cell r="B54" t="str">
            <v>10S</v>
          </cell>
          <cell r="C54">
            <v>0.125</v>
          </cell>
          <cell r="D54">
            <v>1.24</v>
          </cell>
          <cell r="E54">
            <v>1</v>
          </cell>
          <cell r="I54">
            <v>7.0000000000000007E-2</v>
          </cell>
          <cell r="K54">
            <v>7.0000000000000007E-2</v>
          </cell>
          <cell r="P54">
            <v>2</v>
          </cell>
        </row>
        <row r="55">
          <cell r="B55" t="str">
            <v>10S</v>
          </cell>
          <cell r="C55">
            <v>0.125</v>
          </cell>
          <cell r="D55">
            <v>1.24</v>
          </cell>
          <cell r="E55">
            <v>1</v>
          </cell>
          <cell r="I55">
            <v>7.0000000000000007E-2</v>
          </cell>
          <cell r="K55">
            <v>7.0000000000000007E-2</v>
          </cell>
          <cell r="P55">
            <v>2</v>
          </cell>
        </row>
        <row r="56">
          <cell r="B56" t="str">
            <v>10S</v>
          </cell>
          <cell r="C56">
            <v>0.125</v>
          </cell>
          <cell r="D56">
            <v>1.24</v>
          </cell>
          <cell r="E56">
            <v>1</v>
          </cell>
          <cell r="I56">
            <v>7.0000000000000007E-2</v>
          </cell>
          <cell r="K56">
            <v>7.0000000000000007E-2</v>
          </cell>
          <cell r="P56">
            <v>2</v>
          </cell>
        </row>
        <row r="57">
          <cell r="B57" t="str">
            <v>10S</v>
          </cell>
          <cell r="C57">
            <v>0.25</v>
          </cell>
          <cell r="D57">
            <v>1.65</v>
          </cell>
          <cell r="E57">
            <v>1</v>
          </cell>
          <cell r="I57">
            <v>7.0000000000000007E-2</v>
          </cell>
          <cell r="K57">
            <v>7.0000000000000007E-2</v>
          </cell>
          <cell r="P57">
            <v>2</v>
          </cell>
        </row>
        <row r="58">
          <cell r="B58" t="str">
            <v>10S</v>
          </cell>
          <cell r="C58">
            <v>0.25</v>
          </cell>
          <cell r="D58">
            <v>1.65</v>
          </cell>
          <cell r="E58">
            <v>1</v>
          </cell>
          <cell r="I58">
            <v>7.0000000000000007E-2</v>
          </cell>
          <cell r="K58">
            <v>7.0000000000000007E-2</v>
          </cell>
          <cell r="P58">
            <v>2</v>
          </cell>
        </row>
        <row r="59">
          <cell r="B59" t="str">
            <v>10S</v>
          </cell>
          <cell r="C59">
            <v>0.25</v>
          </cell>
          <cell r="D59">
            <v>1.65</v>
          </cell>
          <cell r="E59">
            <v>1</v>
          </cell>
          <cell r="I59">
            <v>7.0000000000000007E-2</v>
          </cell>
          <cell r="K59">
            <v>7.0000000000000007E-2</v>
          </cell>
          <cell r="P59">
            <v>2</v>
          </cell>
        </row>
        <row r="60">
          <cell r="B60" t="str">
            <v>10S</v>
          </cell>
          <cell r="C60">
            <v>0.375</v>
          </cell>
          <cell r="D60">
            <v>1.65</v>
          </cell>
          <cell r="E60">
            <v>1</v>
          </cell>
          <cell r="I60">
            <v>7.0000000000000007E-2</v>
          </cell>
          <cell r="J60">
            <v>0</v>
          </cell>
          <cell r="K60">
            <v>7.0000000000000007E-2</v>
          </cell>
          <cell r="P60">
            <v>2</v>
          </cell>
        </row>
        <row r="61">
          <cell r="B61" t="str">
            <v>10S</v>
          </cell>
          <cell r="C61">
            <v>0.375</v>
          </cell>
          <cell r="D61">
            <v>1.65</v>
          </cell>
          <cell r="E61">
            <v>1</v>
          </cell>
          <cell r="I61">
            <v>7.0000000000000007E-2</v>
          </cell>
          <cell r="J61">
            <v>0</v>
          </cell>
          <cell r="K61">
            <v>7.0000000000000007E-2</v>
          </cell>
          <cell r="P61">
            <v>2</v>
          </cell>
        </row>
        <row r="62">
          <cell r="B62" t="str">
            <v>10S</v>
          </cell>
          <cell r="C62">
            <v>0.375</v>
          </cell>
          <cell r="D62">
            <v>1.65</v>
          </cell>
          <cell r="E62">
            <v>1</v>
          </cell>
          <cell r="I62">
            <v>7.0000000000000007E-2</v>
          </cell>
          <cell r="J62">
            <v>0</v>
          </cell>
          <cell r="K62">
            <v>7.0000000000000007E-2</v>
          </cell>
          <cell r="P62">
            <v>2</v>
          </cell>
        </row>
        <row r="63">
          <cell r="B63" t="str">
            <v>10S</v>
          </cell>
          <cell r="C63">
            <v>0.5</v>
          </cell>
          <cell r="D63">
            <v>2.11</v>
          </cell>
          <cell r="E63">
            <v>1</v>
          </cell>
          <cell r="I63">
            <v>7.0000000000000007E-2</v>
          </cell>
          <cell r="J63">
            <v>0</v>
          </cell>
          <cell r="K63">
            <v>7.0000000000000007E-2</v>
          </cell>
          <cell r="P63">
            <v>2</v>
          </cell>
        </row>
        <row r="64">
          <cell r="B64" t="str">
            <v>10S</v>
          </cell>
          <cell r="C64">
            <v>0.5</v>
          </cell>
          <cell r="D64">
            <v>2.11</v>
          </cell>
          <cell r="E64">
            <v>1</v>
          </cell>
          <cell r="I64">
            <v>7.0000000000000007E-2</v>
          </cell>
          <cell r="J64">
            <v>0</v>
          </cell>
          <cell r="K64">
            <v>7.0000000000000007E-2</v>
          </cell>
          <cell r="P64">
            <v>2</v>
          </cell>
        </row>
        <row r="65">
          <cell r="B65" t="str">
            <v>10S</v>
          </cell>
          <cell r="C65">
            <v>0.5</v>
          </cell>
          <cell r="D65">
            <v>2.11</v>
          </cell>
          <cell r="E65">
            <v>1</v>
          </cell>
          <cell r="I65">
            <v>7.0000000000000007E-2</v>
          </cell>
          <cell r="J65">
            <v>0</v>
          </cell>
          <cell r="K65">
            <v>7.0000000000000007E-2</v>
          </cell>
          <cell r="P65">
            <v>2</v>
          </cell>
        </row>
        <row r="66">
          <cell r="B66" t="str">
            <v>10S</v>
          </cell>
          <cell r="C66">
            <v>0.75</v>
          </cell>
          <cell r="D66">
            <v>2.11</v>
          </cell>
          <cell r="E66">
            <v>1</v>
          </cell>
          <cell r="I66">
            <v>7.0000000000000007E-2</v>
          </cell>
          <cell r="J66">
            <v>0</v>
          </cell>
          <cell r="K66">
            <v>7.0000000000000007E-2</v>
          </cell>
          <cell r="P66">
            <v>2</v>
          </cell>
        </row>
        <row r="67">
          <cell r="B67" t="str">
            <v>10S</v>
          </cell>
          <cell r="C67">
            <v>0.75</v>
          </cell>
          <cell r="D67">
            <v>2.11</v>
          </cell>
          <cell r="E67">
            <v>1</v>
          </cell>
          <cell r="I67">
            <v>7.0000000000000007E-2</v>
          </cell>
          <cell r="J67">
            <v>0</v>
          </cell>
          <cell r="K67">
            <v>7.0000000000000007E-2</v>
          </cell>
          <cell r="P67">
            <v>2</v>
          </cell>
        </row>
        <row r="68">
          <cell r="B68" t="str">
            <v>10S</v>
          </cell>
          <cell r="C68">
            <v>0.75</v>
          </cell>
          <cell r="D68">
            <v>2.11</v>
          </cell>
          <cell r="E68">
            <v>1</v>
          </cell>
          <cell r="I68">
            <v>7.0000000000000007E-2</v>
          </cell>
          <cell r="J68">
            <v>0</v>
          </cell>
          <cell r="K68">
            <v>7.0000000000000007E-2</v>
          </cell>
          <cell r="P68">
            <v>2</v>
          </cell>
        </row>
        <row r="69">
          <cell r="B69" t="str">
            <v>10S</v>
          </cell>
          <cell r="C69">
            <v>1</v>
          </cell>
          <cell r="D69">
            <v>2.77</v>
          </cell>
          <cell r="E69">
            <v>1</v>
          </cell>
          <cell r="I69">
            <v>0.12</v>
          </cell>
          <cell r="J69">
            <v>0</v>
          </cell>
          <cell r="K69">
            <v>0.12</v>
          </cell>
          <cell r="P69">
            <v>2</v>
          </cell>
        </row>
        <row r="70">
          <cell r="B70" t="str">
            <v>10S</v>
          </cell>
          <cell r="C70">
            <v>1</v>
          </cell>
          <cell r="D70">
            <v>2.77</v>
          </cell>
          <cell r="E70">
            <v>1</v>
          </cell>
          <cell r="I70">
            <v>0.12</v>
          </cell>
          <cell r="J70">
            <v>0</v>
          </cell>
          <cell r="K70">
            <v>0.12</v>
          </cell>
          <cell r="P70">
            <v>2</v>
          </cell>
        </row>
        <row r="71">
          <cell r="B71" t="str">
            <v>10S</v>
          </cell>
          <cell r="C71">
            <v>1</v>
          </cell>
          <cell r="D71">
            <v>2.77</v>
          </cell>
          <cell r="E71">
            <v>1</v>
          </cell>
          <cell r="I71">
            <v>0.12</v>
          </cell>
          <cell r="J71">
            <v>0</v>
          </cell>
          <cell r="K71">
            <v>0.12</v>
          </cell>
          <cell r="P71">
            <v>2</v>
          </cell>
        </row>
        <row r="72">
          <cell r="B72" t="str">
            <v>10S</v>
          </cell>
          <cell r="C72">
            <v>1.25</v>
          </cell>
          <cell r="D72">
            <v>2.77</v>
          </cell>
          <cell r="E72">
            <v>1</v>
          </cell>
          <cell r="I72">
            <v>0.15</v>
          </cell>
          <cell r="K72">
            <v>0.15</v>
          </cell>
          <cell r="P72">
            <v>2</v>
          </cell>
        </row>
        <row r="73">
          <cell r="B73" t="str">
            <v>10S</v>
          </cell>
          <cell r="C73">
            <v>1.25</v>
          </cell>
          <cell r="D73">
            <v>2.77</v>
          </cell>
          <cell r="E73">
            <v>1</v>
          </cell>
          <cell r="I73">
            <v>0.15</v>
          </cell>
          <cell r="K73">
            <v>0.15</v>
          </cell>
          <cell r="P73">
            <v>2</v>
          </cell>
        </row>
        <row r="74">
          <cell r="B74" t="str">
            <v>10S</v>
          </cell>
          <cell r="C74">
            <v>1.25</v>
          </cell>
          <cell r="D74">
            <v>2.77</v>
          </cell>
          <cell r="E74">
            <v>1</v>
          </cell>
          <cell r="I74">
            <v>0.15</v>
          </cell>
          <cell r="K74">
            <v>0.15</v>
          </cell>
          <cell r="P74">
            <v>2</v>
          </cell>
        </row>
        <row r="75">
          <cell r="B75" t="str">
            <v>10S</v>
          </cell>
          <cell r="C75">
            <v>1.5</v>
          </cell>
          <cell r="D75">
            <v>2.77</v>
          </cell>
          <cell r="E75">
            <v>1</v>
          </cell>
          <cell r="I75">
            <v>0.15</v>
          </cell>
          <cell r="J75">
            <v>0</v>
          </cell>
          <cell r="K75">
            <v>0.15</v>
          </cell>
          <cell r="P75">
            <v>2</v>
          </cell>
        </row>
        <row r="76">
          <cell r="B76" t="str">
            <v>10S</v>
          </cell>
          <cell r="C76">
            <v>1.5</v>
          </cell>
          <cell r="D76">
            <v>2.77</v>
          </cell>
          <cell r="E76">
            <v>1</v>
          </cell>
          <cell r="I76">
            <v>0.15</v>
          </cell>
          <cell r="J76">
            <v>0</v>
          </cell>
          <cell r="K76">
            <v>0.15</v>
          </cell>
          <cell r="P76">
            <v>2</v>
          </cell>
        </row>
        <row r="77">
          <cell r="B77" t="str">
            <v>10S</v>
          </cell>
          <cell r="C77">
            <v>1.5</v>
          </cell>
          <cell r="D77">
            <v>2.77</v>
          </cell>
          <cell r="E77">
            <v>1</v>
          </cell>
          <cell r="I77">
            <v>0.15</v>
          </cell>
          <cell r="J77">
            <v>0</v>
          </cell>
          <cell r="K77">
            <v>0.15</v>
          </cell>
          <cell r="P77">
            <v>2</v>
          </cell>
        </row>
        <row r="78">
          <cell r="B78" t="str">
            <v>10S</v>
          </cell>
          <cell r="C78">
            <v>2</v>
          </cell>
          <cell r="D78">
            <v>2.77</v>
          </cell>
          <cell r="E78">
            <v>1</v>
          </cell>
          <cell r="I78">
            <v>0.15</v>
          </cell>
          <cell r="J78">
            <v>0</v>
          </cell>
          <cell r="K78">
            <v>0.15</v>
          </cell>
          <cell r="P78">
            <v>2</v>
          </cell>
        </row>
        <row r="79">
          <cell r="B79" t="str">
            <v>10S</v>
          </cell>
          <cell r="C79">
            <v>2</v>
          </cell>
          <cell r="D79">
            <v>2.77</v>
          </cell>
          <cell r="E79">
            <v>1</v>
          </cell>
          <cell r="I79">
            <v>0.15</v>
          </cell>
          <cell r="J79">
            <v>0</v>
          </cell>
          <cell r="K79">
            <v>0.15</v>
          </cell>
          <cell r="P79">
            <v>2</v>
          </cell>
        </row>
        <row r="80">
          <cell r="B80" t="str">
            <v>10S</v>
          </cell>
          <cell r="C80">
            <v>2</v>
          </cell>
          <cell r="D80">
            <v>2.77</v>
          </cell>
          <cell r="E80">
            <v>1</v>
          </cell>
          <cell r="I80">
            <v>0.15</v>
          </cell>
          <cell r="J80">
            <v>0</v>
          </cell>
          <cell r="K80">
            <v>0.15</v>
          </cell>
          <cell r="P80">
            <v>2</v>
          </cell>
        </row>
        <row r="81">
          <cell r="B81" t="str">
            <v>10S</v>
          </cell>
          <cell r="C81">
            <v>2.5</v>
          </cell>
          <cell r="D81">
            <v>3.05</v>
          </cell>
          <cell r="E81">
            <v>1</v>
          </cell>
          <cell r="I81">
            <v>0.15</v>
          </cell>
          <cell r="J81">
            <v>0</v>
          </cell>
          <cell r="K81">
            <v>0.15</v>
          </cell>
          <cell r="P81">
            <v>2</v>
          </cell>
        </row>
        <row r="82">
          <cell r="B82" t="str">
            <v>10S</v>
          </cell>
          <cell r="C82">
            <v>3</v>
          </cell>
          <cell r="D82">
            <v>3.05</v>
          </cell>
          <cell r="E82">
            <v>1</v>
          </cell>
          <cell r="I82">
            <v>0.3</v>
          </cell>
          <cell r="J82">
            <v>0</v>
          </cell>
          <cell r="K82">
            <v>0.3</v>
          </cell>
          <cell r="P82">
            <v>2</v>
          </cell>
        </row>
        <row r="83">
          <cell r="B83" t="str">
            <v>10S</v>
          </cell>
          <cell r="C83">
            <v>3.5</v>
          </cell>
          <cell r="D83">
            <v>3.05</v>
          </cell>
          <cell r="E83">
            <v>1</v>
          </cell>
          <cell r="I83">
            <v>0.3</v>
          </cell>
          <cell r="K83">
            <v>0.3</v>
          </cell>
          <cell r="P83">
            <v>3</v>
          </cell>
        </row>
        <row r="84">
          <cell r="B84" t="str">
            <v>10S</v>
          </cell>
          <cell r="C84">
            <v>4</v>
          </cell>
          <cell r="D84">
            <v>3.05</v>
          </cell>
          <cell r="E84">
            <v>1</v>
          </cell>
          <cell r="I84">
            <v>0.45</v>
          </cell>
          <cell r="J84">
            <v>0</v>
          </cell>
          <cell r="K84">
            <v>0.45</v>
          </cell>
          <cell r="P84">
            <v>3</v>
          </cell>
        </row>
        <row r="85">
          <cell r="B85" t="str">
            <v>10S</v>
          </cell>
          <cell r="C85">
            <v>5</v>
          </cell>
          <cell r="D85">
            <v>3.4</v>
          </cell>
          <cell r="E85">
            <v>1</v>
          </cell>
          <cell r="I85">
            <v>0.45</v>
          </cell>
          <cell r="K85">
            <v>0.45</v>
          </cell>
          <cell r="P85">
            <v>4</v>
          </cell>
        </row>
        <row r="86">
          <cell r="B86" t="str">
            <v>10S</v>
          </cell>
          <cell r="C86">
            <v>6</v>
          </cell>
          <cell r="D86">
            <v>3.4</v>
          </cell>
          <cell r="E86">
            <v>1</v>
          </cell>
          <cell r="I86">
            <v>0.6</v>
          </cell>
          <cell r="J86">
            <v>0</v>
          </cell>
          <cell r="K86">
            <v>0.6</v>
          </cell>
          <cell r="P86">
            <v>4</v>
          </cell>
        </row>
        <row r="87">
          <cell r="B87" t="str">
            <v>10S</v>
          </cell>
          <cell r="C87">
            <v>8</v>
          </cell>
          <cell r="D87">
            <v>3.76</v>
          </cell>
          <cell r="E87">
            <v>1</v>
          </cell>
          <cell r="I87">
            <v>0.6</v>
          </cell>
          <cell r="J87">
            <v>0</v>
          </cell>
          <cell r="K87">
            <v>0.6</v>
          </cell>
          <cell r="P87">
            <v>4</v>
          </cell>
        </row>
        <row r="88">
          <cell r="B88" t="str">
            <v>10S</v>
          </cell>
          <cell r="C88">
            <v>10</v>
          </cell>
          <cell r="D88">
            <v>4.1900000000000004</v>
          </cell>
          <cell r="E88">
            <v>1</v>
          </cell>
          <cell r="I88">
            <v>1.2</v>
          </cell>
          <cell r="J88">
            <v>0</v>
          </cell>
          <cell r="K88">
            <v>1.2</v>
          </cell>
          <cell r="P88">
            <v>4</v>
          </cell>
        </row>
        <row r="89">
          <cell r="B89" t="str">
            <v>10S</v>
          </cell>
          <cell r="C89">
            <v>12</v>
          </cell>
          <cell r="D89">
            <v>4.57</v>
          </cell>
          <cell r="E89">
            <v>1</v>
          </cell>
          <cell r="I89">
            <v>1.5</v>
          </cell>
          <cell r="J89">
            <v>0</v>
          </cell>
          <cell r="K89">
            <v>1.5</v>
          </cell>
          <cell r="P89">
            <v>6</v>
          </cell>
        </row>
        <row r="90">
          <cell r="B90" t="str">
            <v>10S</v>
          </cell>
          <cell r="C90">
            <v>14</v>
          </cell>
          <cell r="D90">
            <v>4.78</v>
          </cell>
          <cell r="E90">
            <v>1</v>
          </cell>
          <cell r="I90">
            <v>1.65</v>
          </cell>
          <cell r="J90">
            <v>0</v>
          </cell>
          <cell r="K90">
            <v>1.65</v>
          </cell>
          <cell r="P90">
            <v>6</v>
          </cell>
        </row>
        <row r="91">
          <cell r="B91" t="str">
            <v>10S</v>
          </cell>
          <cell r="C91">
            <v>16</v>
          </cell>
          <cell r="D91">
            <v>4.78</v>
          </cell>
          <cell r="E91">
            <v>1</v>
          </cell>
          <cell r="I91">
            <v>1.95</v>
          </cell>
          <cell r="J91">
            <v>0</v>
          </cell>
          <cell r="K91">
            <v>1.95</v>
          </cell>
          <cell r="P91">
            <v>6</v>
          </cell>
        </row>
        <row r="92">
          <cell r="B92" t="str">
            <v>10S</v>
          </cell>
          <cell r="C92">
            <v>18</v>
          </cell>
          <cell r="D92">
            <v>4.78</v>
          </cell>
          <cell r="E92">
            <v>1</v>
          </cell>
          <cell r="I92">
            <v>2.25</v>
          </cell>
          <cell r="J92">
            <v>0</v>
          </cell>
          <cell r="K92">
            <v>2.25</v>
          </cell>
          <cell r="P92">
            <v>6</v>
          </cell>
        </row>
        <row r="93">
          <cell r="B93" t="str">
            <v>10S</v>
          </cell>
          <cell r="C93">
            <v>20</v>
          </cell>
          <cell r="D93">
            <v>5.54</v>
          </cell>
          <cell r="E93">
            <v>1</v>
          </cell>
          <cell r="I93">
            <v>2.0299999999999998</v>
          </cell>
          <cell r="J93">
            <v>1.1200000000000001</v>
          </cell>
          <cell r="K93">
            <v>3.15</v>
          </cell>
          <cell r="P93">
            <v>7</v>
          </cell>
        </row>
        <row r="94">
          <cell r="B94" t="str">
            <v>10S</v>
          </cell>
          <cell r="C94">
            <v>22</v>
          </cell>
          <cell r="D94">
            <v>5.54</v>
          </cell>
          <cell r="E94">
            <v>1</v>
          </cell>
          <cell r="I94">
            <v>2.23</v>
          </cell>
          <cell r="J94">
            <v>1.37</v>
          </cell>
          <cell r="K94">
            <v>3.6</v>
          </cell>
          <cell r="P94">
            <v>8</v>
          </cell>
        </row>
        <row r="95">
          <cell r="B95" t="str">
            <v>10S</v>
          </cell>
          <cell r="C95">
            <v>24</v>
          </cell>
          <cell r="D95">
            <v>6.35</v>
          </cell>
          <cell r="E95">
            <v>1</v>
          </cell>
          <cell r="I95">
            <v>2.4300000000000002</v>
          </cell>
          <cell r="J95">
            <v>2.0699999999999998</v>
          </cell>
          <cell r="K95">
            <v>4.5</v>
          </cell>
          <cell r="P95">
            <v>8</v>
          </cell>
        </row>
        <row r="96">
          <cell r="B96" t="str">
            <v>10S</v>
          </cell>
          <cell r="C96">
            <v>30</v>
          </cell>
          <cell r="D96">
            <v>7.92</v>
          </cell>
          <cell r="E96">
            <v>1</v>
          </cell>
          <cell r="I96">
            <v>3.04</v>
          </cell>
          <cell r="J96">
            <v>5.66</v>
          </cell>
          <cell r="K96">
            <v>8.6999999999999993</v>
          </cell>
          <cell r="P96">
            <v>10</v>
          </cell>
        </row>
        <row r="97">
          <cell r="B97">
            <v>20</v>
          </cell>
          <cell r="C97">
            <v>8</v>
          </cell>
          <cell r="D97">
            <v>6.35</v>
          </cell>
          <cell r="E97">
            <v>1</v>
          </cell>
          <cell r="I97">
            <v>0.81</v>
          </cell>
          <cell r="J97">
            <v>0.99</v>
          </cell>
          <cell r="K97">
            <v>1.8</v>
          </cell>
          <cell r="P97">
            <v>4</v>
          </cell>
        </row>
        <row r="98">
          <cell r="B98">
            <v>20</v>
          </cell>
          <cell r="C98">
            <v>10</v>
          </cell>
          <cell r="D98">
            <v>6.35</v>
          </cell>
          <cell r="E98">
            <v>1</v>
          </cell>
          <cell r="I98">
            <v>1.01</v>
          </cell>
          <cell r="J98">
            <v>1.0900000000000001</v>
          </cell>
          <cell r="K98">
            <v>2.1</v>
          </cell>
          <cell r="P98">
            <v>4</v>
          </cell>
        </row>
        <row r="99">
          <cell r="B99">
            <v>20</v>
          </cell>
          <cell r="C99">
            <v>12</v>
          </cell>
          <cell r="D99">
            <v>6.35</v>
          </cell>
          <cell r="E99">
            <v>1</v>
          </cell>
          <cell r="I99">
            <v>1.22</v>
          </cell>
          <cell r="J99">
            <v>1.32</v>
          </cell>
          <cell r="K99">
            <v>2.54</v>
          </cell>
          <cell r="P99">
            <v>6</v>
          </cell>
        </row>
        <row r="100">
          <cell r="B100">
            <v>20</v>
          </cell>
          <cell r="C100">
            <v>14</v>
          </cell>
          <cell r="D100">
            <v>7.92</v>
          </cell>
          <cell r="E100">
            <v>1</v>
          </cell>
          <cell r="I100">
            <v>1.42</v>
          </cell>
          <cell r="J100">
            <v>2.48</v>
          </cell>
          <cell r="K100">
            <v>3.9</v>
          </cell>
          <cell r="P100">
            <v>6</v>
          </cell>
        </row>
        <row r="101">
          <cell r="B101">
            <v>20</v>
          </cell>
          <cell r="C101">
            <v>16</v>
          </cell>
          <cell r="D101">
            <v>7.92</v>
          </cell>
          <cell r="E101">
            <v>1</v>
          </cell>
          <cell r="I101">
            <v>1.62</v>
          </cell>
          <cell r="J101">
            <v>2.73</v>
          </cell>
          <cell r="K101">
            <v>4.3499999999999996</v>
          </cell>
          <cell r="P101">
            <v>6</v>
          </cell>
        </row>
        <row r="102">
          <cell r="B102">
            <v>20</v>
          </cell>
          <cell r="C102">
            <v>18</v>
          </cell>
          <cell r="D102">
            <v>7.92</v>
          </cell>
          <cell r="E102">
            <v>1</v>
          </cell>
          <cell r="I102">
            <v>1.82</v>
          </cell>
          <cell r="J102">
            <v>3.12</v>
          </cell>
          <cell r="K102">
            <v>4.9400000000000004</v>
          </cell>
          <cell r="P102">
            <v>6</v>
          </cell>
        </row>
        <row r="103">
          <cell r="B103">
            <v>20</v>
          </cell>
          <cell r="C103">
            <v>20</v>
          </cell>
          <cell r="D103">
            <v>9.5299999999999994</v>
          </cell>
          <cell r="E103">
            <v>1</v>
          </cell>
          <cell r="I103">
            <v>2.0299999999999998</v>
          </cell>
          <cell r="J103">
            <v>5.47</v>
          </cell>
          <cell r="K103">
            <v>7.5</v>
          </cell>
          <cell r="P103">
            <v>7</v>
          </cell>
        </row>
        <row r="104">
          <cell r="B104">
            <v>20</v>
          </cell>
          <cell r="C104">
            <v>22</v>
          </cell>
          <cell r="D104">
            <v>9.5299999999999994</v>
          </cell>
          <cell r="E104">
            <v>1</v>
          </cell>
          <cell r="I104">
            <v>2.23</v>
          </cell>
          <cell r="J104">
            <v>6.47</v>
          </cell>
          <cell r="K104">
            <v>8.6999999999999993</v>
          </cell>
          <cell r="P104">
            <v>8</v>
          </cell>
        </row>
        <row r="105">
          <cell r="B105">
            <v>20</v>
          </cell>
          <cell r="C105">
            <v>24</v>
          </cell>
          <cell r="D105">
            <v>9.5299999999999994</v>
          </cell>
          <cell r="E105">
            <v>1</v>
          </cell>
          <cell r="I105">
            <v>2.4300000000000002</v>
          </cell>
          <cell r="J105">
            <v>6.57</v>
          </cell>
          <cell r="K105">
            <v>9</v>
          </cell>
          <cell r="P105">
            <v>8</v>
          </cell>
        </row>
        <row r="106">
          <cell r="B106">
            <v>20</v>
          </cell>
          <cell r="C106">
            <v>26</v>
          </cell>
          <cell r="D106">
            <v>12.7</v>
          </cell>
          <cell r="E106">
            <v>1.25</v>
          </cell>
          <cell r="I106">
            <v>2.64</v>
          </cell>
          <cell r="J106">
            <v>13.86</v>
          </cell>
          <cell r="K106">
            <v>16.5</v>
          </cell>
          <cell r="P106">
            <v>9</v>
          </cell>
        </row>
        <row r="107">
          <cell r="B107">
            <v>20</v>
          </cell>
          <cell r="C107">
            <v>28</v>
          </cell>
          <cell r="D107">
            <v>12.7</v>
          </cell>
          <cell r="E107">
            <v>1.25</v>
          </cell>
          <cell r="I107">
            <v>2.84</v>
          </cell>
          <cell r="J107">
            <v>15.16</v>
          </cell>
          <cell r="K107">
            <v>18</v>
          </cell>
          <cell r="P107">
            <v>9</v>
          </cell>
        </row>
        <row r="108">
          <cell r="B108">
            <v>20</v>
          </cell>
          <cell r="C108">
            <v>30</v>
          </cell>
          <cell r="D108">
            <v>12.7</v>
          </cell>
          <cell r="E108">
            <v>1.25</v>
          </cell>
          <cell r="I108">
            <v>3.04</v>
          </cell>
          <cell r="J108">
            <v>16.45</v>
          </cell>
          <cell r="K108">
            <v>19.489999999999998</v>
          </cell>
          <cell r="P108">
            <v>10</v>
          </cell>
        </row>
        <row r="109">
          <cell r="B109">
            <v>20</v>
          </cell>
          <cell r="C109">
            <v>32</v>
          </cell>
          <cell r="D109">
            <v>12.7</v>
          </cell>
          <cell r="E109">
            <v>1.25</v>
          </cell>
          <cell r="I109">
            <v>3.24</v>
          </cell>
          <cell r="J109">
            <v>17.75</v>
          </cell>
          <cell r="K109">
            <v>20.990000000000002</v>
          </cell>
          <cell r="P109">
            <v>11</v>
          </cell>
        </row>
        <row r="110">
          <cell r="B110">
            <v>20</v>
          </cell>
          <cell r="C110">
            <v>34</v>
          </cell>
          <cell r="D110">
            <v>12.7</v>
          </cell>
          <cell r="E110">
            <v>1.25</v>
          </cell>
          <cell r="I110">
            <v>3.45</v>
          </cell>
          <cell r="J110">
            <v>18.54</v>
          </cell>
          <cell r="K110">
            <v>21.99</v>
          </cell>
          <cell r="P110">
            <v>12</v>
          </cell>
        </row>
        <row r="111">
          <cell r="B111">
            <v>20</v>
          </cell>
          <cell r="C111">
            <v>36</v>
          </cell>
          <cell r="D111">
            <v>12.7</v>
          </cell>
          <cell r="E111">
            <v>1.25</v>
          </cell>
          <cell r="I111">
            <v>3.65</v>
          </cell>
          <cell r="J111">
            <v>18.84</v>
          </cell>
          <cell r="K111">
            <v>22.49</v>
          </cell>
          <cell r="P111">
            <v>12</v>
          </cell>
        </row>
        <row r="112">
          <cell r="B112">
            <v>30</v>
          </cell>
          <cell r="C112">
            <v>8</v>
          </cell>
          <cell r="D112">
            <v>7.04</v>
          </cell>
          <cell r="E112">
            <v>1</v>
          </cell>
          <cell r="I112">
            <v>0.81</v>
          </cell>
          <cell r="J112">
            <v>1.1399999999999999</v>
          </cell>
          <cell r="K112">
            <v>1.95</v>
          </cell>
          <cell r="P112">
            <v>4</v>
          </cell>
        </row>
        <row r="113">
          <cell r="B113">
            <v>30</v>
          </cell>
          <cell r="C113">
            <v>10</v>
          </cell>
          <cell r="D113">
            <v>7.8</v>
          </cell>
          <cell r="E113">
            <v>1</v>
          </cell>
          <cell r="I113">
            <v>1.01</v>
          </cell>
          <cell r="J113">
            <v>1.99</v>
          </cell>
          <cell r="K113">
            <v>3</v>
          </cell>
          <cell r="P113">
            <v>4</v>
          </cell>
        </row>
        <row r="114">
          <cell r="B114">
            <v>30</v>
          </cell>
          <cell r="C114">
            <v>12</v>
          </cell>
          <cell r="D114">
            <v>8.3800000000000008</v>
          </cell>
          <cell r="E114">
            <v>1</v>
          </cell>
          <cell r="I114">
            <v>1.22</v>
          </cell>
          <cell r="J114">
            <v>2.68</v>
          </cell>
          <cell r="K114">
            <v>3.9000000000000004</v>
          </cell>
          <cell r="P114">
            <v>6</v>
          </cell>
        </row>
        <row r="115">
          <cell r="B115">
            <v>30</v>
          </cell>
          <cell r="C115">
            <v>14</v>
          </cell>
          <cell r="D115">
            <v>9.5299999999999994</v>
          </cell>
          <cell r="E115">
            <v>1</v>
          </cell>
          <cell r="I115">
            <v>1.42</v>
          </cell>
          <cell r="J115">
            <v>3.97</v>
          </cell>
          <cell r="K115">
            <v>5.3900000000000006</v>
          </cell>
          <cell r="P115">
            <v>6</v>
          </cell>
        </row>
        <row r="116">
          <cell r="B116">
            <v>30</v>
          </cell>
          <cell r="C116">
            <v>16</v>
          </cell>
          <cell r="D116">
            <v>9.5299999999999994</v>
          </cell>
          <cell r="E116">
            <v>1</v>
          </cell>
          <cell r="I116">
            <v>1.62</v>
          </cell>
          <cell r="J116">
            <v>4.68</v>
          </cell>
          <cell r="K116">
            <v>6.3</v>
          </cell>
          <cell r="P116">
            <v>6</v>
          </cell>
        </row>
        <row r="117">
          <cell r="B117">
            <v>30</v>
          </cell>
          <cell r="C117">
            <v>18</v>
          </cell>
          <cell r="D117">
            <v>11.13</v>
          </cell>
          <cell r="E117">
            <v>1.25</v>
          </cell>
          <cell r="I117">
            <v>1.82</v>
          </cell>
          <cell r="J117">
            <v>6.88</v>
          </cell>
          <cell r="K117">
            <v>8.6999999999999993</v>
          </cell>
          <cell r="P117">
            <v>6</v>
          </cell>
        </row>
        <row r="118">
          <cell r="B118">
            <v>30</v>
          </cell>
          <cell r="C118">
            <v>20</v>
          </cell>
          <cell r="D118">
            <v>12.7</v>
          </cell>
          <cell r="E118">
            <v>1.25</v>
          </cell>
          <cell r="I118">
            <v>2.0299999999999998</v>
          </cell>
          <cell r="J118">
            <v>10.42</v>
          </cell>
          <cell r="K118">
            <v>12.45</v>
          </cell>
          <cell r="P118">
            <v>7</v>
          </cell>
        </row>
        <row r="119">
          <cell r="B119">
            <v>30</v>
          </cell>
          <cell r="C119">
            <v>22</v>
          </cell>
          <cell r="D119">
            <v>12.7</v>
          </cell>
          <cell r="E119">
            <v>1.25</v>
          </cell>
          <cell r="I119">
            <v>2.23</v>
          </cell>
          <cell r="J119">
            <v>11.72</v>
          </cell>
          <cell r="K119">
            <v>13.950000000000001</v>
          </cell>
          <cell r="P119">
            <v>8</v>
          </cell>
        </row>
        <row r="120">
          <cell r="B120">
            <v>30</v>
          </cell>
          <cell r="C120">
            <v>24</v>
          </cell>
          <cell r="D120">
            <v>14.27</v>
          </cell>
          <cell r="E120">
            <v>1.25</v>
          </cell>
          <cell r="I120">
            <v>2.4300000000000002</v>
          </cell>
          <cell r="J120">
            <v>15.57</v>
          </cell>
          <cell r="K120">
            <v>18</v>
          </cell>
          <cell r="P120">
            <v>8</v>
          </cell>
        </row>
        <row r="121">
          <cell r="B121">
            <v>30</v>
          </cell>
          <cell r="C121">
            <v>28</v>
          </cell>
          <cell r="D121">
            <v>15.88</v>
          </cell>
          <cell r="E121">
            <v>1.5</v>
          </cell>
          <cell r="I121">
            <v>2.84</v>
          </cell>
          <cell r="J121">
            <v>22.65</v>
          </cell>
          <cell r="K121">
            <v>25.49</v>
          </cell>
          <cell r="P121">
            <v>9</v>
          </cell>
        </row>
        <row r="122">
          <cell r="B122">
            <v>30</v>
          </cell>
          <cell r="C122">
            <v>30</v>
          </cell>
          <cell r="D122">
            <v>15.88</v>
          </cell>
          <cell r="E122">
            <v>1.5</v>
          </cell>
          <cell r="I122">
            <v>3.04</v>
          </cell>
          <cell r="J122">
            <v>23.96</v>
          </cell>
          <cell r="K122">
            <v>27</v>
          </cell>
          <cell r="P122">
            <v>10</v>
          </cell>
        </row>
        <row r="123">
          <cell r="B123">
            <v>30</v>
          </cell>
          <cell r="C123">
            <v>32</v>
          </cell>
          <cell r="D123">
            <v>15.88</v>
          </cell>
          <cell r="E123">
            <v>1.5</v>
          </cell>
          <cell r="I123">
            <v>3.24</v>
          </cell>
          <cell r="J123">
            <v>26.76</v>
          </cell>
          <cell r="K123">
            <v>30</v>
          </cell>
          <cell r="P123">
            <v>11</v>
          </cell>
        </row>
        <row r="124">
          <cell r="B124">
            <v>30</v>
          </cell>
          <cell r="C124">
            <v>34</v>
          </cell>
          <cell r="D124">
            <v>15.88</v>
          </cell>
          <cell r="E124">
            <v>1.5</v>
          </cell>
          <cell r="I124">
            <v>3.45</v>
          </cell>
          <cell r="J124">
            <v>28.05</v>
          </cell>
          <cell r="K124">
            <v>31.5</v>
          </cell>
          <cell r="P124">
            <v>12</v>
          </cell>
        </row>
        <row r="125">
          <cell r="B125">
            <v>30</v>
          </cell>
          <cell r="C125">
            <v>36</v>
          </cell>
          <cell r="D125">
            <v>15.88</v>
          </cell>
          <cell r="E125">
            <v>1.5</v>
          </cell>
          <cell r="I125">
            <v>3.65</v>
          </cell>
          <cell r="J125">
            <v>29.35</v>
          </cell>
          <cell r="K125">
            <v>33</v>
          </cell>
          <cell r="P125">
            <v>12</v>
          </cell>
        </row>
        <row r="126">
          <cell r="B126">
            <v>40</v>
          </cell>
          <cell r="C126">
            <v>0.125</v>
          </cell>
          <cell r="D126">
            <v>1.73</v>
          </cell>
          <cell r="E126">
            <v>1</v>
          </cell>
          <cell r="I126">
            <v>7.0000000000000007E-2</v>
          </cell>
          <cell r="K126">
            <v>7.0000000000000007E-2</v>
          </cell>
          <cell r="P126">
            <v>2</v>
          </cell>
        </row>
        <row r="127">
          <cell r="B127">
            <v>40</v>
          </cell>
          <cell r="C127">
            <v>0.125</v>
          </cell>
          <cell r="D127">
            <v>1.73</v>
          </cell>
          <cell r="E127">
            <v>1</v>
          </cell>
          <cell r="I127">
            <v>7.0000000000000007E-2</v>
          </cell>
          <cell r="K127">
            <v>7.0000000000000007E-2</v>
          </cell>
          <cell r="P127">
            <v>2</v>
          </cell>
        </row>
        <row r="128">
          <cell r="B128">
            <v>40</v>
          </cell>
          <cell r="C128">
            <v>0.125</v>
          </cell>
          <cell r="D128">
            <v>1.73</v>
          </cell>
          <cell r="E128">
            <v>1</v>
          </cell>
          <cell r="I128">
            <v>7.0000000000000007E-2</v>
          </cell>
          <cell r="K128">
            <v>7.0000000000000007E-2</v>
          </cell>
          <cell r="P128">
            <v>2</v>
          </cell>
        </row>
        <row r="129">
          <cell r="B129">
            <v>40</v>
          </cell>
          <cell r="C129">
            <v>0.25</v>
          </cell>
          <cell r="D129">
            <v>2.2400000000000002</v>
          </cell>
          <cell r="E129">
            <v>1</v>
          </cell>
          <cell r="I129">
            <v>7.0000000000000007E-2</v>
          </cell>
          <cell r="K129">
            <v>7.0000000000000007E-2</v>
          </cell>
          <cell r="P129">
            <v>2</v>
          </cell>
        </row>
        <row r="130">
          <cell r="B130">
            <v>40</v>
          </cell>
          <cell r="C130">
            <v>0.25</v>
          </cell>
          <cell r="D130">
            <v>2.2400000000000002</v>
          </cell>
          <cell r="E130">
            <v>1</v>
          </cell>
          <cell r="I130">
            <v>7.0000000000000007E-2</v>
          </cell>
          <cell r="K130">
            <v>7.0000000000000007E-2</v>
          </cell>
          <cell r="P130">
            <v>2</v>
          </cell>
        </row>
        <row r="131">
          <cell r="B131">
            <v>40</v>
          </cell>
          <cell r="C131">
            <v>0.25</v>
          </cell>
          <cell r="D131">
            <v>2.2400000000000002</v>
          </cell>
          <cell r="E131">
            <v>1</v>
          </cell>
          <cell r="I131">
            <v>7.0000000000000007E-2</v>
          </cell>
          <cell r="K131">
            <v>7.0000000000000007E-2</v>
          </cell>
          <cell r="P131">
            <v>2</v>
          </cell>
        </row>
        <row r="132">
          <cell r="B132">
            <v>40</v>
          </cell>
          <cell r="C132">
            <v>0.375</v>
          </cell>
          <cell r="D132">
            <v>2.31</v>
          </cell>
          <cell r="E132">
            <v>1</v>
          </cell>
          <cell r="I132">
            <v>7.0000000000000007E-2</v>
          </cell>
          <cell r="J132">
            <v>0</v>
          </cell>
          <cell r="K132">
            <v>7.0000000000000007E-2</v>
          </cell>
          <cell r="P132">
            <v>2</v>
          </cell>
        </row>
        <row r="133">
          <cell r="B133">
            <v>40</v>
          </cell>
          <cell r="C133">
            <v>0.375</v>
          </cell>
          <cell r="D133">
            <v>2.31</v>
          </cell>
          <cell r="E133">
            <v>1</v>
          </cell>
          <cell r="I133">
            <v>7.0000000000000007E-2</v>
          </cell>
          <cell r="J133">
            <v>0</v>
          </cell>
          <cell r="K133">
            <v>7.0000000000000007E-2</v>
          </cell>
          <cell r="P133">
            <v>2</v>
          </cell>
        </row>
        <row r="134">
          <cell r="B134">
            <v>40</v>
          </cell>
          <cell r="C134">
            <v>0.375</v>
          </cell>
          <cell r="D134">
            <v>2.31</v>
          </cell>
          <cell r="E134">
            <v>1</v>
          </cell>
          <cell r="I134">
            <v>7.0000000000000007E-2</v>
          </cell>
          <cell r="J134">
            <v>0</v>
          </cell>
          <cell r="K134">
            <v>7.0000000000000007E-2</v>
          </cell>
          <cell r="P134">
            <v>2</v>
          </cell>
        </row>
        <row r="135">
          <cell r="B135">
            <v>40</v>
          </cell>
          <cell r="C135">
            <v>0.5</v>
          </cell>
          <cell r="D135">
            <v>2.77</v>
          </cell>
          <cell r="E135">
            <v>1</v>
          </cell>
          <cell r="I135">
            <v>7.0000000000000007E-2</v>
          </cell>
          <cell r="J135">
            <v>0</v>
          </cell>
          <cell r="K135">
            <v>7.0000000000000007E-2</v>
          </cell>
          <cell r="P135">
            <v>2</v>
          </cell>
        </row>
        <row r="136">
          <cell r="B136">
            <v>40</v>
          </cell>
          <cell r="C136">
            <v>0.5</v>
          </cell>
          <cell r="D136">
            <v>2.77</v>
          </cell>
          <cell r="E136">
            <v>1</v>
          </cell>
          <cell r="I136">
            <v>7.0000000000000007E-2</v>
          </cell>
          <cell r="J136">
            <v>0</v>
          </cell>
          <cell r="K136">
            <v>7.0000000000000007E-2</v>
          </cell>
          <cell r="P136">
            <v>2</v>
          </cell>
        </row>
        <row r="137">
          <cell r="B137">
            <v>40</v>
          </cell>
          <cell r="C137">
            <v>0.5</v>
          </cell>
          <cell r="D137">
            <v>2.77</v>
          </cell>
          <cell r="E137">
            <v>1</v>
          </cell>
          <cell r="I137">
            <v>7.0000000000000007E-2</v>
          </cell>
          <cell r="J137">
            <v>0</v>
          </cell>
          <cell r="K137">
            <v>7.0000000000000007E-2</v>
          </cell>
          <cell r="P137">
            <v>2</v>
          </cell>
        </row>
        <row r="138">
          <cell r="B138">
            <v>40</v>
          </cell>
          <cell r="C138">
            <v>0.75</v>
          </cell>
          <cell r="D138">
            <v>2.87</v>
          </cell>
          <cell r="E138">
            <v>1</v>
          </cell>
          <cell r="I138">
            <v>7.0000000000000007E-2</v>
          </cell>
          <cell r="J138">
            <v>0</v>
          </cell>
          <cell r="K138">
            <v>7.0000000000000007E-2</v>
          </cell>
          <cell r="P138">
            <v>2</v>
          </cell>
        </row>
        <row r="139">
          <cell r="B139">
            <v>40</v>
          </cell>
          <cell r="C139">
            <v>0.75</v>
          </cell>
          <cell r="D139">
            <v>2.87</v>
          </cell>
          <cell r="E139">
            <v>1</v>
          </cell>
          <cell r="I139">
            <v>7.0000000000000007E-2</v>
          </cell>
          <cell r="J139">
            <v>0</v>
          </cell>
          <cell r="K139">
            <v>7.0000000000000007E-2</v>
          </cell>
          <cell r="P139">
            <v>2</v>
          </cell>
        </row>
        <row r="140">
          <cell r="B140">
            <v>40</v>
          </cell>
          <cell r="C140">
            <v>0.75</v>
          </cell>
          <cell r="D140">
            <v>2.87</v>
          </cell>
          <cell r="E140">
            <v>1</v>
          </cell>
          <cell r="I140">
            <v>7.0000000000000007E-2</v>
          </cell>
          <cell r="J140">
            <v>0</v>
          </cell>
          <cell r="K140">
            <v>7.0000000000000007E-2</v>
          </cell>
          <cell r="P140">
            <v>2</v>
          </cell>
        </row>
        <row r="141">
          <cell r="B141">
            <v>40</v>
          </cell>
          <cell r="C141">
            <v>1</v>
          </cell>
          <cell r="D141">
            <v>3.38</v>
          </cell>
          <cell r="E141">
            <v>1</v>
          </cell>
          <cell r="I141">
            <v>0.12</v>
          </cell>
          <cell r="J141">
            <v>0</v>
          </cell>
          <cell r="K141">
            <v>0.12</v>
          </cell>
          <cell r="P141">
            <v>2</v>
          </cell>
        </row>
        <row r="142">
          <cell r="B142">
            <v>40</v>
          </cell>
          <cell r="C142">
            <v>1</v>
          </cell>
          <cell r="D142">
            <v>3.38</v>
          </cell>
          <cell r="E142">
            <v>1</v>
          </cell>
          <cell r="I142">
            <v>0.12</v>
          </cell>
          <cell r="J142">
            <v>0</v>
          </cell>
          <cell r="K142">
            <v>0.12</v>
          </cell>
          <cell r="P142">
            <v>2</v>
          </cell>
        </row>
        <row r="143">
          <cell r="B143">
            <v>40</v>
          </cell>
          <cell r="C143">
            <v>1</v>
          </cell>
          <cell r="D143">
            <v>3.38</v>
          </cell>
          <cell r="E143">
            <v>1</v>
          </cell>
          <cell r="I143">
            <v>0.12</v>
          </cell>
          <cell r="J143">
            <v>0</v>
          </cell>
          <cell r="K143">
            <v>0.12</v>
          </cell>
          <cell r="P143">
            <v>2</v>
          </cell>
        </row>
        <row r="144">
          <cell r="B144">
            <v>40</v>
          </cell>
          <cell r="C144">
            <v>1.25</v>
          </cell>
          <cell r="D144">
            <v>3.56</v>
          </cell>
          <cell r="E144">
            <v>1</v>
          </cell>
          <cell r="I144">
            <v>0.15</v>
          </cell>
          <cell r="K144">
            <v>0.15</v>
          </cell>
          <cell r="P144">
            <v>2</v>
          </cell>
        </row>
        <row r="145">
          <cell r="B145">
            <v>40</v>
          </cell>
          <cell r="C145">
            <v>1.25</v>
          </cell>
          <cell r="D145">
            <v>3.56</v>
          </cell>
          <cell r="E145">
            <v>1</v>
          </cell>
          <cell r="I145">
            <v>0.15</v>
          </cell>
          <cell r="K145">
            <v>0.15</v>
          </cell>
          <cell r="P145">
            <v>2</v>
          </cell>
        </row>
        <row r="146">
          <cell r="B146">
            <v>40</v>
          </cell>
          <cell r="C146">
            <v>1.25</v>
          </cell>
          <cell r="D146">
            <v>3.56</v>
          </cell>
          <cell r="E146">
            <v>1</v>
          </cell>
          <cell r="I146">
            <v>0.15</v>
          </cell>
          <cell r="K146">
            <v>0.15</v>
          </cell>
          <cell r="P146">
            <v>2</v>
          </cell>
        </row>
        <row r="147">
          <cell r="B147">
            <v>40</v>
          </cell>
          <cell r="C147">
            <v>1.5</v>
          </cell>
          <cell r="D147">
            <v>3.68</v>
          </cell>
          <cell r="E147">
            <v>1</v>
          </cell>
          <cell r="I147">
            <v>0.15</v>
          </cell>
          <cell r="J147">
            <v>0</v>
          </cell>
          <cell r="K147">
            <v>0.15</v>
          </cell>
          <cell r="P147">
            <v>2</v>
          </cell>
        </row>
        <row r="148">
          <cell r="B148">
            <v>40</v>
          </cell>
          <cell r="C148">
            <v>1.5</v>
          </cell>
          <cell r="D148">
            <v>3.68</v>
          </cell>
          <cell r="E148">
            <v>1</v>
          </cell>
          <cell r="I148">
            <v>0.15</v>
          </cell>
          <cell r="J148">
            <v>0</v>
          </cell>
          <cell r="K148">
            <v>0.15</v>
          </cell>
          <cell r="P148">
            <v>2</v>
          </cell>
        </row>
        <row r="149">
          <cell r="B149">
            <v>40</v>
          </cell>
          <cell r="C149">
            <v>1.5</v>
          </cell>
          <cell r="D149">
            <v>3.68</v>
          </cell>
          <cell r="E149">
            <v>1</v>
          </cell>
          <cell r="I149">
            <v>0.15</v>
          </cell>
          <cell r="J149">
            <v>0</v>
          </cell>
          <cell r="K149">
            <v>0.15</v>
          </cell>
          <cell r="P149">
            <v>2</v>
          </cell>
        </row>
        <row r="150">
          <cell r="B150">
            <v>40</v>
          </cell>
          <cell r="C150">
            <v>2</v>
          </cell>
          <cell r="D150">
            <v>3.91</v>
          </cell>
          <cell r="E150">
            <v>1</v>
          </cell>
          <cell r="I150">
            <v>0.3</v>
          </cell>
          <cell r="J150">
            <v>0</v>
          </cell>
          <cell r="K150">
            <v>0.3</v>
          </cell>
          <cell r="P150">
            <v>2</v>
          </cell>
        </row>
        <row r="151">
          <cell r="B151">
            <v>40</v>
          </cell>
          <cell r="C151">
            <v>2</v>
          </cell>
          <cell r="D151">
            <v>3.91</v>
          </cell>
          <cell r="E151">
            <v>1</v>
          </cell>
          <cell r="I151">
            <v>0.3</v>
          </cell>
          <cell r="J151">
            <v>0</v>
          </cell>
          <cell r="K151">
            <v>0.3</v>
          </cell>
          <cell r="P151">
            <v>2</v>
          </cell>
        </row>
        <row r="152">
          <cell r="B152">
            <v>40</v>
          </cell>
          <cell r="C152">
            <v>2</v>
          </cell>
          <cell r="D152">
            <v>3.91</v>
          </cell>
          <cell r="E152">
            <v>1</v>
          </cell>
          <cell r="I152">
            <v>0.3</v>
          </cell>
          <cell r="J152">
            <v>0</v>
          </cell>
          <cell r="K152">
            <v>0.3</v>
          </cell>
          <cell r="P152">
            <v>2</v>
          </cell>
        </row>
        <row r="153">
          <cell r="B153">
            <v>40</v>
          </cell>
          <cell r="C153">
            <v>2.5</v>
          </cell>
          <cell r="D153">
            <v>5.16</v>
          </cell>
          <cell r="E153">
            <v>1</v>
          </cell>
          <cell r="I153">
            <v>0.25</v>
          </cell>
          <cell r="J153">
            <v>0.2</v>
          </cell>
          <cell r="K153">
            <v>0.45</v>
          </cell>
          <cell r="P153">
            <v>2</v>
          </cell>
        </row>
        <row r="154">
          <cell r="B154">
            <v>40</v>
          </cell>
          <cell r="C154">
            <v>3</v>
          </cell>
          <cell r="D154">
            <v>5.49</v>
          </cell>
          <cell r="E154">
            <v>1</v>
          </cell>
          <cell r="I154">
            <v>0.3</v>
          </cell>
          <cell r="J154">
            <v>0.3</v>
          </cell>
          <cell r="K154">
            <v>0.6</v>
          </cell>
          <cell r="P154">
            <v>2</v>
          </cell>
        </row>
        <row r="155">
          <cell r="B155">
            <v>40</v>
          </cell>
          <cell r="C155">
            <v>3.5</v>
          </cell>
          <cell r="D155">
            <v>5.74</v>
          </cell>
          <cell r="E155">
            <v>1</v>
          </cell>
          <cell r="I155">
            <v>0.35</v>
          </cell>
          <cell r="J155">
            <v>0.4</v>
          </cell>
          <cell r="K155">
            <v>0.75</v>
          </cell>
          <cell r="P155">
            <v>3</v>
          </cell>
        </row>
        <row r="156">
          <cell r="B156">
            <v>40</v>
          </cell>
          <cell r="C156">
            <v>4</v>
          </cell>
          <cell r="D156">
            <v>6.02</v>
          </cell>
          <cell r="E156">
            <v>1</v>
          </cell>
          <cell r="I156">
            <v>0.41</v>
          </cell>
          <cell r="J156">
            <v>0.49</v>
          </cell>
          <cell r="K156">
            <v>0.89999999999999991</v>
          </cell>
          <cell r="P156">
            <v>3</v>
          </cell>
        </row>
        <row r="157">
          <cell r="B157">
            <v>40</v>
          </cell>
          <cell r="C157">
            <v>5</v>
          </cell>
          <cell r="D157">
            <v>6.55</v>
          </cell>
          <cell r="E157">
            <v>1</v>
          </cell>
          <cell r="I157">
            <v>0.51</v>
          </cell>
          <cell r="J157">
            <v>0.54</v>
          </cell>
          <cell r="K157">
            <v>1.05</v>
          </cell>
          <cell r="P157">
            <v>4</v>
          </cell>
        </row>
        <row r="158">
          <cell r="B158">
            <v>40</v>
          </cell>
          <cell r="C158">
            <v>6</v>
          </cell>
          <cell r="D158">
            <v>7.11</v>
          </cell>
          <cell r="E158">
            <v>1</v>
          </cell>
          <cell r="I158">
            <v>0.61</v>
          </cell>
          <cell r="J158">
            <v>1.04</v>
          </cell>
          <cell r="K158">
            <v>1.65</v>
          </cell>
          <cell r="P158">
            <v>4</v>
          </cell>
        </row>
        <row r="159">
          <cell r="B159">
            <v>40</v>
          </cell>
          <cell r="C159">
            <v>8</v>
          </cell>
          <cell r="D159">
            <v>8.18</v>
          </cell>
          <cell r="E159">
            <v>1</v>
          </cell>
          <cell r="I159">
            <v>0.81</v>
          </cell>
          <cell r="J159">
            <v>1.73</v>
          </cell>
          <cell r="K159">
            <v>2.54</v>
          </cell>
          <cell r="P159">
            <v>4</v>
          </cell>
        </row>
        <row r="160">
          <cell r="B160">
            <v>40</v>
          </cell>
          <cell r="C160">
            <v>10</v>
          </cell>
          <cell r="D160">
            <v>9.27</v>
          </cell>
          <cell r="E160">
            <v>1</v>
          </cell>
          <cell r="I160">
            <v>1.01</v>
          </cell>
          <cell r="J160">
            <v>3.04</v>
          </cell>
          <cell r="K160">
            <v>4.05</v>
          </cell>
          <cell r="P160">
            <v>4</v>
          </cell>
        </row>
        <row r="161">
          <cell r="B161">
            <v>40</v>
          </cell>
          <cell r="C161">
            <v>12</v>
          </cell>
          <cell r="D161">
            <v>10.31</v>
          </cell>
          <cell r="E161">
            <v>1.25</v>
          </cell>
          <cell r="I161">
            <v>1.22</v>
          </cell>
          <cell r="J161">
            <v>4.0199999999999996</v>
          </cell>
          <cell r="K161">
            <v>5.2399999999999993</v>
          </cell>
          <cell r="P161">
            <v>6</v>
          </cell>
        </row>
        <row r="162">
          <cell r="B162">
            <v>40</v>
          </cell>
          <cell r="C162">
            <v>14</v>
          </cell>
          <cell r="D162">
            <v>11.13</v>
          </cell>
          <cell r="E162">
            <v>1.25</v>
          </cell>
          <cell r="I162">
            <v>1.42</v>
          </cell>
          <cell r="J162">
            <v>5.33</v>
          </cell>
          <cell r="K162">
            <v>6.75</v>
          </cell>
          <cell r="P162">
            <v>6</v>
          </cell>
        </row>
        <row r="163">
          <cell r="B163">
            <v>40</v>
          </cell>
          <cell r="C163">
            <v>16</v>
          </cell>
          <cell r="D163">
            <v>12.7</v>
          </cell>
          <cell r="E163">
            <v>1.25</v>
          </cell>
          <cell r="I163">
            <v>1.62</v>
          </cell>
          <cell r="J163">
            <v>8.42</v>
          </cell>
          <cell r="K163">
            <v>10.039999999999999</v>
          </cell>
          <cell r="P163">
            <v>6</v>
          </cell>
        </row>
        <row r="164">
          <cell r="B164">
            <v>40</v>
          </cell>
          <cell r="C164">
            <v>18</v>
          </cell>
          <cell r="D164">
            <v>14.27</v>
          </cell>
          <cell r="E164">
            <v>1.25</v>
          </cell>
          <cell r="I164">
            <v>1.82</v>
          </cell>
          <cell r="J164">
            <v>11.53</v>
          </cell>
          <cell r="K164">
            <v>13.35</v>
          </cell>
          <cell r="P164">
            <v>6</v>
          </cell>
        </row>
        <row r="165">
          <cell r="B165">
            <v>40</v>
          </cell>
          <cell r="C165">
            <v>20</v>
          </cell>
          <cell r="D165">
            <v>15.09</v>
          </cell>
          <cell r="E165">
            <v>1.5</v>
          </cell>
          <cell r="I165">
            <v>2.0299999999999998</v>
          </cell>
          <cell r="J165">
            <v>14.47</v>
          </cell>
          <cell r="K165">
            <v>16.5</v>
          </cell>
          <cell r="P165">
            <v>7</v>
          </cell>
        </row>
        <row r="166">
          <cell r="B166">
            <v>40</v>
          </cell>
          <cell r="C166">
            <v>24</v>
          </cell>
          <cell r="D166">
            <v>17.48</v>
          </cell>
          <cell r="E166">
            <v>1.5</v>
          </cell>
          <cell r="I166">
            <v>2.4300000000000002</v>
          </cell>
          <cell r="J166">
            <v>24.57</v>
          </cell>
          <cell r="K166">
            <v>27</v>
          </cell>
          <cell r="P166">
            <v>8</v>
          </cell>
        </row>
        <row r="167">
          <cell r="B167">
            <v>40</v>
          </cell>
          <cell r="C167">
            <v>32</v>
          </cell>
          <cell r="D167">
            <v>17.48</v>
          </cell>
          <cell r="E167">
            <v>1.5</v>
          </cell>
          <cell r="I167">
            <v>3.24</v>
          </cell>
          <cell r="J167">
            <v>31.26</v>
          </cell>
          <cell r="K167">
            <v>34.5</v>
          </cell>
          <cell r="P167">
            <v>11</v>
          </cell>
        </row>
        <row r="168">
          <cell r="B168">
            <v>40</v>
          </cell>
          <cell r="C168">
            <v>34</v>
          </cell>
          <cell r="D168">
            <v>17.48</v>
          </cell>
          <cell r="E168">
            <v>1.5</v>
          </cell>
          <cell r="I168">
            <v>3.45</v>
          </cell>
          <cell r="J168">
            <v>34.049999999999997</v>
          </cell>
          <cell r="K168">
            <v>37.5</v>
          </cell>
          <cell r="P168">
            <v>12</v>
          </cell>
        </row>
        <row r="169">
          <cell r="B169">
            <v>40</v>
          </cell>
          <cell r="C169">
            <v>36</v>
          </cell>
          <cell r="D169">
            <v>19.05</v>
          </cell>
          <cell r="E169">
            <v>2</v>
          </cell>
          <cell r="I169">
            <v>3.65</v>
          </cell>
          <cell r="J169">
            <v>41.34</v>
          </cell>
          <cell r="K169">
            <v>44.99</v>
          </cell>
          <cell r="P169">
            <v>12</v>
          </cell>
        </row>
        <row r="170">
          <cell r="B170" t="str">
            <v>40S</v>
          </cell>
          <cell r="C170">
            <v>0.125</v>
          </cell>
          <cell r="D170">
            <v>1.73</v>
          </cell>
          <cell r="E170">
            <v>1</v>
          </cell>
          <cell r="I170">
            <v>7.0000000000000007E-2</v>
          </cell>
          <cell r="K170">
            <v>7.0000000000000007E-2</v>
          </cell>
          <cell r="P170">
            <v>2</v>
          </cell>
        </row>
        <row r="171">
          <cell r="B171" t="str">
            <v>40S</v>
          </cell>
          <cell r="C171">
            <v>0.125</v>
          </cell>
          <cell r="D171">
            <v>1.73</v>
          </cell>
          <cell r="E171">
            <v>1</v>
          </cell>
          <cell r="I171">
            <v>7.0000000000000007E-2</v>
          </cell>
          <cell r="K171">
            <v>7.0000000000000007E-2</v>
          </cell>
          <cell r="P171">
            <v>2</v>
          </cell>
        </row>
        <row r="172">
          <cell r="B172" t="str">
            <v>40S</v>
          </cell>
          <cell r="C172">
            <v>0.125</v>
          </cell>
          <cell r="D172">
            <v>1.73</v>
          </cell>
          <cell r="E172">
            <v>1</v>
          </cell>
          <cell r="I172">
            <v>7.0000000000000007E-2</v>
          </cell>
          <cell r="K172">
            <v>7.0000000000000007E-2</v>
          </cell>
          <cell r="P172">
            <v>2</v>
          </cell>
        </row>
        <row r="173">
          <cell r="B173" t="str">
            <v>40S</v>
          </cell>
          <cell r="C173">
            <v>0.25</v>
          </cell>
          <cell r="D173">
            <v>2.2400000000000002</v>
          </cell>
          <cell r="E173">
            <v>1</v>
          </cell>
          <cell r="I173">
            <v>7.0000000000000007E-2</v>
          </cell>
          <cell r="K173">
            <v>7.0000000000000007E-2</v>
          </cell>
          <cell r="P173">
            <v>2</v>
          </cell>
        </row>
        <row r="174">
          <cell r="B174" t="str">
            <v>40S</v>
          </cell>
          <cell r="C174">
            <v>0.25</v>
          </cell>
          <cell r="D174">
            <v>2.2400000000000002</v>
          </cell>
          <cell r="E174">
            <v>1</v>
          </cell>
          <cell r="I174">
            <v>7.0000000000000007E-2</v>
          </cell>
          <cell r="K174">
            <v>7.0000000000000007E-2</v>
          </cell>
          <cell r="P174">
            <v>2</v>
          </cell>
        </row>
        <row r="175">
          <cell r="B175" t="str">
            <v>40S</v>
          </cell>
          <cell r="C175">
            <v>0.25</v>
          </cell>
          <cell r="D175">
            <v>2.2400000000000002</v>
          </cell>
          <cell r="E175">
            <v>1</v>
          </cell>
          <cell r="I175">
            <v>7.0000000000000007E-2</v>
          </cell>
          <cell r="K175">
            <v>7.0000000000000007E-2</v>
          </cell>
          <cell r="P175">
            <v>2</v>
          </cell>
        </row>
        <row r="176">
          <cell r="B176" t="str">
            <v>40S</v>
          </cell>
          <cell r="C176">
            <v>0.375</v>
          </cell>
          <cell r="D176">
            <v>2.31</v>
          </cell>
          <cell r="E176">
            <v>1</v>
          </cell>
          <cell r="I176">
            <v>7.0000000000000007E-2</v>
          </cell>
          <cell r="K176">
            <v>7.0000000000000007E-2</v>
          </cell>
          <cell r="P176">
            <v>2</v>
          </cell>
        </row>
        <row r="177">
          <cell r="B177" t="str">
            <v>40S</v>
          </cell>
          <cell r="C177">
            <v>0.375</v>
          </cell>
          <cell r="D177">
            <v>2.31</v>
          </cell>
          <cell r="E177">
            <v>1</v>
          </cell>
          <cell r="I177">
            <v>7.0000000000000007E-2</v>
          </cell>
          <cell r="K177">
            <v>7.0000000000000007E-2</v>
          </cell>
          <cell r="P177">
            <v>2</v>
          </cell>
        </row>
        <row r="178">
          <cell r="B178" t="str">
            <v>40S</v>
          </cell>
          <cell r="C178">
            <v>0.375</v>
          </cell>
          <cell r="D178">
            <v>2.31</v>
          </cell>
          <cell r="E178">
            <v>1</v>
          </cell>
          <cell r="I178">
            <v>7.0000000000000007E-2</v>
          </cell>
          <cell r="K178">
            <v>7.0000000000000007E-2</v>
          </cell>
          <cell r="P178">
            <v>2</v>
          </cell>
        </row>
        <row r="179">
          <cell r="B179" t="str">
            <v>40S</v>
          </cell>
          <cell r="C179">
            <v>0.5</v>
          </cell>
          <cell r="D179">
            <v>2.77</v>
          </cell>
          <cell r="E179">
            <v>1</v>
          </cell>
          <cell r="I179">
            <v>7.0000000000000007E-2</v>
          </cell>
          <cell r="J179">
            <v>0</v>
          </cell>
          <cell r="K179">
            <v>7.0000000000000007E-2</v>
          </cell>
          <cell r="P179">
            <v>2</v>
          </cell>
        </row>
        <row r="180">
          <cell r="B180" t="str">
            <v>40S</v>
          </cell>
          <cell r="C180">
            <v>0.5</v>
          </cell>
          <cell r="D180">
            <v>2.77</v>
          </cell>
          <cell r="E180">
            <v>1</v>
          </cell>
          <cell r="I180">
            <v>7.0000000000000007E-2</v>
          </cell>
          <cell r="J180">
            <v>0</v>
          </cell>
          <cell r="K180">
            <v>7.0000000000000007E-2</v>
          </cell>
          <cell r="P180">
            <v>2</v>
          </cell>
        </row>
        <row r="181">
          <cell r="B181" t="str">
            <v>40S</v>
          </cell>
          <cell r="C181">
            <v>0.5</v>
          </cell>
          <cell r="D181">
            <v>2.77</v>
          </cell>
          <cell r="E181">
            <v>1</v>
          </cell>
          <cell r="I181">
            <v>7.0000000000000007E-2</v>
          </cell>
          <cell r="J181">
            <v>0</v>
          </cell>
          <cell r="K181">
            <v>7.0000000000000007E-2</v>
          </cell>
          <cell r="P181">
            <v>2</v>
          </cell>
        </row>
        <row r="182">
          <cell r="B182" t="str">
            <v>40S</v>
          </cell>
          <cell r="C182">
            <v>0.75</v>
          </cell>
          <cell r="D182">
            <v>2.87</v>
          </cell>
          <cell r="E182">
            <v>1</v>
          </cell>
          <cell r="I182">
            <v>7.0000000000000007E-2</v>
          </cell>
          <cell r="J182">
            <v>0</v>
          </cell>
          <cell r="K182">
            <v>7.0000000000000007E-2</v>
          </cell>
          <cell r="P182">
            <v>2</v>
          </cell>
        </row>
        <row r="183">
          <cell r="B183" t="str">
            <v>40S</v>
          </cell>
          <cell r="C183">
            <v>0.75</v>
          </cell>
          <cell r="D183">
            <v>2.87</v>
          </cell>
          <cell r="E183">
            <v>1</v>
          </cell>
          <cell r="I183">
            <v>7.0000000000000007E-2</v>
          </cell>
          <cell r="J183">
            <v>0</v>
          </cell>
          <cell r="K183">
            <v>7.0000000000000007E-2</v>
          </cell>
          <cell r="P183">
            <v>2</v>
          </cell>
        </row>
        <row r="184">
          <cell r="B184" t="str">
            <v>40S</v>
          </cell>
          <cell r="C184">
            <v>0.75</v>
          </cell>
          <cell r="D184">
            <v>2.87</v>
          </cell>
          <cell r="E184">
            <v>1</v>
          </cell>
          <cell r="I184">
            <v>7.0000000000000007E-2</v>
          </cell>
          <cell r="J184">
            <v>0</v>
          </cell>
          <cell r="K184">
            <v>7.0000000000000007E-2</v>
          </cell>
          <cell r="P184">
            <v>2</v>
          </cell>
        </row>
        <row r="185">
          <cell r="B185" t="str">
            <v>40S</v>
          </cell>
          <cell r="C185">
            <v>1</v>
          </cell>
          <cell r="D185">
            <v>3.38</v>
          </cell>
          <cell r="E185">
            <v>1</v>
          </cell>
          <cell r="I185">
            <v>0.12</v>
          </cell>
          <cell r="J185">
            <v>0</v>
          </cell>
          <cell r="K185">
            <v>0.12</v>
          </cell>
          <cell r="P185">
            <v>2</v>
          </cell>
        </row>
        <row r="186">
          <cell r="B186" t="str">
            <v>40S</v>
          </cell>
          <cell r="C186">
            <v>1</v>
          </cell>
          <cell r="D186">
            <v>3.38</v>
          </cell>
          <cell r="E186">
            <v>1</v>
          </cell>
          <cell r="I186">
            <v>0.12</v>
          </cell>
          <cell r="J186">
            <v>0</v>
          </cell>
          <cell r="K186">
            <v>0.12</v>
          </cell>
          <cell r="P186">
            <v>2</v>
          </cell>
        </row>
        <row r="187">
          <cell r="B187" t="str">
            <v>40S</v>
          </cell>
          <cell r="C187">
            <v>1</v>
          </cell>
          <cell r="D187">
            <v>3.38</v>
          </cell>
          <cell r="E187">
            <v>1</v>
          </cell>
          <cell r="I187">
            <v>0.12</v>
          </cell>
          <cell r="J187">
            <v>0</v>
          </cell>
          <cell r="K187">
            <v>0.12</v>
          </cell>
          <cell r="P187">
            <v>2</v>
          </cell>
        </row>
        <row r="188">
          <cell r="B188" t="str">
            <v>40S</v>
          </cell>
          <cell r="C188">
            <v>1.25</v>
          </cell>
          <cell r="D188">
            <v>3.56</v>
          </cell>
          <cell r="E188">
            <v>1</v>
          </cell>
          <cell r="I188">
            <v>0.15</v>
          </cell>
          <cell r="K188">
            <v>0.15</v>
          </cell>
          <cell r="P188">
            <v>2</v>
          </cell>
        </row>
        <row r="189">
          <cell r="B189" t="str">
            <v>40S</v>
          </cell>
          <cell r="C189">
            <v>1.25</v>
          </cell>
          <cell r="D189">
            <v>3.56</v>
          </cell>
          <cell r="E189">
            <v>1</v>
          </cell>
          <cell r="I189">
            <v>0.15</v>
          </cell>
          <cell r="K189">
            <v>0.15</v>
          </cell>
          <cell r="P189">
            <v>2</v>
          </cell>
        </row>
        <row r="190">
          <cell r="B190" t="str">
            <v>40S</v>
          </cell>
          <cell r="C190">
            <v>1.25</v>
          </cell>
          <cell r="D190">
            <v>3.56</v>
          </cell>
          <cell r="E190">
            <v>1</v>
          </cell>
          <cell r="I190">
            <v>0.15</v>
          </cell>
          <cell r="K190">
            <v>0.15</v>
          </cell>
          <cell r="P190">
            <v>2</v>
          </cell>
        </row>
        <row r="191">
          <cell r="B191" t="str">
            <v>40S</v>
          </cell>
          <cell r="C191">
            <v>1.5</v>
          </cell>
          <cell r="D191">
            <v>3.68</v>
          </cell>
          <cell r="E191">
            <v>1</v>
          </cell>
          <cell r="I191">
            <v>0.15</v>
          </cell>
          <cell r="J191">
            <v>0</v>
          </cell>
          <cell r="K191">
            <v>0.15</v>
          </cell>
          <cell r="P191">
            <v>2</v>
          </cell>
        </row>
        <row r="192">
          <cell r="B192" t="str">
            <v>40S</v>
          </cell>
          <cell r="C192">
            <v>1.5</v>
          </cell>
          <cell r="D192">
            <v>3.68</v>
          </cell>
          <cell r="E192">
            <v>1</v>
          </cell>
          <cell r="I192">
            <v>0.15</v>
          </cell>
          <cell r="J192">
            <v>0</v>
          </cell>
          <cell r="K192">
            <v>0.15</v>
          </cell>
          <cell r="P192">
            <v>2</v>
          </cell>
        </row>
        <row r="193">
          <cell r="B193" t="str">
            <v>40S</v>
          </cell>
          <cell r="C193">
            <v>1.5</v>
          </cell>
          <cell r="D193">
            <v>3.68</v>
          </cell>
          <cell r="E193">
            <v>1</v>
          </cell>
          <cell r="I193">
            <v>0.15</v>
          </cell>
          <cell r="J193">
            <v>0</v>
          </cell>
          <cell r="K193">
            <v>0.15</v>
          </cell>
          <cell r="P193">
            <v>2</v>
          </cell>
        </row>
        <row r="194">
          <cell r="B194" t="str">
            <v>40S</v>
          </cell>
          <cell r="C194">
            <v>2</v>
          </cell>
          <cell r="D194">
            <v>3.91</v>
          </cell>
          <cell r="E194">
            <v>1</v>
          </cell>
          <cell r="I194">
            <v>0.3</v>
          </cell>
          <cell r="J194">
            <v>0</v>
          </cell>
          <cell r="K194">
            <v>0.3</v>
          </cell>
          <cell r="P194">
            <v>2</v>
          </cell>
        </row>
        <row r="195">
          <cell r="B195" t="str">
            <v>40S</v>
          </cell>
          <cell r="C195">
            <v>2</v>
          </cell>
          <cell r="D195">
            <v>3.91</v>
          </cell>
          <cell r="E195">
            <v>1</v>
          </cell>
          <cell r="I195">
            <v>0.3</v>
          </cell>
          <cell r="J195">
            <v>0</v>
          </cell>
          <cell r="K195">
            <v>0.3</v>
          </cell>
          <cell r="P195">
            <v>2</v>
          </cell>
        </row>
        <row r="196">
          <cell r="B196" t="str">
            <v>40S</v>
          </cell>
          <cell r="C196">
            <v>2</v>
          </cell>
          <cell r="D196">
            <v>3.91</v>
          </cell>
          <cell r="E196">
            <v>1</v>
          </cell>
          <cell r="I196">
            <v>0.3</v>
          </cell>
          <cell r="J196">
            <v>0</v>
          </cell>
          <cell r="K196">
            <v>0.3</v>
          </cell>
          <cell r="P196">
            <v>2</v>
          </cell>
        </row>
        <row r="197">
          <cell r="B197" t="str">
            <v>40S</v>
          </cell>
          <cell r="C197">
            <v>2.5</v>
          </cell>
          <cell r="D197">
            <v>5.16</v>
          </cell>
          <cell r="E197">
            <v>1</v>
          </cell>
          <cell r="I197">
            <v>0.25</v>
          </cell>
          <cell r="J197">
            <v>0.2</v>
          </cell>
          <cell r="K197">
            <v>0.45</v>
          </cell>
          <cell r="P197">
            <v>2</v>
          </cell>
        </row>
        <row r="198">
          <cell r="B198" t="str">
            <v>40S</v>
          </cell>
          <cell r="C198">
            <v>3</v>
          </cell>
          <cell r="D198">
            <v>5.49</v>
          </cell>
          <cell r="E198">
            <v>1</v>
          </cell>
          <cell r="I198">
            <v>0.3</v>
          </cell>
          <cell r="J198">
            <v>0.3</v>
          </cell>
          <cell r="K198">
            <v>0.6</v>
          </cell>
          <cell r="P198">
            <v>2</v>
          </cell>
        </row>
        <row r="199">
          <cell r="B199" t="str">
            <v>40S</v>
          </cell>
          <cell r="C199">
            <v>3.5</v>
          </cell>
          <cell r="D199">
            <v>5.74</v>
          </cell>
          <cell r="E199">
            <v>1</v>
          </cell>
          <cell r="I199">
            <v>0.35</v>
          </cell>
          <cell r="J199">
            <v>0.4</v>
          </cell>
          <cell r="K199">
            <v>0.75</v>
          </cell>
          <cell r="P199">
            <v>3</v>
          </cell>
        </row>
        <row r="200">
          <cell r="B200" t="str">
            <v>40S</v>
          </cell>
          <cell r="C200">
            <v>4</v>
          </cell>
          <cell r="D200">
            <v>6.02</v>
          </cell>
          <cell r="E200">
            <v>1</v>
          </cell>
          <cell r="I200">
            <v>0.41</v>
          </cell>
          <cell r="J200">
            <v>0.49</v>
          </cell>
          <cell r="K200">
            <v>0.89999999999999991</v>
          </cell>
          <cell r="P200">
            <v>3</v>
          </cell>
        </row>
        <row r="201">
          <cell r="B201" t="str">
            <v>40S</v>
          </cell>
          <cell r="C201">
            <v>5</v>
          </cell>
          <cell r="D201">
            <v>6.55</v>
          </cell>
          <cell r="E201">
            <v>1</v>
          </cell>
          <cell r="I201">
            <v>0.51</v>
          </cell>
          <cell r="J201">
            <v>0.54</v>
          </cell>
          <cell r="K201">
            <v>1.05</v>
          </cell>
          <cell r="P201">
            <v>4</v>
          </cell>
        </row>
        <row r="202">
          <cell r="B202" t="str">
            <v>40S</v>
          </cell>
          <cell r="C202">
            <v>6</v>
          </cell>
          <cell r="D202">
            <v>7.11</v>
          </cell>
          <cell r="E202">
            <v>1</v>
          </cell>
          <cell r="I202">
            <v>0.61</v>
          </cell>
          <cell r="J202">
            <v>1.04</v>
          </cell>
          <cell r="K202">
            <v>1.65</v>
          </cell>
          <cell r="P202">
            <v>4</v>
          </cell>
        </row>
        <row r="203">
          <cell r="B203" t="str">
            <v>40S</v>
          </cell>
          <cell r="C203">
            <v>8</v>
          </cell>
          <cell r="D203">
            <v>8.18</v>
          </cell>
          <cell r="E203">
            <v>1</v>
          </cell>
          <cell r="I203">
            <v>0.81</v>
          </cell>
          <cell r="J203">
            <v>1.73</v>
          </cell>
          <cell r="K203">
            <v>2.54</v>
          </cell>
          <cell r="P203">
            <v>4</v>
          </cell>
        </row>
        <row r="204">
          <cell r="B204" t="str">
            <v>40S</v>
          </cell>
          <cell r="C204">
            <v>10</v>
          </cell>
          <cell r="D204">
            <v>9.27</v>
          </cell>
          <cell r="E204">
            <v>1</v>
          </cell>
          <cell r="I204">
            <v>1.01</v>
          </cell>
          <cell r="J204">
            <v>3.04</v>
          </cell>
          <cell r="K204">
            <v>4.05</v>
          </cell>
          <cell r="P204">
            <v>4</v>
          </cell>
        </row>
        <row r="205">
          <cell r="B205" t="str">
            <v>40S</v>
          </cell>
          <cell r="C205">
            <v>12</v>
          </cell>
          <cell r="D205">
            <v>9.5299999999999994</v>
          </cell>
          <cell r="E205">
            <v>1</v>
          </cell>
          <cell r="I205">
            <v>1.22</v>
          </cell>
          <cell r="J205">
            <v>3.28</v>
          </cell>
          <cell r="K205">
            <v>4.5</v>
          </cell>
          <cell r="P205">
            <v>6</v>
          </cell>
        </row>
        <row r="206">
          <cell r="B206">
            <v>60</v>
          </cell>
          <cell r="C206">
            <v>8</v>
          </cell>
          <cell r="D206">
            <v>10.31</v>
          </cell>
          <cell r="E206">
            <v>1.25</v>
          </cell>
          <cell r="I206">
            <v>0.81</v>
          </cell>
          <cell r="J206">
            <v>2.64</v>
          </cell>
          <cell r="K206">
            <v>3.45</v>
          </cell>
          <cell r="P206">
            <v>4</v>
          </cell>
        </row>
        <row r="207">
          <cell r="B207">
            <v>60</v>
          </cell>
          <cell r="C207">
            <v>10</v>
          </cell>
          <cell r="D207">
            <v>12.7</v>
          </cell>
          <cell r="E207">
            <v>1.25</v>
          </cell>
          <cell r="I207">
            <v>1.01</v>
          </cell>
          <cell r="J207">
            <v>5.74</v>
          </cell>
          <cell r="K207">
            <v>6.75</v>
          </cell>
          <cell r="P207">
            <v>4</v>
          </cell>
        </row>
        <row r="208">
          <cell r="B208">
            <v>60</v>
          </cell>
          <cell r="C208">
            <v>12</v>
          </cell>
          <cell r="D208">
            <v>14.27</v>
          </cell>
          <cell r="E208">
            <v>1.25</v>
          </cell>
          <cell r="I208">
            <v>1.22</v>
          </cell>
          <cell r="J208">
            <v>8.3800000000000008</v>
          </cell>
          <cell r="K208">
            <v>9.6000000000000014</v>
          </cell>
          <cell r="P208">
            <v>6</v>
          </cell>
        </row>
        <row r="209">
          <cell r="B209">
            <v>60</v>
          </cell>
          <cell r="C209">
            <v>14</v>
          </cell>
          <cell r="D209">
            <v>15.09</v>
          </cell>
          <cell r="E209">
            <v>1.5</v>
          </cell>
          <cell r="I209">
            <v>1.42</v>
          </cell>
          <cell r="J209">
            <v>9.9700000000000006</v>
          </cell>
          <cell r="K209">
            <v>11.39</v>
          </cell>
          <cell r="P209">
            <v>6</v>
          </cell>
        </row>
        <row r="210">
          <cell r="B210">
            <v>60</v>
          </cell>
          <cell r="C210">
            <v>16</v>
          </cell>
          <cell r="D210">
            <v>16.66</v>
          </cell>
          <cell r="E210">
            <v>1.5</v>
          </cell>
          <cell r="I210">
            <v>1.62</v>
          </cell>
          <cell r="J210">
            <v>14.88</v>
          </cell>
          <cell r="K210">
            <v>16.5</v>
          </cell>
          <cell r="P210">
            <v>6</v>
          </cell>
        </row>
        <row r="211">
          <cell r="B211">
            <v>60</v>
          </cell>
          <cell r="C211">
            <v>18</v>
          </cell>
          <cell r="D211">
            <v>19.05</v>
          </cell>
          <cell r="E211">
            <v>2</v>
          </cell>
          <cell r="I211">
            <v>1.82</v>
          </cell>
          <cell r="J211">
            <v>20.67</v>
          </cell>
          <cell r="K211">
            <v>22.490000000000002</v>
          </cell>
          <cell r="P211">
            <v>6</v>
          </cell>
        </row>
        <row r="212">
          <cell r="B212">
            <v>60</v>
          </cell>
          <cell r="C212">
            <v>20</v>
          </cell>
          <cell r="D212">
            <v>20.62</v>
          </cell>
          <cell r="E212">
            <v>2</v>
          </cell>
          <cell r="I212">
            <v>2.0299999999999998</v>
          </cell>
          <cell r="J212">
            <v>23.47</v>
          </cell>
          <cell r="K212">
            <v>25.5</v>
          </cell>
          <cell r="P212">
            <v>7</v>
          </cell>
        </row>
        <row r="213">
          <cell r="B213">
            <v>60</v>
          </cell>
          <cell r="C213">
            <v>22</v>
          </cell>
          <cell r="D213">
            <v>22.23</v>
          </cell>
          <cell r="E213">
            <v>2</v>
          </cell>
          <cell r="I213">
            <v>2.23</v>
          </cell>
          <cell r="J213">
            <v>29.27</v>
          </cell>
          <cell r="K213">
            <v>31.5</v>
          </cell>
          <cell r="P213">
            <v>8</v>
          </cell>
        </row>
        <row r="214">
          <cell r="B214">
            <v>60</v>
          </cell>
          <cell r="C214">
            <v>24</v>
          </cell>
          <cell r="D214">
            <v>24.61</v>
          </cell>
          <cell r="E214">
            <v>2</v>
          </cell>
          <cell r="I214">
            <v>2.4300000000000002</v>
          </cell>
          <cell r="J214">
            <v>35.07</v>
          </cell>
          <cell r="K214">
            <v>37.5</v>
          </cell>
          <cell r="P214">
            <v>8</v>
          </cell>
        </row>
        <row r="215">
          <cell r="B215">
            <v>80</v>
          </cell>
          <cell r="C215">
            <v>0.125</v>
          </cell>
          <cell r="D215">
            <v>2.41</v>
          </cell>
          <cell r="E215">
            <v>1</v>
          </cell>
          <cell r="I215">
            <v>7.0000000000000007E-2</v>
          </cell>
          <cell r="K215">
            <v>7.0000000000000007E-2</v>
          </cell>
          <cell r="P215">
            <v>2</v>
          </cell>
        </row>
        <row r="216">
          <cell r="B216">
            <v>80</v>
          </cell>
          <cell r="C216">
            <v>0.125</v>
          </cell>
          <cell r="D216">
            <v>2.41</v>
          </cell>
          <cell r="E216">
            <v>1</v>
          </cell>
          <cell r="I216">
            <v>7.0000000000000007E-2</v>
          </cell>
          <cell r="K216">
            <v>7.0000000000000007E-2</v>
          </cell>
          <cell r="P216">
            <v>2</v>
          </cell>
        </row>
        <row r="217">
          <cell r="B217">
            <v>80</v>
          </cell>
          <cell r="C217">
            <v>0.125</v>
          </cell>
          <cell r="D217">
            <v>2.41</v>
          </cell>
          <cell r="E217">
            <v>1</v>
          </cell>
          <cell r="I217">
            <v>7.0000000000000007E-2</v>
          </cell>
          <cell r="K217">
            <v>7.0000000000000007E-2</v>
          </cell>
          <cell r="P217">
            <v>2</v>
          </cell>
        </row>
        <row r="218">
          <cell r="B218">
            <v>80</v>
          </cell>
          <cell r="C218">
            <v>0.25</v>
          </cell>
          <cell r="D218">
            <v>3.02</v>
          </cell>
          <cell r="E218">
            <v>1</v>
          </cell>
          <cell r="I218">
            <v>7.0000000000000007E-2</v>
          </cell>
          <cell r="K218">
            <v>7.0000000000000007E-2</v>
          </cell>
          <cell r="P218">
            <v>2</v>
          </cell>
        </row>
        <row r="219">
          <cell r="B219">
            <v>80</v>
          </cell>
          <cell r="C219">
            <v>0.25</v>
          </cell>
          <cell r="D219">
            <v>3.02</v>
          </cell>
          <cell r="E219">
            <v>1</v>
          </cell>
          <cell r="I219">
            <v>7.0000000000000007E-2</v>
          </cell>
          <cell r="K219">
            <v>7.0000000000000007E-2</v>
          </cell>
          <cell r="P219">
            <v>2</v>
          </cell>
        </row>
        <row r="220">
          <cell r="B220">
            <v>80</v>
          </cell>
          <cell r="C220">
            <v>0.25</v>
          </cell>
          <cell r="D220">
            <v>3.02</v>
          </cell>
          <cell r="E220">
            <v>1</v>
          </cell>
          <cell r="I220">
            <v>7.0000000000000007E-2</v>
          </cell>
          <cell r="K220">
            <v>7.0000000000000007E-2</v>
          </cell>
          <cell r="P220">
            <v>2</v>
          </cell>
        </row>
        <row r="221">
          <cell r="B221">
            <v>80</v>
          </cell>
          <cell r="C221">
            <v>0.375</v>
          </cell>
          <cell r="D221">
            <v>3.2</v>
          </cell>
          <cell r="E221">
            <v>1</v>
          </cell>
          <cell r="I221">
            <v>7.0000000000000007E-2</v>
          </cell>
          <cell r="J221">
            <v>0</v>
          </cell>
          <cell r="K221">
            <v>7.0000000000000007E-2</v>
          </cell>
          <cell r="P221">
            <v>2</v>
          </cell>
        </row>
        <row r="222">
          <cell r="B222">
            <v>80</v>
          </cell>
          <cell r="C222">
            <v>0.375</v>
          </cell>
          <cell r="D222">
            <v>3.2</v>
          </cell>
          <cell r="E222">
            <v>1</v>
          </cell>
          <cell r="I222">
            <v>7.0000000000000007E-2</v>
          </cell>
          <cell r="J222">
            <v>0</v>
          </cell>
          <cell r="K222">
            <v>7.0000000000000007E-2</v>
          </cell>
          <cell r="P222">
            <v>2</v>
          </cell>
        </row>
        <row r="223">
          <cell r="B223">
            <v>80</v>
          </cell>
          <cell r="C223">
            <v>0.375</v>
          </cell>
          <cell r="D223">
            <v>3.2</v>
          </cell>
          <cell r="E223">
            <v>1</v>
          </cell>
          <cell r="I223">
            <v>7.0000000000000007E-2</v>
          </cell>
          <cell r="J223">
            <v>0</v>
          </cell>
          <cell r="K223">
            <v>7.0000000000000007E-2</v>
          </cell>
          <cell r="P223">
            <v>2</v>
          </cell>
        </row>
        <row r="224">
          <cell r="B224">
            <v>80</v>
          </cell>
          <cell r="C224">
            <v>0.5</v>
          </cell>
          <cell r="D224">
            <v>3.73</v>
          </cell>
          <cell r="E224">
            <v>1</v>
          </cell>
          <cell r="I224">
            <v>7.0000000000000007E-2</v>
          </cell>
          <cell r="J224">
            <v>0</v>
          </cell>
          <cell r="K224">
            <v>7.0000000000000007E-2</v>
          </cell>
          <cell r="P224">
            <v>2</v>
          </cell>
        </row>
        <row r="225">
          <cell r="B225">
            <v>80</v>
          </cell>
          <cell r="C225">
            <v>0.5</v>
          </cell>
          <cell r="D225">
            <v>3.73</v>
          </cell>
          <cell r="E225">
            <v>1</v>
          </cell>
          <cell r="I225">
            <v>7.0000000000000007E-2</v>
          </cell>
          <cell r="J225">
            <v>0</v>
          </cell>
          <cell r="K225">
            <v>7.0000000000000007E-2</v>
          </cell>
          <cell r="P225">
            <v>2</v>
          </cell>
        </row>
        <row r="226">
          <cell r="B226">
            <v>80</v>
          </cell>
          <cell r="C226">
            <v>0.5</v>
          </cell>
          <cell r="D226">
            <v>3.73</v>
          </cell>
          <cell r="E226">
            <v>1</v>
          </cell>
          <cell r="I226">
            <v>7.0000000000000007E-2</v>
          </cell>
          <cell r="J226">
            <v>0</v>
          </cell>
          <cell r="K226">
            <v>7.0000000000000007E-2</v>
          </cell>
          <cell r="P226">
            <v>2</v>
          </cell>
        </row>
        <row r="227">
          <cell r="B227">
            <v>80</v>
          </cell>
          <cell r="C227">
            <v>0.75</v>
          </cell>
          <cell r="D227">
            <v>3.91</v>
          </cell>
          <cell r="E227">
            <v>1</v>
          </cell>
          <cell r="I227">
            <v>7.0000000000000007E-2</v>
          </cell>
          <cell r="J227">
            <v>0</v>
          </cell>
          <cell r="K227">
            <v>7.0000000000000007E-2</v>
          </cell>
          <cell r="P227">
            <v>2</v>
          </cell>
        </row>
        <row r="228">
          <cell r="B228">
            <v>80</v>
          </cell>
          <cell r="C228">
            <v>0.75</v>
          </cell>
          <cell r="D228">
            <v>3.91</v>
          </cell>
          <cell r="E228">
            <v>1</v>
          </cell>
          <cell r="I228">
            <v>7.0000000000000007E-2</v>
          </cell>
          <cell r="J228">
            <v>0</v>
          </cell>
          <cell r="K228">
            <v>7.0000000000000007E-2</v>
          </cell>
          <cell r="P228">
            <v>2</v>
          </cell>
        </row>
        <row r="229">
          <cell r="B229">
            <v>80</v>
          </cell>
          <cell r="C229">
            <v>0.75</v>
          </cell>
          <cell r="D229">
            <v>3.91</v>
          </cell>
          <cell r="E229">
            <v>1</v>
          </cell>
          <cell r="I229">
            <v>7.0000000000000007E-2</v>
          </cell>
          <cell r="J229">
            <v>0</v>
          </cell>
          <cell r="K229">
            <v>7.0000000000000007E-2</v>
          </cell>
          <cell r="P229">
            <v>2</v>
          </cell>
        </row>
        <row r="230">
          <cell r="B230">
            <v>80</v>
          </cell>
          <cell r="C230">
            <v>1</v>
          </cell>
          <cell r="D230">
            <v>4.55</v>
          </cell>
          <cell r="E230">
            <v>1</v>
          </cell>
          <cell r="I230">
            <v>0.15</v>
          </cell>
          <cell r="J230">
            <v>0</v>
          </cell>
          <cell r="K230">
            <v>0.15</v>
          </cell>
          <cell r="P230">
            <v>2</v>
          </cell>
        </row>
        <row r="231">
          <cell r="B231">
            <v>80</v>
          </cell>
          <cell r="C231">
            <v>1</v>
          </cell>
          <cell r="D231">
            <v>4.55</v>
          </cell>
          <cell r="E231">
            <v>1</v>
          </cell>
          <cell r="I231">
            <v>0.15</v>
          </cell>
          <cell r="J231">
            <v>0</v>
          </cell>
          <cell r="K231">
            <v>0.15</v>
          </cell>
          <cell r="P231">
            <v>2</v>
          </cell>
        </row>
        <row r="232">
          <cell r="B232">
            <v>80</v>
          </cell>
          <cell r="C232">
            <v>1</v>
          </cell>
          <cell r="D232">
            <v>4.55</v>
          </cell>
          <cell r="E232">
            <v>1</v>
          </cell>
          <cell r="I232">
            <v>0.15</v>
          </cell>
          <cell r="J232">
            <v>0</v>
          </cell>
          <cell r="K232">
            <v>0.15</v>
          </cell>
          <cell r="P232">
            <v>2</v>
          </cell>
        </row>
        <row r="233">
          <cell r="B233">
            <v>80</v>
          </cell>
          <cell r="C233">
            <v>1.25</v>
          </cell>
          <cell r="D233">
            <v>4.8499999999999996</v>
          </cell>
          <cell r="E233">
            <v>1</v>
          </cell>
          <cell r="I233">
            <v>0.13</v>
          </cell>
          <cell r="J233">
            <v>0.17</v>
          </cell>
          <cell r="K233">
            <v>0.30000000000000004</v>
          </cell>
          <cell r="P233">
            <v>2</v>
          </cell>
        </row>
        <row r="234">
          <cell r="B234">
            <v>80</v>
          </cell>
          <cell r="C234">
            <v>1.25</v>
          </cell>
          <cell r="D234">
            <v>4.8499999999999996</v>
          </cell>
          <cell r="E234">
            <v>1</v>
          </cell>
          <cell r="I234">
            <v>0.13</v>
          </cell>
          <cell r="J234">
            <v>0.17</v>
          </cell>
          <cell r="K234">
            <v>0.30000000000000004</v>
          </cell>
          <cell r="P234">
            <v>2</v>
          </cell>
        </row>
        <row r="235">
          <cell r="B235">
            <v>80</v>
          </cell>
          <cell r="C235">
            <v>1.25</v>
          </cell>
          <cell r="D235">
            <v>4.8499999999999996</v>
          </cell>
          <cell r="E235">
            <v>1</v>
          </cell>
          <cell r="I235">
            <v>0.13</v>
          </cell>
          <cell r="J235">
            <v>0.17</v>
          </cell>
          <cell r="K235">
            <v>0.30000000000000004</v>
          </cell>
          <cell r="P235">
            <v>2</v>
          </cell>
        </row>
        <row r="236">
          <cell r="B236">
            <v>80</v>
          </cell>
          <cell r="C236">
            <v>1.5</v>
          </cell>
          <cell r="D236">
            <v>5.08</v>
          </cell>
          <cell r="E236">
            <v>1</v>
          </cell>
          <cell r="I236">
            <v>0.15</v>
          </cell>
          <cell r="J236">
            <v>0.15</v>
          </cell>
          <cell r="K236">
            <v>0.3</v>
          </cell>
          <cell r="P236">
            <v>2</v>
          </cell>
        </row>
        <row r="237">
          <cell r="B237">
            <v>80</v>
          </cell>
          <cell r="C237">
            <v>1.5</v>
          </cell>
          <cell r="D237">
            <v>5.08</v>
          </cell>
          <cell r="E237">
            <v>1</v>
          </cell>
          <cell r="I237">
            <v>0.15</v>
          </cell>
          <cell r="J237">
            <v>0.15</v>
          </cell>
          <cell r="K237">
            <v>0.3</v>
          </cell>
          <cell r="P237">
            <v>2</v>
          </cell>
        </row>
        <row r="238">
          <cell r="B238">
            <v>80</v>
          </cell>
          <cell r="C238">
            <v>1.5</v>
          </cell>
          <cell r="D238">
            <v>5.08</v>
          </cell>
          <cell r="E238">
            <v>1</v>
          </cell>
          <cell r="I238">
            <v>0.15</v>
          </cell>
          <cell r="J238">
            <v>0.15</v>
          </cell>
          <cell r="K238">
            <v>0.3</v>
          </cell>
          <cell r="P238">
            <v>2</v>
          </cell>
        </row>
        <row r="239">
          <cell r="B239">
            <v>80</v>
          </cell>
          <cell r="C239">
            <v>2</v>
          </cell>
          <cell r="D239">
            <v>5.54</v>
          </cell>
          <cell r="E239">
            <v>1</v>
          </cell>
          <cell r="I239">
            <v>0.2</v>
          </cell>
          <cell r="J239">
            <v>0.25</v>
          </cell>
          <cell r="K239">
            <v>0.45</v>
          </cell>
          <cell r="P239">
            <v>2</v>
          </cell>
        </row>
        <row r="240">
          <cell r="B240">
            <v>80</v>
          </cell>
          <cell r="C240">
            <v>2</v>
          </cell>
          <cell r="D240">
            <v>5.54</v>
          </cell>
          <cell r="E240">
            <v>1</v>
          </cell>
          <cell r="I240">
            <v>0.2</v>
          </cell>
          <cell r="J240">
            <v>0.25</v>
          </cell>
          <cell r="K240">
            <v>0.45</v>
          </cell>
          <cell r="P240">
            <v>2</v>
          </cell>
        </row>
        <row r="241">
          <cell r="B241">
            <v>80</v>
          </cell>
          <cell r="C241">
            <v>2</v>
          </cell>
          <cell r="D241">
            <v>5.54</v>
          </cell>
          <cell r="E241">
            <v>1</v>
          </cell>
          <cell r="I241">
            <v>0.2</v>
          </cell>
          <cell r="J241">
            <v>0.25</v>
          </cell>
          <cell r="K241">
            <v>0.45</v>
          </cell>
          <cell r="P241">
            <v>2</v>
          </cell>
        </row>
        <row r="242">
          <cell r="B242">
            <v>80</v>
          </cell>
          <cell r="C242">
            <v>2.5</v>
          </cell>
          <cell r="D242">
            <v>7.01</v>
          </cell>
          <cell r="E242">
            <v>1</v>
          </cell>
          <cell r="I242">
            <v>0.25</v>
          </cell>
          <cell r="J242">
            <v>0.5</v>
          </cell>
          <cell r="K242">
            <v>0.75</v>
          </cell>
          <cell r="P242">
            <v>2</v>
          </cell>
        </row>
        <row r="243">
          <cell r="B243">
            <v>80</v>
          </cell>
          <cell r="C243">
            <v>3</v>
          </cell>
          <cell r="D243">
            <v>7.62</v>
          </cell>
          <cell r="E243">
            <v>1</v>
          </cell>
          <cell r="I243">
            <v>0.3</v>
          </cell>
          <cell r="J243">
            <v>0.6</v>
          </cell>
          <cell r="K243">
            <v>0.89999999999999991</v>
          </cell>
          <cell r="P243">
            <v>2</v>
          </cell>
        </row>
        <row r="244">
          <cell r="B244">
            <v>80</v>
          </cell>
          <cell r="C244">
            <v>3.5</v>
          </cell>
          <cell r="D244">
            <v>8.08</v>
          </cell>
          <cell r="E244">
            <v>1</v>
          </cell>
          <cell r="I244">
            <v>0.35</v>
          </cell>
          <cell r="J244">
            <v>0.85</v>
          </cell>
          <cell r="K244">
            <v>1.2</v>
          </cell>
          <cell r="P244">
            <v>3</v>
          </cell>
        </row>
        <row r="245">
          <cell r="B245">
            <v>80</v>
          </cell>
          <cell r="C245">
            <v>4</v>
          </cell>
          <cell r="D245">
            <v>8.56</v>
          </cell>
          <cell r="E245">
            <v>1</v>
          </cell>
          <cell r="I245">
            <v>0.41</v>
          </cell>
          <cell r="J245">
            <v>0.93</v>
          </cell>
          <cell r="K245">
            <v>1.34</v>
          </cell>
          <cell r="P245">
            <v>3</v>
          </cell>
        </row>
        <row r="246">
          <cell r="B246">
            <v>80</v>
          </cell>
          <cell r="C246">
            <v>5</v>
          </cell>
          <cell r="D246">
            <v>9.5299999999999994</v>
          </cell>
          <cell r="E246">
            <v>1</v>
          </cell>
          <cell r="I246">
            <v>0.51</v>
          </cell>
          <cell r="J246">
            <v>1.59</v>
          </cell>
          <cell r="K246">
            <v>2.1</v>
          </cell>
          <cell r="P246">
            <v>4</v>
          </cell>
        </row>
        <row r="247">
          <cell r="B247">
            <v>80</v>
          </cell>
          <cell r="C247">
            <v>6</v>
          </cell>
          <cell r="D247">
            <v>10.97</v>
          </cell>
          <cell r="E247">
            <v>1.25</v>
          </cell>
          <cell r="I247">
            <v>0.61</v>
          </cell>
          <cell r="J247">
            <v>2.69</v>
          </cell>
          <cell r="K247">
            <v>3.3</v>
          </cell>
          <cell r="P247">
            <v>4</v>
          </cell>
        </row>
        <row r="248">
          <cell r="B248">
            <v>80</v>
          </cell>
          <cell r="C248">
            <v>8</v>
          </cell>
          <cell r="D248">
            <v>12.7</v>
          </cell>
          <cell r="E248">
            <v>1.25</v>
          </cell>
          <cell r="I248">
            <v>0.81</v>
          </cell>
          <cell r="J248">
            <v>4.58</v>
          </cell>
          <cell r="K248">
            <v>5.3900000000000006</v>
          </cell>
          <cell r="P248">
            <v>4</v>
          </cell>
        </row>
        <row r="249">
          <cell r="B249">
            <v>80</v>
          </cell>
          <cell r="C249">
            <v>10</v>
          </cell>
          <cell r="D249">
            <v>15.09</v>
          </cell>
          <cell r="E249">
            <v>1.5</v>
          </cell>
          <cell r="I249">
            <v>1.01</v>
          </cell>
          <cell r="J249">
            <v>7.99</v>
          </cell>
          <cell r="K249">
            <v>9</v>
          </cell>
          <cell r="P249">
            <v>4</v>
          </cell>
        </row>
        <row r="250">
          <cell r="B250">
            <v>80</v>
          </cell>
          <cell r="C250">
            <v>12</v>
          </cell>
          <cell r="D250">
            <v>17.48</v>
          </cell>
          <cell r="E250">
            <v>1.5</v>
          </cell>
          <cell r="I250">
            <v>1.22</v>
          </cell>
          <cell r="J250">
            <v>11.68</v>
          </cell>
          <cell r="K250">
            <v>12.9</v>
          </cell>
          <cell r="P250">
            <v>6</v>
          </cell>
        </row>
        <row r="251">
          <cell r="B251">
            <v>80</v>
          </cell>
          <cell r="C251">
            <v>14</v>
          </cell>
          <cell r="D251">
            <v>19.05</v>
          </cell>
          <cell r="E251">
            <v>2</v>
          </cell>
          <cell r="I251">
            <v>1.42</v>
          </cell>
          <cell r="J251">
            <v>12.68</v>
          </cell>
          <cell r="K251">
            <v>14.1</v>
          </cell>
          <cell r="P251">
            <v>6</v>
          </cell>
        </row>
        <row r="252">
          <cell r="B252">
            <v>80</v>
          </cell>
          <cell r="C252">
            <v>16</v>
          </cell>
          <cell r="D252">
            <v>21.44</v>
          </cell>
          <cell r="E252">
            <v>2</v>
          </cell>
          <cell r="I252">
            <v>1.62</v>
          </cell>
          <cell r="J252">
            <v>19.37</v>
          </cell>
          <cell r="K252">
            <v>20.990000000000002</v>
          </cell>
          <cell r="P252">
            <v>6</v>
          </cell>
        </row>
        <row r="253">
          <cell r="B253">
            <v>80</v>
          </cell>
          <cell r="C253">
            <v>18</v>
          </cell>
          <cell r="D253">
            <v>23.83</v>
          </cell>
          <cell r="E253">
            <v>2</v>
          </cell>
          <cell r="I253">
            <v>1.82</v>
          </cell>
          <cell r="J253">
            <v>26.68</v>
          </cell>
          <cell r="K253">
            <v>28.5</v>
          </cell>
          <cell r="P253">
            <v>6</v>
          </cell>
        </row>
        <row r="254">
          <cell r="B254">
            <v>80</v>
          </cell>
          <cell r="C254">
            <v>20</v>
          </cell>
          <cell r="D254">
            <v>26.19</v>
          </cell>
          <cell r="E254" t="str">
            <v>N</v>
          </cell>
          <cell r="I254">
            <v>2.0299999999999998</v>
          </cell>
          <cell r="J254">
            <v>36.96</v>
          </cell>
          <cell r="K254">
            <v>38.99</v>
          </cell>
          <cell r="P254">
            <v>7</v>
          </cell>
        </row>
        <row r="255">
          <cell r="B255">
            <v>80</v>
          </cell>
          <cell r="C255">
            <v>22</v>
          </cell>
          <cell r="D255">
            <v>28.58</v>
          </cell>
          <cell r="E255" t="str">
            <v>N</v>
          </cell>
          <cell r="I255">
            <v>2.23</v>
          </cell>
          <cell r="J255">
            <v>45.77</v>
          </cell>
          <cell r="K255">
            <v>48</v>
          </cell>
          <cell r="P255">
            <v>8</v>
          </cell>
        </row>
        <row r="256">
          <cell r="B256">
            <v>80</v>
          </cell>
          <cell r="C256">
            <v>24</v>
          </cell>
          <cell r="D256">
            <v>30.96</v>
          </cell>
          <cell r="E256" t="str">
            <v>N</v>
          </cell>
          <cell r="I256">
            <v>2.4300000000000002</v>
          </cell>
          <cell r="J256">
            <v>53.07</v>
          </cell>
          <cell r="K256">
            <v>55.5</v>
          </cell>
          <cell r="P256">
            <v>8</v>
          </cell>
        </row>
        <row r="257">
          <cell r="B257" t="str">
            <v>80S</v>
          </cell>
          <cell r="C257">
            <v>0.125</v>
          </cell>
          <cell r="D257">
            <v>2.41</v>
          </cell>
          <cell r="E257">
            <v>1</v>
          </cell>
          <cell r="I257">
            <v>7.0000000000000007E-2</v>
          </cell>
          <cell r="K257">
            <v>7.0000000000000007E-2</v>
          </cell>
          <cell r="P257">
            <v>2</v>
          </cell>
        </row>
        <row r="258">
          <cell r="B258" t="str">
            <v>80S</v>
          </cell>
          <cell r="C258">
            <v>0.125</v>
          </cell>
          <cell r="D258">
            <v>2.41</v>
          </cell>
          <cell r="E258">
            <v>1</v>
          </cell>
          <cell r="I258">
            <v>7.0000000000000007E-2</v>
          </cell>
          <cell r="K258">
            <v>7.0000000000000007E-2</v>
          </cell>
          <cell r="P258">
            <v>2</v>
          </cell>
        </row>
        <row r="259">
          <cell r="B259" t="str">
            <v>80S</v>
          </cell>
          <cell r="C259">
            <v>0.125</v>
          </cell>
          <cell r="D259">
            <v>2.41</v>
          </cell>
          <cell r="E259">
            <v>1</v>
          </cell>
          <cell r="I259">
            <v>7.0000000000000007E-2</v>
          </cell>
          <cell r="K259">
            <v>7.0000000000000007E-2</v>
          </cell>
          <cell r="P259">
            <v>2</v>
          </cell>
        </row>
        <row r="260">
          <cell r="B260" t="str">
            <v>80S</v>
          </cell>
          <cell r="C260">
            <v>0.25</v>
          </cell>
          <cell r="D260">
            <v>3.02</v>
          </cell>
          <cell r="E260">
            <v>1</v>
          </cell>
          <cell r="I260">
            <v>7.0000000000000007E-2</v>
          </cell>
          <cell r="K260">
            <v>7.0000000000000007E-2</v>
          </cell>
          <cell r="P260">
            <v>2</v>
          </cell>
        </row>
        <row r="261">
          <cell r="B261" t="str">
            <v>80S</v>
          </cell>
          <cell r="C261">
            <v>0.25</v>
          </cell>
          <cell r="D261">
            <v>3.02</v>
          </cell>
          <cell r="E261">
            <v>1</v>
          </cell>
          <cell r="I261">
            <v>7.0000000000000007E-2</v>
          </cell>
          <cell r="K261">
            <v>7.0000000000000007E-2</v>
          </cell>
          <cell r="P261">
            <v>2</v>
          </cell>
        </row>
        <row r="262">
          <cell r="B262" t="str">
            <v>80S</v>
          </cell>
          <cell r="C262">
            <v>0.25</v>
          </cell>
          <cell r="D262">
            <v>3.02</v>
          </cell>
          <cell r="E262">
            <v>1</v>
          </cell>
          <cell r="I262">
            <v>7.0000000000000007E-2</v>
          </cell>
          <cell r="K262">
            <v>7.0000000000000007E-2</v>
          </cell>
          <cell r="P262">
            <v>2</v>
          </cell>
        </row>
        <row r="263">
          <cell r="B263" t="str">
            <v>80S</v>
          </cell>
          <cell r="C263">
            <v>0.375</v>
          </cell>
          <cell r="D263">
            <v>3.2</v>
          </cell>
          <cell r="E263">
            <v>1</v>
          </cell>
          <cell r="I263">
            <v>7.0000000000000007E-2</v>
          </cell>
          <cell r="J263">
            <v>0</v>
          </cell>
          <cell r="K263">
            <v>7.0000000000000007E-2</v>
          </cell>
          <cell r="P263">
            <v>2</v>
          </cell>
        </row>
        <row r="264">
          <cell r="B264" t="str">
            <v>80S</v>
          </cell>
          <cell r="C264">
            <v>0.375</v>
          </cell>
          <cell r="D264">
            <v>3.2</v>
          </cell>
          <cell r="E264">
            <v>1</v>
          </cell>
          <cell r="I264">
            <v>7.0000000000000007E-2</v>
          </cell>
          <cell r="J264">
            <v>0</v>
          </cell>
          <cell r="K264">
            <v>7.0000000000000007E-2</v>
          </cell>
          <cell r="P264">
            <v>2</v>
          </cell>
        </row>
        <row r="265">
          <cell r="B265" t="str">
            <v>80S</v>
          </cell>
          <cell r="C265">
            <v>0.375</v>
          </cell>
          <cell r="D265">
            <v>3.2</v>
          </cell>
          <cell r="E265">
            <v>1</v>
          </cell>
          <cell r="I265">
            <v>7.0000000000000007E-2</v>
          </cell>
          <cell r="J265">
            <v>0</v>
          </cell>
          <cell r="K265">
            <v>7.0000000000000007E-2</v>
          </cell>
          <cell r="P265">
            <v>2</v>
          </cell>
        </row>
        <row r="266">
          <cell r="B266" t="str">
            <v>80S</v>
          </cell>
          <cell r="C266">
            <v>0.5</v>
          </cell>
          <cell r="D266">
            <v>3.73</v>
          </cell>
          <cell r="E266">
            <v>1</v>
          </cell>
          <cell r="I266">
            <v>7.0000000000000007E-2</v>
          </cell>
          <cell r="J266">
            <v>0</v>
          </cell>
          <cell r="K266">
            <v>7.0000000000000007E-2</v>
          </cell>
          <cell r="P266">
            <v>2</v>
          </cell>
        </row>
        <row r="267">
          <cell r="B267" t="str">
            <v>80S</v>
          </cell>
          <cell r="C267">
            <v>0.5</v>
          </cell>
          <cell r="D267">
            <v>3.73</v>
          </cell>
          <cell r="E267">
            <v>1</v>
          </cell>
          <cell r="I267">
            <v>7.0000000000000007E-2</v>
          </cell>
          <cell r="J267">
            <v>0</v>
          </cell>
          <cell r="K267">
            <v>7.0000000000000007E-2</v>
          </cell>
          <cell r="P267">
            <v>2</v>
          </cell>
        </row>
        <row r="268">
          <cell r="B268" t="str">
            <v>80S</v>
          </cell>
          <cell r="C268">
            <v>0.5</v>
          </cell>
          <cell r="D268">
            <v>3.73</v>
          </cell>
          <cell r="E268">
            <v>1</v>
          </cell>
          <cell r="I268">
            <v>7.0000000000000007E-2</v>
          </cell>
          <cell r="J268">
            <v>0</v>
          </cell>
          <cell r="K268">
            <v>7.0000000000000007E-2</v>
          </cell>
          <cell r="P268">
            <v>2</v>
          </cell>
        </row>
        <row r="269">
          <cell r="B269" t="str">
            <v>80S</v>
          </cell>
          <cell r="C269">
            <v>0.75</v>
          </cell>
          <cell r="D269">
            <v>3.91</v>
          </cell>
          <cell r="E269">
            <v>1</v>
          </cell>
          <cell r="I269">
            <v>7.0000000000000007E-2</v>
          </cell>
          <cell r="J269">
            <v>0</v>
          </cell>
          <cell r="K269">
            <v>7.0000000000000007E-2</v>
          </cell>
          <cell r="P269">
            <v>2</v>
          </cell>
        </row>
        <row r="270">
          <cell r="B270" t="str">
            <v>80S</v>
          </cell>
          <cell r="C270">
            <v>0.75</v>
          </cell>
          <cell r="D270">
            <v>3.91</v>
          </cell>
          <cell r="E270">
            <v>1</v>
          </cell>
          <cell r="I270">
            <v>7.0000000000000007E-2</v>
          </cell>
          <cell r="J270">
            <v>0</v>
          </cell>
          <cell r="K270">
            <v>7.0000000000000007E-2</v>
          </cell>
          <cell r="P270">
            <v>2</v>
          </cell>
        </row>
        <row r="271">
          <cell r="B271" t="str">
            <v>80S</v>
          </cell>
          <cell r="C271">
            <v>0.75</v>
          </cell>
          <cell r="D271">
            <v>3.91</v>
          </cell>
          <cell r="E271">
            <v>1</v>
          </cell>
          <cell r="I271">
            <v>7.0000000000000007E-2</v>
          </cell>
          <cell r="J271">
            <v>0</v>
          </cell>
          <cell r="K271">
            <v>7.0000000000000007E-2</v>
          </cell>
          <cell r="P271">
            <v>2</v>
          </cell>
        </row>
        <row r="272">
          <cell r="B272" t="str">
            <v>80S</v>
          </cell>
          <cell r="C272">
            <v>1</v>
          </cell>
          <cell r="D272">
            <v>4.55</v>
          </cell>
          <cell r="E272">
            <v>1</v>
          </cell>
          <cell r="I272">
            <v>0.15</v>
          </cell>
          <cell r="J272">
            <v>0</v>
          </cell>
          <cell r="K272">
            <v>0.15</v>
          </cell>
          <cell r="P272">
            <v>2</v>
          </cell>
        </row>
        <row r="273">
          <cell r="B273" t="str">
            <v>80S</v>
          </cell>
          <cell r="C273">
            <v>1</v>
          </cell>
          <cell r="D273">
            <v>4.55</v>
          </cell>
          <cell r="E273">
            <v>1</v>
          </cell>
          <cell r="I273">
            <v>0.15</v>
          </cell>
          <cell r="J273">
            <v>0</v>
          </cell>
          <cell r="K273">
            <v>0.15</v>
          </cell>
          <cell r="P273">
            <v>2</v>
          </cell>
        </row>
        <row r="274">
          <cell r="B274" t="str">
            <v>80S</v>
          </cell>
          <cell r="C274">
            <v>1</v>
          </cell>
          <cell r="D274">
            <v>4.55</v>
          </cell>
          <cell r="E274">
            <v>1</v>
          </cell>
          <cell r="I274">
            <v>0.15</v>
          </cell>
          <cell r="J274">
            <v>0</v>
          </cell>
          <cell r="K274">
            <v>0.15</v>
          </cell>
          <cell r="P274">
            <v>2</v>
          </cell>
        </row>
        <row r="275">
          <cell r="B275" t="str">
            <v>80S</v>
          </cell>
          <cell r="C275">
            <v>1.25</v>
          </cell>
          <cell r="D275">
            <v>4.8499999999999996</v>
          </cell>
          <cell r="E275">
            <v>1</v>
          </cell>
          <cell r="I275">
            <v>0.13</v>
          </cell>
          <cell r="J275">
            <v>0.17</v>
          </cell>
          <cell r="K275">
            <v>0.30000000000000004</v>
          </cell>
          <cell r="P275">
            <v>2</v>
          </cell>
        </row>
        <row r="276">
          <cell r="B276" t="str">
            <v>80S</v>
          </cell>
          <cell r="C276">
            <v>1.25</v>
          </cell>
          <cell r="D276">
            <v>4.8499999999999996</v>
          </cell>
          <cell r="E276">
            <v>1</v>
          </cell>
          <cell r="I276">
            <v>0.13</v>
          </cell>
          <cell r="J276">
            <v>0.17</v>
          </cell>
          <cell r="K276">
            <v>0.30000000000000004</v>
          </cell>
          <cell r="P276">
            <v>2</v>
          </cell>
        </row>
        <row r="277">
          <cell r="B277" t="str">
            <v>80S</v>
          </cell>
          <cell r="C277">
            <v>1.25</v>
          </cell>
          <cell r="D277">
            <v>4.8499999999999996</v>
          </cell>
          <cell r="E277">
            <v>1</v>
          </cell>
          <cell r="I277">
            <v>0.13</v>
          </cell>
          <cell r="J277">
            <v>0.17</v>
          </cell>
          <cell r="K277">
            <v>0.30000000000000004</v>
          </cell>
          <cell r="P277">
            <v>2</v>
          </cell>
        </row>
        <row r="278">
          <cell r="B278" t="str">
            <v>80S</v>
          </cell>
          <cell r="C278">
            <v>1.5</v>
          </cell>
          <cell r="D278">
            <v>5.08</v>
          </cell>
          <cell r="E278">
            <v>1</v>
          </cell>
          <cell r="I278">
            <v>0.15</v>
          </cell>
          <cell r="J278">
            <v>0.15</v>
          </cell>
          <cell r="K278">
            <v>0.3</v>
          </cell>
          <cell r="P278">
            <v>2</v>
          </cell>
        </row>
        <row r="279">
          <cell r="B279" t="str">
            <v>80S</v>
          </cell>
          <cell r="C279">
            <v>1.5</v>
          </cell>
          <cell r="D279">
            <v>5.08</v>
          </cell>
          <cell r="E279">
            <v>1</v>
          </cell>
          <cell r="I279">
            <v>0.15</v>
          </cell>
          <cell r="J279">
            <v>0.15</v>
          </cell>
          <cell r="K279">
            <v>0.3</v>
          </cell>
          <cell r="P279">
            <v>2</v>
          </cell>
        </row>
        <row r="280">
          <cell r="B280" t="str">
            <v>80S</v>
          </cell>
          <cell r="C280">
            <v>1.5</v>
          </cell>
          <cell r="D280">
            <v>5.08</v>
          </cell>
          <cell r="E280">
            <v>1</v>
          </cell>
          <cell r="I280">
            <v>0.15</v>
          </cell>
          <cell r="J280">
            <v>0.15</v>
          </cell>
          <cell r="K280">
            <v>0.3</v>
          </cell>
          <cell r="P280">
            <v>2</v>
          </cell>
        </row>
        <row r="281">
          <cell r="B281" t="str">
            <v>80S</v>
          </cell>
          <cell r="C281">
            <v>2</v>
          </cell>
          <cell r="D281">
            <v>5.54</v>
          </cell>
          <cell r="E281">
            <v>1</v>
          </cell>
          <cell r="I281">
            <v>0.2</v>
          </cell>
          <cell r="J281">
            <v>0.25</v>
          </cell>
          <cell r="K281">
            <v>0.45</v>
          </cell>
          <cell r="P281">
            <v>2</v>
          </cell>
        </row>
        <row r="282">
          <cell r="B282" t="str">
            <v>80S</v>
          </cell>
          <cell r="C282">
            <v>2</v>
          </cell>
          <cell r="D282">
            <v>5.54</v>
          </cell>
          <cell r="E282">
            <v>1</v>
          </cell>
          <cell r="I282">
            <v>0.2</v>
          </cell>
          <cell r="J282">
            <v>0.25</v>
          </cell>
          <cell r="K282">
            <v>0.45</v>
          </cell>
          <cell r="P282">
            <v>2</v>
          </cell>
        </row>
        <row r="283">
          <cell r="B283" t="str">
            <v>80S</v>
          </cell>
          <cell r="C283">
            <v>2</v>
          </cell>
          <cell r="D283">
            <v>5.54</v>
          </cell>
          <cell r="E283">
            <v>1</v>
          </cell>
          <cell r="I283">
            <v>0.2</v>
          </cell>
          <cell r="J283">
            <v>0.25</v>
          </cell>
          <cell r="K283">
            <v>0.45</v>
          </cell>
          <cell r="P283">
            <v>2</v>
          </cell>
        </row>
        <row r="284">
          <cell r="B284" t="str">
            <v>80S</v>
          </cell>
          <cell r="C284">
            <v>2.5</v>
          </cell>
          <cell r="D284">
            <v>7.01</v>
          </cell>
          <cell r="E284">
            <v>1</v>
          </cell>
          <cell r="I284">
            <v>0.25</v>
          </cell>
          <cell r="J284">
            <v>0.5</v>
          </cell>
          <cell r="K284">
            <v>0.75</v>
          </cell>
          <cell r="P284">
            <v>2</v>
          </cell>
        </row>
        <row r="285">
          <cell r="B285" t="str">
            <v>80S</v>
          </cell>
          <cell r="C285">
            <v>3</v>
          </cell>
          <cell r="D285">
            <v>7.62</v>
          </cell>
          <cell r="E285">
            <v>1</v>
          </cell>
          <cell r="I285">
            <v>0.3</v>
          </cell>
          <cell r="J285">
            <v>0.6</v>
          </cell>
          <cell r="K285">
            <v>0.89999999999999991</v>
          </cell>
          <cell r="P285">
            <v>2</v>
          </cell>
        </row>
        <row r="286">
          <cell r="B286" t="str">
            <v>80S</v>
          </cell>
          <cell r="C286">
            <v>3.5</v>
          </cell>
          <cell r="D286">
            <v>8.08</v>
          </cell>
          <cell r="E286">
            <v>1</v>
          </cell>
          <cell r="I286">
            <v>0.35</v>
          </cell>
          <cell r="J286">
            <v>0.85</v>
          </cell>
          <cell r="K286">
            <v>1.2</v>
          </cell>
          <cell r="P286">
            <v>3</v>
          </cell>
        </row>
        <row r="287">
          <cell r="B287" t="str">
            <v>80S</v>
          </cell>
          <cell r="C287">
            <v>4</v>
          </cell>
          <cell r="D287">
            <v>8.56</v>
          </cell>
          <cell r="E287">
            <v>1</v>
          </cell>
          <cell r="I287">
            <v>0.41</v>
          </cell>
          <cell r="J287">
            <v>0.93</v>
          </cell>
          <cell r="K287">
            <v>1.34</v>
          </cell>
          <cell r="P287">
            <v>3</v>
          </cell>
        </row>
        <row r="288">
          <cell r="B288" t="str">
            <v>80S</v>
          </cell>
          <cell r="C288">
            <v>5</v>
          </cell>
          <cell r="D288">
            <v>9.5299999999999994</v>
          </cell>
          <cell r="E288">
            <v>1</v>
          </cell>
          <cell r="I288">
            <v>0.51</v>
          </cell>
          <cell r="J288">
            <v>1.59</v>
          </cell>
          <cell r="K288">
            <v>2.1</v>
          </cell>
          <cell r="P288">
            <v>4</v>
          </cell>
        </row>
        <row r="289">
          <cell r="B289" t="str">
            <v>80S</v>
          </cell>
          <cell r="C289">
            <v>6</v>
          </cell>
          <cell r="D289">
            <v>10.97</v>
          </cell>
          <cell r="E289">
            <v>1.25</v>
          </cell>
          <cell r="I289">
            <v>0.61</v>
          </cell>
          <cell r="J289">
            <v>2.69</v>
          </cell>
          <cell r="K289">
            <v>3.3</v>
          </cell>
          <cell r="P289">
            <v>4</v>
          </cell>
        </row>
        <row r="290">
          <cell r="B290" t="str">
            <v>80S</v>
          </cell>
          <cell r="C290">
            <v>8</v>
          </cell>
          <cell r="D290">
            <v>12.7</v>
          </cell>
          <cell r="E290">
            <v>1.25</v>
          </cell>
          <cell r="I290">
            <v>0.81</v>
          </cell>
          <cell r="J290">
            <v>4.58</v>
          </cell>
          <cell r="K290">
            <v>5.3900000000000006</v>
          </cell>
          <cell r="P290">
            <v>4</v>
          </cell>
        </row>
        <row r="291">
          <cell r="B291" t="str">
            <v>80S</v>
          </cell>
          <cell r="C291">
            <v>10</v>
          </cell>
          <cell r="D291">
            <v>12.7</v>
          </cell>
          <cell r="E291">
            <v>1.25</v>
          </cell>
          <cell r="I291">
            <v>1.01</v>
          </cell>
          <cell r="J291">
            <v>5.74</v>
          </cell>
          <cell r="K291">
            <v>6.75</v>
          </cell>
          <cell r="P291">
            <v>4</v>
          </cell>
        </row>
        <row r="292">
          <cell r="B292" t="str">
            <v>80S</v>
          </cell>
          <cell r="C292">
            <v>12</v>
          </cell>
          <cell r="D292">
            <v>12.7</v>
          </cell>
          <cell r="E292">
            <v>1.25</v>
          </cell>
          <cell r="I292">
            <v>1.22</v>
          </cell>
          <cell r="J292">
            <v>6.73</v>
          </cell>
          <cell r="K292">
            <v>7.95</v>
          </cell>
          <cell r="P292">
            <v>6</v>
          </cell>
        </row>
        <row r="293">
          <cell r="B293">
            <v>100</v>
          </cell>
          <cell r="C293">
            <v>8</v>
          </cell>
          <cell r="D293">
            <v>15.09</v>
          </cell>
          <cell r="E293">
            <v>1.5</v>
          </cell>
          <cell r="I293">
            <v>0.81</v>
          </cell>
          <cell r="J293">
            <v>6.09</v>
          </cell>
          <cell r="K293">
            <v>6.9</v>
          </cell>
          <cell r="P293">
            <v>4</v>
          </cell>
        </row>
        <row r="294">
          <cell r="B294">
            <v>100</v>
          </cell>
          <cell r="C294">
            <v>10</v>
          </cell>
          <cell r="D294">
            <v>18.260000000000002</v>
          </cell>
          <cell r="E294">
            <v>1.5</v>
          </cell>
          <cell r="I294">
            <v>1.01</v>
          </cell>
          <cell r="J294">
            <v>11.44</v>
          </cell>
          <cell r="K294">
            <v>12.45</v>
          </cell>
          <cell r="P294">
            <v>4</v>
          </cell>
        </row>
        <row r="295">
          <cell r="B295">
            <v>100</v>
          </cell>
          <cell r="C295">
            <v>12</v>
          </cell>
          <cell r="D295">
            <v>21.44</v>
          </cell>
          <cell r="E295">
            <v>2</v>
          </cell>
          <cell r="I295">
            <v>1.22</v>
          </cell>
          <cell r="J295">
            <v>15.28</v>
          </cell>
          <cell r="K295">
            <v>16.5</v>
          </cell>
          <cell r="P295">
            <v>6</v>
          </cell>
        </row>
        <row r="296">
          <cell r="B296">
            <v>100</v>
          </cell>
          <cell r="C296">
            <v>14</v>
          </cell>
          <cell r="D296">
            <v>23.83</v>
          </cell>
          <cell r="E296">
            <v>2</v>
          </cell>
          <cell r="I296">
            <v>1.42</v>
          </cell>
          <cell r="J296">
            <v>21.07</v>
          </cell>
          <cell r="K296">
            <v>22.490000000000002</v>
          </cell>
          <cell r="P296">
            <v>6</v>
          </cell>
        </row>
        <row r="297">
          <cell r="B297">
            <v>100</v>
          </cell>
          <cell r="C297">
            <v>16</v>
          </cell>
          <cell r="D297">
            <v>26.19</v>
          </cell>
          <cell r="E297" t="str">
            <v>N</v>
          </cell>
          <cell r="I297">
            <v>1.62</v>
          </cell>
          <cell r="J297">
            <v>28.38</v>
          </cell>
          <cell r="K297">
            <v>30</v>
          </cell>
          <cell r="P297">
            <v>6</v>
          </cell>
        </row>
        <row r="298">
          <cell r="B298">
            <v>100</v>
          </cell>
          <cell r="C298">
            <v>18</v>
          </cell>
          <cell r="D298">
            <v>29.36</v>
          </cell>
          <cell r="E298" t="str">
            <v>N</v>
          </cell>
          <cell r="I298">
            <v>1.82</v>
          </cell>
          <cell r="J298">
            <v>37.17</v>
          </cell>
          <cell r="K298">
            <v>38.99</v>
          </cell>
          <cell r="P298">
            <v>6</v>
          </cell>
        </row>
        <row r="299">
          <cell r="B299">
            <v>100</v>
          </cell>
          <cell r="C299">
            <v>20</v>
          </cell>
          <cell r="D299">
            <v>32.54</v>
          </cell>
          <cell r="E299" t="str">
            <v>N</v>
          </cell>
          <cell r="I299">
            <v>2.0299999999999998</v>
          </cell>
          <cell r="J299">
            <v>45.97</v>
          </cell>
          <cell r="K299">
            <v>48</v>
          </cell>
          <cell r="P299">
            <v>7</v>
          </cell>
        </row>
        <row r="300">
          <cell r="B300">
            <v>100</v>
          </cell>
          <cell r="C300">
            <v>22</v>
          </cell>
          <cell r="D300">
            <v>34.93</v>
          </cell>
          <cell r="E300" t="str">
            <v>N</v>
          </cell>
          <cell r="I300">
            <v>2.23</v>
          </cell>
          <cell r="J300">
            <v>65.27</v>
          </cell>
          <cell r="K300">
            <v>67.5</v>
          </cell>
          <cell r="P300">
            <v>8</v>
          </cell>
        </row>
        <row r="301">
          <cell r="B301">
            <v>100</v>
          </cell>
          <cell r="C301">
            <v>24</v>
          </cell>
          <cell r="D301">
            <v>38.89</v>
          </cell>
          <cell r="E301" t="str">
            <v>N</v>
          </cell>
          <cell r="I301">
            <v>2.4300000000000002</v>
          </cell>
          <cell r="J301">
            <v>75.56</v>
          </cell>
          <cell r="K301">
            <v>77.990000000000009</v>
          </cell>
          <cell r="P301">
            <v>8</v>
          </cell>
        </row>
        <row r="302">
          <cell r="B302">
            <v>120</v>
          </cell>
          <cell r="C302">
            <v>4</v>
          </cell>
          <cell r="D302">
            <v>11.13</v>
          </cell>
          <cell r="E302">
            <v>1.25</v>
          </cell>
          <cell r="I302">
            <v>0.41</v>
          </cell>
          <cell r="J302">
            <v>1.84</v>
          </cell>
          <cell r="K302">
            <v>2.25</v>
          </cell>
          <cell r="P302">
            <v>4</v>
          </cell>
        </row>
        <row r="303">
          <cell r="B303">
            <v>120</v>
          </cell>
          <cell r="C303">
            <v>5</v>
          </cell>
          <cell r="D303">
            <v>12.7</v>
          </cell>
          <cell r="E303">
            <v>1.25</v>
          </cell>
          <cell r="I303">
            <v>0.51</v>
          </cell>
          <cell r="J303">
            <v>2.94</v>
          </cell>
          <cell r="K303">
            <v>3.45</v>
          </cell>
          <cell r="P303">
            <v>4</v>
          </cell>
        </row>
        <row r="304">
          <cell r="B304">
            <v>120</v>
          </cell>
          <cell r="C304">
            <v>6</v>
          </cell>
          <cell r="D304">
            <v>14.27</v>
          </cell>
          <cell r="E304">
            <v>1.25</v>
          </cell>
          <cell r="I304">
            <v>0.61</v>
          </cell>
          <cell r="J304">
            <v>4.1900000000000004</v>
          </cell>
          <cell r="K304">
            <v>4.8000000000000007</v>
          </cell>
          <cell r="P304">
            <v>4</v>
          </cell>
        </row>
        <row r="305">
          <cell r="B305">
            <v>120</v>
          </cell>
          <cell r="C305">
            <v>8</v>
          </cell>
          <cell r="D305">
            <v>18.260000000000002</v>
          </cell>
          <cell r="E305">
            <v>1.5</v>
          </cell>
          <cell r="I305">
            <v>0.81</v>
          </cell>
          <cell r="J305">
            <v>9.23</v>
          </cell>
          <cell r="K305">
            <v>10.040000000000001</v>
          </cell>
          <cell r="P305">
            <v>4</v>
          </cell>
        </row>
        <row r="306">
          <cell r="B306">
            <v>120</v>
          </cell>
          <cell r="C306">
            <v>10</v>
          </cell>
          <cell r="D306">
            <v>21.44</v>
          </cell>
          <cell r="E306">
            <v>2</v>
          </cell>
          <cell r="I306">
            <v>1.01</v>
          </cell>
          <cell r="J306">
            <v>12.49</v>
          </cell>
          <cell r="K306">
            <v>13.5</v>
          </cell>
          <cell r="P306">
            <v>4</v>
          </cell>
        </row>
        <row r="307">
          <cell r="B307">
            <v>120</v>
          </cell>
          <cell r="C307">
            <v>12</v>
          </cell>
          <cell r="D307">
            <v>25.4</v>
          </cell>
          <cell r="E307" t="str">
            <v>N</v>
          </cell>
          <cell r="I307">
            <v>1.22</v>
          </cell>
          <cell r="J307">
            <v>21.27</v>
          </cell>
          <cell r="K307">
            <v>22.49</v>
          </cell>
          <cell r="P307">
            <v>6</v>
          </cell>
        </row>
        <row r="308">
          <cell r="B308">
            <v>120</v>
          </cell>
          <cell r="C308">
            <v>14</v>
          </cell>
          <cell r="D308">
            <v>27.79</v>
          </cell>
          <cell r="E308" t="str">
            <v>N</v>
          </cell>
          <cell r="I308">
            <v>1.42</v>
          </cell>
          <cell r="J308">
            <v>25.58</v>
          </cell>
          <cell r="K308">
            <v>27</v>
          </cell>
          <cell r="P308">
            <v>6</v>
          </cell>
        </row>
        <row r="309">
          <cell r="B309">
            <v>120</v>
          </cell>
          <cell r="C309">
            <v>16</v>
          </cell>
          <cell r="D309">
            <v>30.96</v>
          </cell>
          <cell r="E309" t="str">
            <v>N</v>
          </cell>
          <cell r="I309">
            <v>1.62</v>
          </cell>
          <cell r="J309">
            <v>35.880000000000003</v>
          </cell>
          <cell r="K309">
            <v>37.5</v>
          </cell>
          <cell r="P309">
            <v>6</v>
          </cell>
        </row>
        <row r="310">
          <cell r="B310">
            <v>120</v>
          </cell>
          <cell r="C310">
            <v>18</v>
          </cell>
          <cell r="D310">
            <v>34.93</v>
          </cell>
          <cell r="E310" t="str">
            <v>N</v>
          </cell>
          <cell r="I310">
            <v>1.82</v>
          </cell>
          <cell r="J310">
            <v>47.68</v>
          </cell>
          <cell r="K310">
            <v>49.5</v>
          </cell>
          <cell r="P310">
            <v>6</v>
          </cell>
        </row>
        <row r="311">
          <cell r="B311">
            <v>120</v>
          </cell>
          <cell r="C311">
            <v>20</v>
          </cell>
          <cell r="D311">
            <v>38.1</v>
          </cell>
          <cell r="E311" t="str">
            <v>N</v>
          </cell>
          <cell r="I311">
            <v>2.0299999999999998</v>
          </cell>
          <cell r="J311">
            <v>62.47</v>
          </cell>
          <cell r="K311">
            <v>64.5</v>
          </cell>
          <cell r="P311">
            <v>7</v>
          </cell>
        </row>
        <row r="312">
          <cell r="B312">
            <v>120</v>
          </cell>
          <cell r="C312">
            <v>22</v>
          </cell>
          <cell r="D312">
            <v>41.28</v>
          </cell>
          <cell r="E312" t="str">
            <v>N</v>
          </cell>
          <cell r="I312">
            <v>2.23</v>
          </cell>
          <cell r="J312">
            <v>84.76</v>
          </cell>
          <cell r="K312">
            <v>86.990000000000009</v>
          </cell>
          <cell r="P312">
            <v>8</v>
          </cell>
        </row>
        <row r="313">
          <cell r="B313">
            <v>120</v>
          </cell>
          <cell r="C313">
            <v>24</v>
          </cell>
          <cell r="D313">
            <v>46.02</v>
          </cell>
          <cell r="E313" t="str">
            <v>N</v>
          </cell>
          <cell r="I313">
            <v>2.4300000000000002</v>
          </cell>
          <cell r="J313">
            <v>98.07</v>
          </cell>
          <cell r="K313">
            <v>100.5</v>
          </cell>
          <cell r="P313">
            <v>8</v>
          </cell>
        </row>
        <row r="314">
          <cell r="B314">
            <v>140</v>
          </cell>
          <cell r="C314">
            <v>8</v>
          </cell>
          <cell r="D314">
            <v>20.62</v>
          </cell>
          <cell r="E314">
            <v>2</v>
          </cell>
          <cell r="I314">
            <v>0.81</v>
          </cell>
          <cell r="J314">
            <v>10.130000000000001</v>
          </cell>
          <cell r="K314">
            <v>10.940000000000001</v>
          </cell>
          <cell r="P314">
            <v>4</v>
          </cell>
        </row>
        <row r="315">
          <cell r="B315">
            <v>140</v>
          </cell>
          <cell r="C315">
            <v>10</v>
          </cell>
          <cell r="D315">
            <v>25.4</v>
          </cell>
          <cell r="E315" t="str">
            <v>N</v>
          </cell>
          <cell r="I315">
            <v>1.01</v>
          </cell>
          <cell r="J315">
            <v>18.48</v>
          </cell>
          <cell r="K315">
            <v>19.490000000000002</v>
          </cell>
          <cell r="P315">
            <v>4</v>
          </cell>
        </row>
        <row r="316">
          <cell r="B316">
            <v>140</v>
          </cell>
          <cell r="C316">
            <v>12</v>
          </cell>
          <cell r="D316">
            <v>28.58</v>
          </cell>
          <cell r="E316" t="str">
            <v>N</v>
          </cell>
          <cell r="I316">
            <v>1.22</v>
          </cell>
          <cell r="J316">
            <v>25.78</v>
          </cell>
          <cell r="K316">
            <v>27</v>
          </cell>
          <cell r="P316">
            <v>6</v>
          </cell>
        </row>
        <row r="317">
          <cell r="B317">
            <v>140</v>
          </cell>
          <cell r="C317">
            <v>14</v>
          </cell>
          <cell r="D317">
            <v>31.75</v>
          </cell>
          <cell r="E317" t="str">
            <v>N</v>
          </cell>
          <cell r="I317">
            <v>1.42</v>
          </cell>
          <cell r="J317">
            <v>31.58</v>
          </cell>
          <cell r="K317">
            <v>33</v>
          </cell>
          <cell r="P317">
            <v>6</v>
          </cell>
        </row>
        <row r="318">
          <cell r="B318">
            <v>140</v>
          </cell>
          <cell r="C318">
            <v>16</v>
          </cell>
          <cell r="D318">
            <v>36.53</v>
          </cell>
          <cell r="E318" t="str">
            <v>N</v>
          </cell>
          <cell r="I318">
            <v>1.62</v>
          </cell>
          <cell r="J318">
            <v>44.87</v>
          </cell>
          <cell r="K318">
            <v>46.489999999999995</v>
          </cell>
          <cell r="P318">
            <v>6</v>
          </cell>
        </row>
        <row r="319">
          <cell r="B319">
            <v>140</v>
          </cell>
          <cell r="C319">
            <v>18</v>
          </cell>
          <cell r="D319">
            <v>39.67</v>
          </cell>
          <cell r="E319" t="str">
            <v>N</v>
          </cell>
          <cell r="I319">
            <v>1.82</v>
          </cell>
          <cell r="J319">
            <v>59.68</v>
          </cell>
          <cell r="K319">
            <v>61.5</v>
          </cell>
          <cell r="P319">
            <v>6</v>
          </cell>
        </row>
        <row r="320">
          <cell r="B320">
            <v>140</v>
          </cell>
          <cell r="C320">
            <v>20</v>
          </cell>
          <cell r="D320">
            <v>44.45</v>
          </cell>
          <cell r="E320" t="str">
            <v>N</v>
          </cell>
          <cell r="I320">
            <v>2.0299999999999998</v>
          </cell>
          <cell r="J320">
            <v>78.959999999999994</v>
          </cell>
          <cell r="K320">
            <v>80.989999999999995</v>
          </cell>
          <cell r="P320">
            <v>7</v>
          </cell>
        </row>
        <row r="321">
          <cell r="B321">
            <v>140</v>
          </cell>
          <cell r="C321">
            <v>22</v>
          </cell>
          <cell r="D321">
            <v>47.63</v>
          </cell>
          <cell r="E321" t="str">
            <v>N</v>
          </cell>
          <cell r="I321">
            <v>2.23</v>
          </cell>
          <cell r="J321">
            <v>108.77</v>
          </cell>
          <cell r="K321">
            <v>111</v>
          </cell>
          <cell r="P321">
            <v>8</v>
          </cell>
        </row>
        <row r="322">
          <cell r="B322">
            <v>140</v>
          </cell>
          <cell r="C322">
            <v>24</v>
          </cell>
          <cell r="D322">
            <v>52.37</v>
          </cell>
          <cell r="E322" t="str">
            <v>N</v>
          </cell>
          <cell r="I322">
            <v>2.4300000000000002</v>
          </cell>
          <cell r="J322">
            <v>126.57</v>
          </cell>
          <cell r="K322">
            <v>129</v>
          </cell>
          <cell r="P322">
            <v>8</v>
          </cell>
        </row>
        <row r="323">
          <cell r="B323">
            <v>160</v>
          </cell>
          <cell r="C323">
            <v>0.5</v>
          </cell>
          <cell r="D323">
            <v>4.78</v>
          </cell>
          <cell r="E323">
            <v>1</v>
          </cell>
          <cell r="I323">
            <v>7.0000000000000007E-2</v>
          </cell>
          <cell r="J323">
            <v>0.08</v>
          </cell>
          <cell r="K323">
            <v>0.15000000000000002</v>
          </cell>
          <cell r="P323">
            <v>2</v>
          </cell>
        </row>
        <row r="324">
          <cell r="B324">
            <v>160</v>
          </cell>
          <cell r="C324">
            <v>0.5</v>
          </cell>
          <cell r="D324">
            <v>4.78</v>
          </cell>
          <cell r="E324">
            <v>1</v>
          </cell>
          <cell r="I324">
            <v>7.0000000000000007E-2</v>
          </cell>
          <cell r="J324">
            <v>0.08</v>
          </cell>
          <cell r="K324">
            <v>0.15000000000000002</v>
          </cell>
          <cell r="P324">
            <v>2</v>
          </cell>
        </row>
        <row r="325">
          <cell r="B325">
            <v>160</v>
          </cell>
          <cell r="C325">
            <v>0.5</v>
          </cell>
          <cell r="D325">
            <v>4.78</v>
          </cell>
          <cell r="E325">
            <v>1</v>
          </cell>
          <cell r="I325">
            <v>7.0000000000000007E-2</v>
          </cell>
          <cell r="J325">
            <v>0.08</v>
          </cell>
          <cell r="K325">
            <v>0.15000000000000002</v>
          </cell>
          <cell r="P325">
            <v>2</v>
          </cell>
        </row>
        <row r="326">
          <cell r="B326">
            <v>160</v>
          </cell>
          <cell r="C326">
            <v>0.75</v>
          </cell>
          <cell r="D326">
            <v>5.56</v>
          </cell>
          <cell r="E326">
            <v>1</v>
          </cell>
          <cell r="I326">
            <v>0.08</v>
          </cell>
          <cell r="J326">
            <v>7.0000000000000007E-2</v>
          </cell>
          <cell r="K326">
            <v>0.15000000000000002</v>
          </cell>
          <cell r="P326">
            <v>2</v>
          </cell>
        </row>
        <row r="327">
          <cell r="B327">
            <v>160</v>
          </cell>
          <cell r="C327">
            <v>0.75</v>
          </cell>
          <cell r="D327">
            <v>5.56</v>
          </cell>
          <cell r="E327">
            <v>1</v>
          </cell>
          <cell r="I327">
            <v>0.08</v>
          </cell>
          <cell r="J327">
            <v>7.0000000000000007E-2</v>
          </cell>
          <cell r="K327">
            <v>0.15000000000000002</v>
          </cell>
          <cell r="P327">
            <v>2</v>
          </cell>
        </row>
        <row r="328">
          <cell r="B328">
            <v>160</v>
          </cell>
          <cell r="C328">
            <v>0.75</v>
          </cell>
          <cell r="D328">
            <v>5.56</v>
          </cell>
          <cell r="E328">
            <v>1</v>
          </cell>
          <cell r="I328">
            <v>0.08</v>
          </cell>
          <cell r="J328">
            <v>7.0000000000000007E-2</v>
          </cell>
          <cell r="K328">
            <v>0.15000000000000002</v>
          </cell>
          <cell r="P328">
            <v>2</v>
          </cell>
        </row>
        <row r="329">
          <cell r="B329">
            <v>160</v>
          </cell>
          <cell r="C329">
            <v>1</v>
          </cell>
          <cell r="D329">
            <v>6.35</v>
          </cell>
          <cell r="E329">
            <v>1</v>
          </cell>
          <cell r="I329">
            <v>0.1</v>
          </cell>
          <cell r="J329">
            <v>0.35</v>
          </cell>
          <cell r="K329">
            <v>0.44999999999999996</v>
          </cell>
          <cell r="P329">
            <v>2</v>
          </cell>
        </row>
        <row r="330">
          <cell r="B330">
            <v>160</v>
          </cell>
          <cell r="C330">
            <v>1</v>
          </cell>
          <cell r="D330">
            <v>6.35</v>
          </cell>
          <cell r="E330">
            <v>1</v>
          </cell>
          <cell r="I330">
            <v>0.1</v>
          </cell>
          <cell r="J330">
            <v>0.35</v>
          </cell>
          <cell r="K330">
            <v>0.44999999999999996</v>
          </cell>
          <cell r="P330">
            <v>2</v>
          </cell>
        </row>
        <row r="331">
          <cell r="B331">
            <v>160</v>
          </cell>
          <cell r="C331">
            <v>1</v>
          </cell>
          <cell r="D331">
            <v>6.35</v>
          </cell>
          <cell r="E331">
            <v>1</v>
          </cell>
          <cell r="I331">
            <v>0.1</v>
          </cell>
          <cell r="J331">
            <v>0.35</v>
          </cell>
          <cell r="K331">
            <v>0.44999999999999996</v>
          </cell>
          <cell r="P331">
            <v>2</v>
          </cell>
        </row>
        <row r="332">
          <cell r="B332">
            <v>160</v>
          </cell>
          <cell r="C332">
            <v>1.25</v>
          </cell>
          <cell r="D332">
            <v>6.35</v>
          </cell>
          <cell r="E332">
            <v>1</v>
          </cell>
          <cell r="I332">
            <v>0.13</v>
          </cell>
          <cell r="J332">
            <v>0.32</v>
          </cell>
          <cell r="K332">
            <v>0.45</v>
          </cell>
          <cell r="P332">
            <v>2</v>
          </cell>
        </row>
        <row r="333">
          <cell r="B333">
            <v>160</v>
          </cell>
          <cell r="C333">
            <v>1.25</v>
          </cell>
          <cell r="D333">
            <v>6.35</v>
          </cell>
          <cell r="E333">
            <v>1</v>
          </cell>
          <cell r="I333">
            <v>0.13</v>
          </cell>
          <cell r="J333">
            <v>0.32</v>
          </cell>
          <cell r="K333">
            <v>0.45</v>
          </cell>
          <cell r="P333">
            <v>2</v>
          </cell>
        </row>
        <row r="334">
          <cell r="B334">
            <v>160</v>
          </cell>
          <cell r="C334">
            <v>1.25</v>
          </cell>
          <cell r="D334">
            <v>6.35</v>
          </cell>
          <cell r="E334">
            <v>1</v>
          </cell>
          <cell r="I334">
            <v>0.13</v>
          </cell>
          <cell r="J334">
            <v>0.32</v>
          </cell>
          <cell r="K334">
            <v>0.45</v>
          </cell>
          <cell r="P334">
            <v>2</v>
          </cell>
        </row>
        <row r="335">
          <cell r="B335">
            <v>160</v>
          </cell>
          <cell r="C335">
            <v>1.5</v>
          </cell>
          <cell r="D335">
            <v>7.14</v>
          </cell>
          <cell r="E335">
            <v>1</v>
          </cell>
          <cell r="I335">
            <v>0.15</v>
          </cell>
          <cell r="J335">
            <v>0.45</v>
          </cell>
          <cell r="K335">
            <v>0.6</v>
          </cell>
          <cell r="P335">
            <v>2</v>
          </cell>
        </row>
        <row r="336">
          <cell r="B336">
            <v>160</v>
          </cell>
          <cell r="C336">
            <v>1.5</v>
          </cell>
          <cell r="D336">
            <v>7.14</v>
          </cell>
          <cell r="E336">
            <v>1</v>
          </cell>
          <cell r="I336">
            <v>0.15</v>
          </cell>
          <cell r="J336">
            <v>0.45</v>
          </cell>
          <cell r="K336">
            <v>0.6</v>
          </cell>
          <cell r="P336">
            <v>2</v>
          </cell>
        </row>
        <row r="337">
          <cell r="B337">
            <v>160</v>
          </cell>
          <cell r="C337">
            <v>1.5</v>
          </cell>
          <cell r="D337">
            <v>7.14</v>
          </cell>
          <cell r="E337">
            <v>1</v>
          </cell>
          <cell r="I337">
            <v>0.15</v>
          </cell>
          <cell r="J337">
            <v>0.45</v>
          </cell>
          <cell r="K337">
            <v>0.6</v>
          </cell>
          <cell r="P337">
            <v>2</v>
          </cell>
        </row>
        <row r="338">
          <cell r="B338">
            <v>160</v>
          </cell>
          <cell r="C338">
            <v>2</v>
          </cell>
          <cell r="D338">
            <v>8.74</v>
          </cell>
          <cell r="E338">
            <v>1</v>
          </cell>
          <cell r="I338">
            <v>0.2</v>
          </cell>
          <cell r="J338">
            <v>0.7</v>
          </cell>
          <cell r="K338">
            <v>0.89999999999999991</v>
          </cell>
          <cell r="P338">
            <v>4</v>
          </cell>
        </row>
        <row r="339">
          <cell r="B339">
            <v>160</v>
          </cell>
          <cell r="C339">
            <v>2</v>
          </cell>
          <cell r="D339">
            <v>8.74</v>
          </cell>
          <cell r="E339">
            <v>1</v>
          </cell>
          <cell r="I339">
            <v>0.2</v>
          </cell>
          <cell r="J339">
            <v>0.7</v>
          </cell>
          <cell r="K339">
            <v>0.89999999999999991</v>
          </cell>
          <cell r="P339">
            <v>4</v>
          </cell>
        </row>
        <row r="340">
          <cell r="B340">
            <v>160</v>
          </cell>
          <cell r="C340">
            <v>2</v>
          </cell>
          <cell r="D340">
            <v>8.74</v>
          </cell>
          <cell r="E340">
            <v>1</v>
          </cell>
          <cell r="I340">
            <v>0.2</v>
          </cell>
          <cell r="J340">
            <v>0.7</v>
          </cell>
          <cell r="K340">
            <v>0.89999999999999991</v>
          </cell>
          <cell r="P340">
            <v>4</v>
          </cell>
        </row>
        <row r="341">
          <cell r="B341">
            <v>160</v>
          </cell>
          <cell r="C341">
            <v>2.5</v>
          </cell>
          <cell r="D341">
            <v>9.5299999999999994</v>
          </cell>
          <cell r="E341">
            <v>1</v>
          </cell>
          <cell r="I341">
            <v>0.25</v>
          </cell>
          <cell r="J341">
            <v>0.8</v>
          </cell>
          <cell r="K341">
            <v>1.05</v>
          </cell>
          <cell r="P341">
            <v>4</v>
          </cell>
        </row>
        <row r="342">
          <cell r="B342">
            <v>160</v>
          </cell>
          <cell r="C342">
            <v>3</v>
          </cell>
          <cell r="D342">
            <v>11.13</v>
          </cell>
          <cell r="E342">
            <v>1.25</v>
          </cell>
          <cell r="I342">
            <v>0.3</v>
          </cell>
          <cell r="J342">
            <v>1.5</v>
          </cell>
          <cell r="K342">
            <v>1.8</v>
          </cell>
          <cell r="P342">
            <v>4</v>
          </cell>
        </row>
        <row r="343">
          <cell r="B343">
            <v>160</v>
          </cell>
          <cell r="C343">
            <v>4</v>
          </cell>
          <cell r="D343">
            <v>13.49</v>
          </cell>
          <cell r="E343">
            <v>1.25</v>
          </cell>
          <cell r="I343">
            <v>0.41</v>
          </cell>
          <cell r="J343">
            <v>2.59</v>
          </cell>
          <cell r="K343">
            <v>3</v>
          </cell>
          <cell r="P343">
            <v>4</v>
          </cell>
        </row>
        <row r="344">
          <cell r="B344">
            <v>160</v>
          </cell>
          <cell r="C344">
            <v>5</v>
          </cell>
          <cell r="D344">
            <v>15.88</v>
          </cell>
          <cell r="E344">
            <v>1.5</v>
          </cell>
          <cell r="I344">
            <v>0.51</v>
          </cell>
          <cell r="J344">
            <v>4.29</v>
          </cell>
          <cell r="K344">
            <v>4.8</v>
          </cell>
          <cell r="P344">
            <v>4</v>
          </cell>
        </row>
        <row r="345">
          <cell r="B345">
            <v>160</v>
          </cell>
          <cell r="C345">
            <v>6</v>
          </cell>
          <cell r="D345">
            <v>18.260000000000002</v>
          </cell>
          <cell r="E345">
            <v>1.5</v>
          </cell>
          <cell r="I345">
            <v>0.61</v>
          </cell>
          <cell r="J345">
            <v>7.04</v>
          </cell>
          <cell r="K345">
            <v>7.65</v>
          </cell>
          <cell r="P345">
            <v>4</v>
          </cell>
        </row>
        <row r="346">
          <cell r="B346">
            <v>160</v>
          </cell>
          <cell r="C346">
            <v>8</v>
          </cell>
          <cell r="D346">
            <v>23.01</v>
          </cell>
          <cell r="E346">
            <v>2</v>
          </cell>
          <cell r="I346">
            <v>0.81</v>
          </cell>
          <cell r="J346">
            <v>11.19</v>
          </cell>
          <cell r="K346">
            <v>12</v>
          </cell>
          <cell r="P346">
            <v>4</v>
          </cell>
        </row>
        <row r="347">
          <cell r="B347">
            <v>160</v>
          </cell>
          <cell r="C347">
            <v>10</v>
          </cell>
          <cell r="D347">
            <v>28.58</v>
          </cell>
          <cell r="E347" t="str">
            <v>N</v>
          </cell>
          <cell r="I347">
            <v>1.01</v>
          </cell>
          <cell r="J347">
            <v>21.48</v>
          </cell>
          <cell r="K347">
            <v>22.490000000000002</v>
          </cell>
          <cell r="P347">
            <v>4</v>
          </cell>
        </row>
        <row r="348">
          <cell r="B348">
            <v>160</v>
          </cell>
          <cell r="C348">
            <v>12</v>
          </cell>
          <cell r="D348">
            <v>33.32</v>
          </cell>
          <cell r="E348" t="str">
            <v>N</v>
          </cell>
          <cell r="I348">
            <v>1.22</v>
          </cell>
          <cell r="J348">
            <v>31.78</v>
          </cell>
          <cell r="K348">
            <v>33</v>
          </cell>
          <cell r="P348">
            <v>6</v>
          </cell>
        </row>
        <row r="349">
          <cell r="B349">
            <v>160</v>
          </cell>
          <cell r="C349">
            <v>14</v>
          </cell>
          <cell r="D349">
            <v>35.71</v>
          </cell>
          <cell r="E349" t="str">
            <v>N</v>
          </cell>
          <cell r="I349">
            <v>1.42</v>
          </cell>
          <cell r="J349">
            <v>39.07</v>
          </cell>
          <cell r="K349">
            <v>40.49</v>
          </cell>
          <cell r="P349">
            <v>6</v>
          </cell>
        </row>
        <row r="350">
          <cell r="B350">
            <v>160</v>
          </cell>
          <cell r="C350">
            <v>16</v>
          </cell>
          <cell r="D350">
            <v>40.49</v>
          </cell>
          <cell r="E350" t="str">
            <v>N</v>
          </cell>
          <cell r="I350">
            <v>1.62</v>
          </cell>
          <cell r="J350">
            <v>53.88</v>
          </cell>
          <cell r="K350">
            <v>55.5</v>
          </cell>
          <cell r="P350">
            <v>6</v>
          </cell>
        </row>
        <row r="351">
          <cell r="B351">
            <v>160</v>
          </cell>
          <cell r="C351">
            <v>18</v>
          </cell>
          <cell r="D351">
            <v>45.24</v>
          </cell>
          <cell r="E351" t="str">
            <v>N</v>
          </cell>
          <cell r="I351">
            <v>1.82</v>
          </cell>
          <cell r="J351">
            <v>71.680000000000007</v>
          </cell>
          <cell r="K351">
            <v>73.5</v>
          </cell>
          <cell r="P351">
            <v>6</v>
          </cell>
        </row>
        <row r="352">
          <cell r="B352">
            <v>160</v>
          </cell>
          <cell r="C352">
            <v>20</v>
          </cell>
          <cell r="D352">
            <v>50.01</v>
          </cell>
          <cell r="E352" t="str">
            <v>N</v>
          </cell>
          <cell r="I352">
            <v>2.0299999999999998</v>
          </cell>
          <cell r="J352">
            <v>93.97</v>
          </cell>
          <cell r="K352">
            <v>96</v>
          </cell>
          <cell r="P352">
            <v>7</v>
          </cell>
        </row>
        <row r="353">
          <cell r="B353">
            <v>160</v>
          </cell>
          <cell r="C353">
            <v>22</v>
          </cell>
          <cell r="D353">
            <v>53.98</v>
          </cell>
          <cell r="E353" t="str">
            <v>N</v>
          </cell>
          <cell r="I353">
            <v>2.23</v>
          </cell>
          <cell r="J353">
            <v>132.77000000000001</v>
          </cell>
          <cell r="K353">
            <v>135</v>
          </cell>
          <cell r="P353">
            <v>8</v>
          </cell>
        </row>
        <row r="354">
          <cell r="B354">
            <v>160</v>
          </cell>
          <cell r="C354">
            <v>24</v>
          </cell>
          <cell r="D354">
            <v>59.54</v>
          </cell>
          <cell r="E354" t="str">
            <v>N</v>
          </cell>
          <cell r="I354">
            <v>2.4300000000000002</v>
          </cell>
          <cell r="J354">
            <v>162.56</v>
          </cell>
          <cell r="K354">
            <v>164.99</v>
          </cell>
          <cell r="P354">
            <v>8</v>
          </cell>
        </row>
        <row r="355">
          <cell r="B355" t="str">
            <v>STD</v>
          </cell>
          <cell r="C355">
            <v>0.125</v>
          </cell>
          <cell r="D355">
            <v>1.73</v>
          </cell>
          <cell r="E355">
            <v>1</v>
          </cell>
          <cell r="I355">
            <v>7.0000000000000007E-2</v>
          </cell>
          <cell r="K355">
            <v>7.0000000000000007E-2</v>
          </cell>
          <cell r="P355">
            <v>2</v>
          </cell>
        </row>
        <row r="356">
          <cell r="B356" t="str">
            <v>STD</v>
          </cell>
          <cell r="C356">
            <v>0.125</v>
          </cell>
          <cell r="D356">
            <v>1.73</v>
          </cell>
          <cell r="E356">
            <v>1</v>
          </cell>
          <cell r="I356">
            <v>7.0000000000000007E-2</v>
          </cell>
          <cell r="K356">
            <v>7.0000000000000007E-2</v>
          </cell>
          <cell r="P356">
            <v>2</v>
          </cell>
        </row>
        <row r="357">
          <cell r="B357" t="str">
            <v>STD</v>
          </cell>
          <cell r="C357">
            <v>0.125</v>
          </cell>
          <cell r="D357">
            <v>1.73</v>
          </cell>
          <cell r="E357">
            <v>1</v>
          </cell>
          <cell r="I357">
            <v>7.0000000000000007E-2</v>
          </cell>
          <cell r="K357">
            <v>7.0000000000000007E-2</v>
          </cell>
          <cell r="P357">
            <v>2</v>
          </cell>
        </row>
        <row r="358">
          <cell r="B358" t="str">
            <v>STD</v>
          </cell>
          <cell r="C358">
            <v>0.25</v>
          </cell>
          <cell r="D358">
            <v>2.2400000000000002</v>
          </cell>
          <cell r="E358">
            <v>1</v>
          </cell>
          <cell r="I358">
            <v>7.0000000000000007E-2</v>
          </cell>
          <cell r="K358">
            <v>7.0000000000000007E-2</v>
          </cell>
          <cell r="P358">
            <v>2</v>
          </cell>
        </row>
        <row r="359">
          <cell r="B359" t="str">
            <v>STD</v>
          </cell>
          <cell r="C359">
            <v>0.25</v>
          </cell>
          <cell r="D359">
            <v>2.2400000000000002</v>
          </cell>
          <cell r="E359">
            <v>1</v>
          </cell>
          <cell r="I359">
            <v>7.0000000000000007E-2</v>
          </cell>
          <cell r="K359">
            <v>7.0000000000000007E-2</v>
          </cell>
          <cell r="P359">
            <v>2</v>
          </cell>
        </row>
        <row r="360">
          <cell r="B360" t="str">
            <v>STD</v>
          </cell>
          <cell r="C360">
            <v>0.25</v>
          </cell>
          <cell r="D360">
            <v>2.2400000000000002</v>
          </cell>
          <cell r="E360">
            <v>1</v>
          </cell>
          <cell r="I360">
            <v>7.0000000000000007E-2</v>
          </cell>
          <cell r="K360">
            <v>7.0000000000000007E-2</v>
          </cell>
          <cell r="P360">
            <v>2</v>
          </cell>
        </row>
        <row r="361">
          <cell r="B361" t="str">
            <v>STD</v>
          </cell>
          <cell r="C361">
            <v>0.375</v>
          </cell>
          <cell r="D361">
            <v>2.31</v>
          </cell>
          <cell r="E361">
            <v>1</v>
          </cell>
          <cell r="I361">
            <v>7.0000000000000007E-2</v>
          </cell>
          <cell r="J361">
            <v>0</v>
          </cell>
          <cell r="K361">
            <v>7.0000000000000007E-2</v>
          </cell>
          <cell r="P361">
            <v>2</v>
          </cell>
        </row>
        <row r="362">
          <cell r="B362" t="str">
            <v>STD</v>
          </cell>
          <cell r="C362">
            <v>0.375</v>
          </cell>
          <cell r="D362">
            <v>2.31</v>
          </cell>
          <cell r="E362">
            <v>1</v>
          </cell>
          <cell r="I362">
            <v>7.0000000000000007E-2</v>
          </cell>
          <cell r="J362">
            <v>0</v>
          </cell>
          <cell r="K362">
            <v>7.0000000000000007E-2</v>
          </cell>
          <cell r="P362">
            <v>2</v>
          </cell>
        </row>
        <row r="363">
          <cell r="B363" t="str">
            <v>STD</v>
          </cell>
          <cell r="C363">
            <v>0.375</v>
          </cell>
          <cell r="D363">
            <v>2.31</v>
          </cell>
          <cell r="E363">
            <v>1</v>
          </cell>
          <cell r="I363">
            <v>7.0000000000000007E-2</v>
          </cell>
          <cell r="J363">
            <v>0</v>
          </cell>
          <cell r="K363">
            <v>7.0000000000000007E-2</v>
          </cell>
          <cell r="P363">
            <v>2</v>
          </cell>
        </row>
        <row r="364">
          <cell r="B364" t="str">
            <v>STD</v>
          </cell>
          <cell r="C364">
            <v>0.5</v>
          </cell>
          <cell r="D364">
            <v>2.77</v>
          </cell>
          <cell r="E364">
            <v>1</v>
          </cell>
          <cell r="I364">
            <v>7.0000000000000007E-2</v>
          </cell>
          <cell r="J364">
            <v>0</v>
          </cell>
          <cell r="K364">
            <v>7.0000000000000007E-2</v>
          </cell>
          <cell r="P364">
            <v>2</v>
          </cell>
        </row>
        <row r="365">
          <cell r="B365" t="str">
            <v>STD</v>
          </cell>
          <cell r="C365">
            <v>0.5</v>
          </cell>
          <cell r="D365">
            <v>2.77</v>
          </cell>
          <cell r="E365">
            <v>1</v>
          </cell>
          <cell r="I365">
            <v>7.0000000000000007E-2</v>
          </cell>
          <cell r="J365">
            <v>0</v>
          </cell>
          <cell r="K365">
            <v>7.0000000000000007E-2</v>
          </cell>
          <cell r="P365">
            <v>2</v>
          </cell>
        </row>
        <row r="366">
          <cell r="B366" t="str">
            <v>STD</v>
          </cell>
          <cell r="C366">
            <v>0.5</v>
          </cell>
          <cell r="D366">
            <v>2.77</v>
          </cell>
          <cell r="E366">
            <v>1</v>
          </cell>
          <cell r="I366">
            <v>7.0000000000000007E-2</v>
          </cell>
          <cell r="J366">
            <v>0</v>
          </cell>
          <cell r="K366">
            <v>7.0000000000000007E-2</v>
          </cell>
          <cell r="P366">
            <v>2</v>
          </cell>
        </row>
        <row r="367">
          <cell r="B367" t="str">
            <v>STD</v>
          </cell>
          <cell r="C367">
            <v>0.75</v>
          </cell>
          <cell r="D367">
            <v>2.87</v>
          </cell>
          <cell r="E367">
            <v>1</v>
          </cell>
          <cell r="I367">
            <v>7.0000000000000007E-2</v>
          </cell>
          <cell r="J367">
            <v>0</v>
          </cell>
          <cell r="K367">
            <v>7.0000000000000007E-2</v>
          </cell>
          <cell r="P367">
            <v>2</v>
          </cell>
        </row>
        <row r="368">
          <cell r="B368" t="str">
            <v>STD</v>
          </cell>
          <cell r="C368">
            <v>0.75</v>
          </cell>
          <cell r="D368">
            <v>2.87</v>
          </cell>
          <cell r="E368">
            <v>1</v>
          </cell>
          <cell r="I368">
            <v>7.0000000000000007E-2</v>
          </cell>
          <cell r="J368">
            <v>0</v>
          </cell>
          <cell r="K368">
            <v>7.0000000000000007E-2</v>
          </cell>
          <cell r="P368">
            <v>2</v>
          </cell>
        </row>
        <row r="369">
          <cell r="B369" t="str">
            <v>STD</v>
          </cell>
          <cell r="C369">
            <v>0.75</v>
          </cell>
          <cell r="D369">
            <v>2.87</v>
          </cell>
          <cell r="E369">
            <v>1</v>
          </cell>
          <cell r="I369">
            <v>7.0000000000000007E-2</v>
          </cell>
          <cell r="J369">
            <v>0</v>
          </cell>
          <cell r="K369">
            <v>7.0000000000000007E-2</v>
          </cell>
          <cell r="P369">
            <v>2</v>
          </cell>
        </row>
        <row r="370">
          <cell r="B370" t="str">
            <v>STD</v>
          </cell>
          <cell r="C370">
            <v>1</v>
          </cell>
          <cell r="D370">
            <v>3.38</v>
          </cell>
          <cell r="E370">
            <v>1</v>
          </cell>
          <cell r="I370">
            <v>0.12</v>
          </cell>
          <cell r="J370">
            <v>0</v>
          </cell>
          <cell r="K370">
            <v>0.12</v>
          </cell>
          <cell r="P370">
            <v>2</v>
          </cell>
        </row>
        <row r="371">
          <cell r="B371" t="str">
            <v>STD</v>
          </cell>
          <cell r="C371">
            <v>1</v>
          </cell>
          <cell r="D371">
            <v>3.38</v>
          </cell>
          <cell r="E371">
            <v>1</v>
          </cell>
          <cell r="I371">
            <v>0.12</v>
          </cell>
          <cell r="J371">
            <v>0</v>
          </cell>
          <cell r="K371">
            <v>0.12</v>
          </cell>
          <cell r="P371">
            <v>2</v>
          </cell>
        </row>
        <row r="372">
          <cell r="B372" t="str">
            <v>STD</v>
          </cell>
          <cell r="C372">
            <v>1</v>
          </cell>
          <cell r="D372">
            <v>3.38</v>
          </cell>
          <cell r="E372">
            <v>1</v>
          </cell>
          <cell r="I372">
            <v>0.12</v>
          </cell>
          <cell r="J372">
            <v>0</v>
          </cell>
          <cell r="K372">
            <v>0.12</v>
          </cell>
          <cell r="P372">
            <v>2</v>
          </cell>
        </row>
        <row r="373">
          <cell r="B373" t="str">
            <v>STD</v>
          </cell>
          <cell r="C373">
            <v>1.25</v>
          </cell>
          <cell r="D373">
            <v>3.56</v>
          </cell>
          <cell r="E373">
            <v>1</v>
          </cell>
          <cell r="I373">
            <v>0.15</v>
          </cell>
          <cell r="K373">
            <v>0.15</v>
          </cell>
          <cell r="P373">
            <v>2</v>
          </cell>
        </row>
        <row r="374">
          <cell r="B374" t="str">
            <v>STD</v>
          </cell>
          <cell r="C374">
            <v>1.25</v>
          </cell>
          <cell r="D374">
            <v>3.56</v>
          </cell>
          <cell r="E374">
            <v>1</v>
          </cell>
          <cell r="I374">
            <v>0.15</v>
          </cell>
          <cell r="K374">
            <v>0.15</v>
          </cell>
          <cell r="P374">
            <v>2</v>
          </cell>
        </row>
        <row r="375">
          <cell r="B375" t="str">
            <v>STD</v>
          </cell>
          <cell r="C375">
            <v>1.25</v>
          </cell>
          <cell r="D375">
            <v>3.56</v>
          </cell>
          <cell r="E375">
            <v>1</v>
          </cell>
          <cell r="I375">
            <v>0.15</v>
          </cell>
          <cell r="K375">
            <v>0.15</v>
          </cell>
          <cell r="P375">
            <v>2</v>
          </cell>
        </row>
        <row r="376">
          <cell r="B376" t="str">
            <v>STD</v>
          </cell>
          <cell r="C376">
            <v>1.5</v>
          </cell>
          <cell r="D376">
            <v>3.68</v>
          </cell>
          <cell r="E376">
            <v>1</v>
          </cell>
          <cell r="I376">
            <v>0.15</v>
          </cell>
          <cell r="J376">
            <v>0</v>
          </cell>
          <cell r="K376">
            <v>0.15</v>
          </cell>
          <cell r="P376">
            <v>2</v>
          </cell>
        </row>
        <row r="377">
          <cell r="B377" t="str">
            <v>STD</v>
          </cell>
          <cell r="C377">
            <v>1.5</v>
          </cell>
          <cell r="D377">
            <v>3.68</v>
          </cell>
          <cell r="E377">
            <v>1</v>
          </cell>
          <cell r="I377">
            <v>0.15</v>
          </cell>
          <cell r="J377">
            <v>0</v>
          </cell>
          <cell r="K377">
            <v>0.15</v>
          </cell>
          <cell r="P377">
            <v>2</v>
          </cell>
        </row>
        <row r="378">
          <cell r="B378" t="str">
            <v>STD</v>
          </cell>
          <cell r="C378">
            <v>1.5</v>
          </cell>
          <cell r="D378">
            <v>3.68</v>
          </cell>
          <cell r="E378">
            <v>1</v>
          </cell>
          <cell r="I378">
            <v>0.15</v>
          </cell>
          <cell r="J378">
            <v>0</v>
          </cell>
          <cell r="K378">
            <v>0.15</v>
          </cell>
          <cell r="P378">
            <v>2</v>
          </cell>
        </row>
        <row r="379">
          <cell r="B379" t="str">
            <v>STD</v>
          </cell>
          <cell r="C379">
            <v>2</v>
          </cell>
          <cell r="D379">
            <v>3.91</v>
          </cell>
          <cell r="E379">
            <v>1</v>
          </cell>
          <cell r="I379">
            <v>0.3</v>
          </cell>
          <cell r="J379">
            <v>0</v>
          </cell>
          <cell r="K379">
            <v>0.3</v>
          </cell>
          <cell r="P379">
            <v>2</v>
          </cell>
        </row>
        <row r="380">
          <cell r="B380" t="str">
            <v>STD</v>
          </cell>
          <cell r="C380">
            <v>2</v>
          </cell>
          <cell r="D380">
            <v>3.91</v>
          </cell>
          <cell r="E380">
            <v>1</v>
          </cell>
          <cell r="I380">
            <v>0.3</v>
          </cell>
          <cell r="J380">
            <v>0</v>
          </cell>
          <cell r="K380">
            <v>0.3</v>
          </cell>
          <cell r="P380">
            <v>2</v>
          </cell>
        </row>
        <row r="381">
          <cell r="B381" t="str">
            <v>STD</v>
          </cell>
          <cell r="C381">
            <v>2</v>
          </cell>
          <cell r="D381">
            <v>3.91</v>
          </cell>
          <cell r="E381">
            <v>1</v>
          </cell>
          <cell r="I381">
            <v>0.3</v>
          </cell>
          <cell r="J381">
            <v>0</v>
          </cell>
          <cell r="K381">
            <v>0.3</v>
          </cell>
          <cell r="P381">
            <v>2</v>
          </cell>
        </row>
        <row r="382">
          <cell r="B382" t="str">
            <v>STD</v>
          </cell>
          <cell r="C382">
            <v>2.5</v>
          </cell>
          <cell r="D382">
            <v>5.16</v>
          </cell>
          <cell r="E382">
            <v>1</v>
          </cell>
          <cell r="I382">
            <v>0.25</v>
          </cell>
          <cell r="J382">
            <v>0.2</v>
          </cell>
          <cell r="K382">
            <v>0.45</v>
          </cell>
          <cell r="P382">
            <v>2</v>
          </cell>
        </row>
        <row r="383">
          <cell r="B383" t="str">
            <v>STD</v>
          </cell>
          <cell r="C383">
            <v>3</v>
          </cell>
          <cell r="D383">
            <v>5.49</v>
          </cell>
          <cell r="E383">
            <v>1</v>
          </cell>
          <cell r="I383">
            <v>0.3</v>
          </cell>
          <cell r="J383">
            <v>0.3</v>
          </cell>
          <cell r="K383">
            <v>0.6</v>
          </cell>
          <cell r="P383">
            <v>2</v>
          </cell>
        </row>
        <row r="384">
          <cell r="B384" t="str">
            <v>STD</v>
          </cell>
          <cell r="C384">
            <v>3.5</v>
          </cell>
          <cell r="D384">
            <v>5.74</v>
          </cell>
          <cell r="E384">
            <v>1</v>
          </cell>
          <cell r="I384">
            <v>0.35</v>
          </cell>
          <cell r="J384">
            <v>0.4</v>
          </cell>
          <cell r="K384">
            <v>0.75</v>
          </cell>
          <cell r="P384">
            <v>3</v>
          </cell>
        </row>
        <row r="385">
          <cell r="B385" t="str">
            <v>STD</v>
          </cell>
          <cell r="C385">
            <v>4</v>
          </cell>
          <cell r="D385">
            <v>6.02</v>
          </cell>
          <cell r="E385">
            <v>1</v>
          </cell>
          <cell r="I385">
            <v>0.41</v>
          </cell>
          <cell r="J385">
            <v>0.49</v>
          </cell>
          <cell r="K385">
            <v>0.89999999999999991</v>
          </cell>
          <cell r="P385">
            <v>3</v>
          </cell>
        </row>
        <row r="386">
          <cell r="B386" t="str">
            <v>STD</v>
          </cell>
          <cell r="C386">
            <v>5</v>
          </cell>
          <cell r="D386">
            <v>6.55</v>
          </cell>
          <cell r="E386">
            <v>1</v>
          </cell>
          <cell r="I386">
            <v>0.51</v>
          </cell>
          <cell r="J386">
            <v>0.54</v>
          </cell>
          <cell r="K386">
            <v>1.05</v>
          </cell>
          <cell r="P386">
            <v>4</v>
          </cell>
        </row>
        <row r="387">
          <cell r="B387" t="str">
            <v>STD</v>
          </cell>
          <cell r="C387">
            <v>6</v>
          </cell>
          <cell r="D387">
            <v>7.11</v>
          </cell>
          <cell r="E387">
            <v>1</v>
          </cell>
          <cell r="I387">
            <v>0.61</v>
          </cell>
          <cell r="J387">
            <v>1.04</v>
          </cell>
          <cell r="K387">
            <v>1.65</v>
          </cell>
          <cell r="P387">
            <v>4</v>
          </cell>
        </row>
        <row r="388">
          <cell r="B388" t="str">
            <v>STD</v>
          </cell>
          <cell r="C388">
            <v>8</v>
          </cell>
          <cell r="D388">
            <v>8.18</v>
          </cell>
          <cell r="E388">
            <v>1</v>
          </cell>
          <cell r="I388">
            <v>0.81</v>
          </cell>
          <cell r="J388">
            <v>1.73</v>
          </cell>
          <cell r="K388">
            <v>2.54</v>
          </cell>
          <cell r="P388">
            <v>4</v>
          </cell>
        </row>
        <row r="389">
          <cell r="B389" t="str">
            <v>STD</v>
          </cell>
          <cell r="C389">
            <v>10</v>
          </cell>
          <cell r="D389">
            <v>9.27</v>
          </cell>
          <cell r="E389">
            <v>1</v>
          </cell>
          <cell r="I389">
            <v>1.01</v>
          </cell>
          <cell r="J389">
            <v>3.04</v>
          </cell>
          <cell r="K389">
            <v>4.05</v>
          </cell>
          <cell r="P389">
            <v>4</v>
          </cell>
        </row>
        <row r="390">
          <cell r="B390" t="str">
            <v>STD</v>
          </cell>
          <cell r="C390">
            <v>12</v>
          </cell>
          <cell r="D390">
            <v>9.5299999999999994</v>
          </cell>
          <cell r="E390">
            <v>1</v>
          </cell>
          <cell r="I390">
            <v>1.22</v>
          </cell>
          <cell r="J390">
            <v>3.28</v>
          </cell>
          <cell r="K390">
            <v>4.5</v>
          </cell>
          <cell r="P390">
            <v>6</v>
          </cell>
        </row>
        <row r="391">
          <cell r="B391" t="str">
            <v>STD</v>
          </cell>
          <cell r="C391">
            <v>14</v>
          </cell>
          <cell r="D391">
            <v>9.5299999999999994</v>
          </cell>
          <cell r="E391">
            <v>1</v>
          </cell>
          <cell r="I391">
            <v>1.42</v>
          </cell>
          <cell r="J391">
            <v>3.97</v>
          </cell>
          <cell r="K391">
            <v>5.3900000000000006</v>
          </cell>
          <cell r="P391">
            <v>6</v>
          </cell>
        </row>
        <row r="392">
          <cell r="B392" t="str">
            <v>STD</v>
          </cell>
          <cell r="C392">
            <v>16</v>
          </cell>
          <cell r="D392">
            <v>9.5299999999999994</v>
          </cell>
          <cell r="E392">
            <v>1</v>
          </cell>
          <cell r="I392">
            <v>1.62</v>
          </cell>
          <cell r="J392">
            <v>4.68</v>
          </cell>
          <cell r="K392">
            <v>6.3</v>
          </cell>
          <cell r="P392">
            <v>6</v>
          </cell>
        </row>
        <row r="393">
          <cell r="B393" t="str">
            <v>STD</v>
          </cell>
          <cell r="C393">
            <v>18</v>
          </cell>
          <cell r="D393">
            <v>9.5299999999999994</v>
          </cell>
          <cell r="E393">
            <v>1</v>
          </cell>
          <cell r="I393">
            <v>1.82</v>
          </cell>
          <cell r="J393">
            <v>5.38</v>
          </cell>
          <cell r="K393">
            <v>7.2</v>
          </cell>
          <cell r="P393">
            <v>6</v>
          </cell>
        </row>
        <row r="394">
          <cell r="B394" t="str">
            <v>STD</v>
          </cell>
          <cell r="C394">
            <v>20</v>
          </cell>
          <cell r="D394">
            <v>9.5299999999999994</v>
          </cell>
          <cell r="E394">
            <v>1</v>
          </cell>
          <cell r="I394">
            <v>2.0299999999999998</v>
          </cell>
          <cell r="J394">
            <v>5.47</v>
          </cell>
          <cell r="K394">
            <v>7.5</v>
          </cell>
          <cell r="P394">
            <v>7</v>
          </cell>
        </row>
        <row r="395">
          <cell r="B395" t="str">
            <v>STD</v>
          </cell>
          <cell r="C395">
            <v>22</v>
          </cell>
          <cell r="D395">
            <v>9.5299999999999994</v>
          </cell>
          <cell r="E395">
            <v>1</v>
          </cell>
          <cell r="I395">
            <v>2.23</v>
          </cell>
          <cell r="J395">
            <v>6.47</v>
          </cell>
          <cell r="K395">
            <v>8.6999999999999993</v>
          </cell>
          <cell r="P395">
            <v>8</v>
          </cell>
        </row>
        <row r="396">
          <cell r="B396" t="str">
            <v>STD</v>
          </cell>
          <cell r="C396">
            <v>24</v>
          </cell>
          <cell r="D396">
            <v>9.5299999999999994</v>
          </cell>
          <cell r="E396">
            <v>1</v>
          </cell>
          <cell r="I396">
            <v>2.4300000000000002</v>
          </cell>
          <cell r="J396">
            <v>6.57</v>
          </cell>
          <cell r="K396">
            <v>9</v>
          </cell>
          <cell r="P396">
            <v>8</v>
          </cell>
        </row>
        <row r="397">
          <cell r="B397" t="str">
            <v>STD</v>
          </cell>
          <cell r="C397">
            <v>26</v>
          </cell>
          <cell r="D397">
            <v>9.5299999999999994</v>
          </cell>
          <cell r="E397">
            <v>1</v>
          </cell>
          <cell r="I397">
            <v>2.64</v>
          </cell>
          <cell r="J397">
            <v>7.7</v>
          </cell>
          <cell r="K397">
            <v>10.34</v>
          </cell>
          <cell r="P397">
            <v>9</v>
          </cell>
        </row>
        <row r="398">
          <cell r="B398" t="str">
            <v>STD</v>
          </cell>
          <cell r="C398">
            <v>28</v>
          </cell>
          <cell r="D398">
            <v>9.5299999999999994</v>
          </cell>
          <cell r="E398">
            <v>1</v>
          </cell>
          <cell r="I398">
            <v>2.84</v>
          </cell>
          <cell r="J398">
            <v>8.25</v>
          </cell>
          <cell r="K398">
            <v>11.09</v>
          </cell>
          <cell r="P398">
            <v>9</v>
          </cell>
        </row>
        <row r="399">
          <cell r="B399" t="str">
            <v>STD</v>
          </cell>
          <cell r="C399">
            <v>30</v>
          </cell>
          <cell r="D399">
            <v>9.5299999999999994</v>
          </cell>
          <cell r="E399">
            <v>1</v>
          </cell>
          <cell r="I399">
            <v>3.04</v>
          </cell>
          <cell r="J399">
            <v>8.9600000000000009</v>
          </cell>
          <cell r="K399">
            <v>12</v>
          </cell>
          <cell r="P399">
            <v>10</v>
          </cell>
        </row>
        <row r="400">
          <cell r="B400" t="str">
            <v>STD</v>
          </cell>
          <cell r="C400">
            <v>32</v>
          </cell>
          <cell r="D400">
            <v>9.5299999999999994</v>
          </cell>
          <cell r="E400">
            <v>1</v>
          </cell>
          <cell r="I400">
            <v>3.24</v>
          </cell>
          <cell r="J400">
            <v>9.51</v>
          </cell>
          <cell r="K400">
            <v>12.75</v>
          </cell>
          <cell r="P400">
            <v>11</v>
          </cell>
        </row>
        <row r="401">
          <cell r="B401" t="str">
            <v>STD</v>
          </cell>
          <cell r="C401">
            <v>34</v>
          </cell>
          <cell r="D401">
            <v>9.5299999999999994</v>
          </cell>
          <cell r="E401">
            <v>1</v>
          </cell>
          <cell r="I401">
            <v>3.45</v>
          </cell>
          <cell r="J401">
            <v>10.050000000000001</v>
          </cell>
          <cell r="K401">
            <v>13.5</v>
          </cell>
          <cell r="P401">
            <v>12</v>
          </cell>
        </row>
        <row r="402">
          <cell r="B402" t="str">
            <v>STD</v>
          </cell>
          <cell r="C402">
            <v>36</v>
          </cell>
          <cell r="D402">
            <v>9.5299999999999994</v>
          </cell>
          <cell r="E402">
            <v>1</v>
          </cell>
          <cell r="I402">
            <v>3.65</v>
          </cell>
          <cell r="J402">
            <v>10.6</v>
          </cell>
          <cell r="K402">
            <v>14.25</v>
          </cell>
          <cell r="P402">
            <v>12</v>
          </cell>
        </row>
        <row r="403">
          <cell r="B403" t="str">
            <v>STD</v>
          </cell>
          <cell r="C403">
            <v>38</v>
          </cell>
          <cell r="D403">
            <v>9.5299999999999994</v>
          </cell>
          <cell r="E403">
            <v>1</v>
          </cell>
          <cell r="I403">
            <v>3.85</v>
          </cell>
          <cell r="J403">
            <v>11.23</v>
          </cell>
          <cell r="K403">
            <v>15.08</v>
          </cell>
          <cell r="P403">
            <v>13</v>
          </cell>
        </row>
        <row r="404">
          <cell r="B404" t="str">
            <v>STD</v>
          </cell>
          <cell r="C404">
            <v>40</v>
          </cell>
          <cell r="D404">
            <v>9.5299999999999994</v>
          </cell>
          <cell r="E404">
            <v>1</v>
          </cell>
          <cell r="I404">
            <v>4.0599999999999996</v>
          </cell>
          <cell r="J404">
            <v>11.66</v>
          </cell>
          <cell r="K404">
            <v>15.719999999999999</v>
          </cell>
          <cell r="P404">
            <v>14</v>
          </cell>
        </row>
        <row r="405">
          <cell r="B405" t="str">
            <v>STD</v>
          </cell>
          <cell r="C405">
            <v>42</v>
          </cell>
          <cell r="D405">
            <v>9.5299999999999994</v>
          </cell>
          <cell r="E405">
            <v>1</v>
          </cell>
          <cell r="I405">
            <v>4.26</v>
          </cell>
          <cell r="J405">
            <v>12.24</v>
          </cell>
          <cell r="K405">
            <v>16.5</v>
          </cell>
          <cell r="P405">
            <v>14</v>
          </cell>
        </row>
        <row r="406">
          <cell r="B406" t="str">
            <v>STD</v>
          </cell>
          <cell r="C406">
            <v>44</v>
          </cell>
          <cell r="D406">
            <v>9.5299999999999994</v>
          </cell>
          <cell r="E406">
            <v>1</v>
          </cell>
          <cell r="I406">
            <v>4.47</v>
          </cell>
          <cell r="J406">
            <v>17.54</v>
          </cell>
          <cell r="K406">
            <v>22.009999999999998</v>
          </cell>
          <cell r="P406">
            <v>15</v>
          </cell>
        </row>
        <row r="407">
          <cell r="B407" t="str">
            <v>STD</v>
          </cell>
          <cell r="C407">
            <v>46</v>
          </cell>
          <cell r="D407">
            <v>9.5299999999999994</v>
          </cell>
          <cell r="E407">
            <v>1</v>
          </cell>
          <cell r="I407">
            <v>4.67</v>
          </cell>
          <cell r="J407">
            <v>18.329999999999998</v>
          </cell>
          <cell r="K407">
            <v>23</v>
          </cell>
          <cell r="P407">
            <v>16</v>
          </cell>
        </row>
        <row r="408">
          <cell r="B408" t="str">
            <v>STD</v>
          </cell>
          <cell r="C408">
            <v>48</v>
          </cell>
          <cell r="D408">
            <v>9.5299999999999994</v>
          </cell>
          <cell r="E408">
            <v>1</v>
          </cell>
          <cell r="I408">
            <v>4.87</v>
          </cell>
          <cell r="J408">
            <v>19.13</v>
          </cell>
          <cell r="K408">
            <v>24</v>
          </cell>
          <cell r="P408">
            <v>16</v>
          </cell>
        </row>
        <row r="409">
          <cell r="B409" t="str">
            <v xml:space="preserve">XS </v>
          </cell>
          <cell r="C409">
            <v>0.125</v>
          </cell>
          <cell r="D409">
            <v>2.41</v>
          </cell>
          <cell r="E409">
            <v>1</v>
          </cell>
          <cell r="I409">
            <v>7.0000000000000007E-2</v>
          </cell>
          <cell r="K409">
            <v>7.0000000000000007E-2</v>
          </cell>
          <cell r="P409">
            <v>2</v>
          </cell>
        </row>
        <row r="410">
          <cell r="B410" t="str">
            <v xml:space="preserve">XS </v>
          </cell>
          <cell r="C410">
            <v>0.125</v>
          </cell>
          <cell r="D410">
            <v>2.41</v>
          </cell>
          <cell r="E410">
            <v>1</v>
          </cell>
          <cell r="I410">
            <v>7.0000000000000007E-2</v>
          </cell>
          <cell r="K410">
            <v>7.0000000000000007E-2</v>
          </cell>
          <cell r="P410">
            <v>2</v>
          </cell>
        </row>
        <row r="411">
          <cell r="B411" t="str">
            <v xml:space="preserve">XS </v>
          </cell>
          <cell r="C411">
            <v>0.125</v>
          </cell>
          <cell r="D411">
            <v>2.41</v>
          </cell>
          <cell r="E411">
            <v>1</v>
          </cell>
          <cell r="I411">
            <v>7.0000000000000007E-2</v>
          </cell>
          <cell r="K411">
            <v>7.0000000000000007E-2</v>
          </cell>
          <cell r="P411">
            <v>2</v>
          </cell>
        </row>
        <row r="412">
          <cell r="B412" t="str">
            <v xml:space="preserve">XS </v>
          </cell>
          <cell r="C412">
            <v>0.25</v>
          </cell>
          <cell r="D412">
            <v>3.02</v>
          </cell>
          <cell r="E412">
            <v>1</v>
          </cell>
          <cell r="I412">
            <v>7.0000000000000007E-2</v>
          </cell>
          <cell r="K412">
            <v>7.0000000000000007E-2</v>
          </cell>
          <cell r="P412">
            <v>2</v>
          </cell>
        </row>
        <row r="413">
          <cell r="B413" t="str">
            <v xml:space="preserve">XS </v>
          </cell>
          <cell r="C413">
            <v>0.25</v>
          </cell>
          <cell r="D413">
            <v>3.02</v>
          </cell>
          <cell r="E413">
            <v>1</v>
          </cell>
          <cell r="I413">
            <v>7.0000000000000007E-2</v>
          </cell>
          <cell r="K413">
            <v>7.0000000000000007E-2</v>
          </cell>
          <cell r="P413">
            <v>2</v>
          </cell>
        </row>
        <row r="414">
          <cell r="B414" t="str">
            <v xml:space="preserve">XS </v>
          </cell>
          <cell r="C414">
            <v>0.25</v>
          </cell>
          <cell r="D414">
            <v>3.02</v>
          </cell>
          <cell r="E414">
            <v>1</v>
          </cell>
          <cell r="I414">
            <v>7.0000000000000007E-2</v>
          </cell>
          <cell r="K414">
            <v>7.0000000000000007E-2</v>
          </cell>
          <cell r="P414">
            <v>2</v>
          </cell>
        </row>
        <row r="415">
          <cell r="B415" t="str">
            <v xml:space="preserve">XS </v>
          </cell>
          <cell r="C415">
            <v>0.375</v>
          </cell>
          <cell r="D415">
            <v>3.2</v>
          </cell>
          <cell r="E415">
            <v>1</v>
          </cell>
          <cell r="I415">
            <v>7.0000000000000007E-2</v>
          </cell>
          <cell r="J415">
            <v>0</v>
          </cell>
          <cell r="K415">
            <v>7.0000000000000007E-2</v>
          </cell>
          <cell r="P415">
            <v>2</v>
          </cell>
        </row>
        <row r="416">
          <cell r="B416" t="str">
            <v xml:space="preserve">XS </v>
          </cell>
          <cell r="C416">
            <v>0.375</v>
          </cell>
          <cell r="D416">
            <v>3.2</v>
          </cell>
          <cell r="E416">
            <v>1</v>
          </cell>
          <cell r="I416">
            <v>7.0000000000000007E-2</v>
          </cell>
          <cell r="J416">
            <v>0</v>
          </cell>
          <cell r="K416">
            <v>7.0000000000000007E-2</v>
          </cell>
          <cell r="P416">
            <v>2</v>
          </cell>
        </row>
        <row r="417">
          <cell r="B417" t="str">
            <v xml:space="preserve">XS </v>
          </cell>
          <cell r="C417">
            <v>0.375</v>
          </cell>
          <cell r="D417">
            <v>3.2</v>
          </cell>
          <cell r="E417">
            <v>1</v>
          </cell>
          <cell r="I417">
            <v>7.0000000000000007E-2</v>
          </cell>
          <cell r="J417">
            <v>0</v>
          </cell>
          <cell r="K417">
            <v>7.0000000000000007E-2</v>
          </cell>
          <cell r="P417">
            <v>2</v>
          </cell>
        </row>
        <row r="418">
          <cell r="B418" t="str">
            <v xml:space="preserve">XS </v>
          </cell>
          <cell r="C418">
            <v>0.5</v>
          </cell>
          <cell r="D418">
            <v>3.73</v>
          </cell>
          <cell r="E418">
            <v>1</v>
          </cell>
          <cell r="I418">
            <v>7.0000000000000007E-2</v>
          </cell>
          <cell r="J418">
            <v>0</v>
          </cell>
          <cell r="K418">
            <v>7.0000000000000007E-2</v>
          </cell>
          <cell r="P418">
            <v>2</v>
          </cell>
        </row>
        <row r="419">
          <cell r="B419" t="str">
            <v xml:space="preserve">XS </v>
          </cell>
          <cell r="C419">
            <v>0.5</v>
          </cell>
          <cell r="D419">
            <v>3.73</v>
          </cell>
          <cell r="E419">
            <v>1</v>
          </cell>
          <cell r="I419">
            <v>7.0000000000000007E-2</v>
          </cell>
          <cell r="J419">
            <v>0</v>
          </cell>
          <cell r="K419">
            <v>7.0000000000000007E-2</v>
          </cell>
          <cell r="P419">
            <v>2</v>
          </cell>
        </row>
        <row r="420">
          <cell r="B420" t="str">
            <v xml:space="preserve">XS </v>
          </cell>
          <cell r="C420">
            <v>0.5</v>
          </cell>
          <cell r="D420">
            <v>3.73</v>
          </cell>
          <cell r="E420">
            <v>1</v>
          </cell>
          <cell r="I420">
            <v>7.0000000000000007E-2</v>
          </cell>
          <cell r="J420">
            <v>0</v>
          </cell>
          <cell r="K420">
            <v>7.0000000000000007E-2</v>
          </cell>
          <cell r="P420">
            <v>2</v>
          </cell>
        </row>
        <row r="421">
          <cell r="B421" t="str">
            <v xml:space="preserve">XS </v>
          </cell>
          <cell r="C421">
            <v>0.75</v>
          </cell>
          <cell r="D421">
            <v>3.91</v>
          </cell>
          <cell r="E421">
            <v>1</v>
          </cell>
          <cell r="I421">
            <v>7.0000000000000007E-2</v>
          </cell>
          <cell r="J421">
            <v>0</v>
          </cell>
          <cell r="K421">
            <v>7.0000000000000007E-2</v>
          </cell>
          <cell r="P421">
            <v>2</v>
          </cell>
        </row>
        <row r="422">
          <cell r="B422" t="str">
            <v xml:space="preserve">XS </v>
          </cell>
          <cell r="C422">
            <v>0.75</v>
          </cell>
          <cell r="D422">
            <v>3.91</v>
          </cell>
          <cell r="E422">
            <v>1</v>
          </cell>
          <cell r="I422">
            <v>7.0000000000000007E-2</v>
          </cell>
          <cell r="J422">
            <v>0</v>
          </cell>
          <cell r="K422">
            <v>7.0000000000000007E-2</v>
          </cell>
          <cell r="P422">
            <v>2</v>
          </cell>
        </row>
        <row r="423">
          <cell r="B423" t="str">
            <v xml:space="preserve">XS </v>
          </cell>
          <cell r="C423">
            <v>0.75</v>
          </cell>
          <cell r="D423">
            <v>3.91</v>
          </cell>
          <cell r="E423">
            <v>1</v>
          </cell>
          <cell r="I423">
            <v>7.0000000000000007E-2</v>
          </cell>
          <cell r="J423">
            <v>0</v>
          </cell>
          <cell r="K423">
            <v>7.0000000000000007E-2</v>
          </cell>
          <cell r="P423">
            <v>2</v>
          </cell>
        </row>
        <row r="424">
          <cell r="B424" t="str">
            <v xml:space="preserve">XS </v>
          </cell>
          <cell r="C424">
            <v>1</v>
          </cell>
          <cell r="D424">
            <v>4.55</v>
          </cell>
          <cell r="E424">
            <v>1</v>
          </cell>
          <cell r="I424">
            <v>0.15</v>
          </cell>
          <cell r="J424">
            <v>0</v>
          </cell>
          <cell r="K424">
            <v>0.15</v>
          </cell>
          <cell r="P424">
            <v>2</v>
          </cell>
        </row>
        <row r="425">
          <cell r="B425" t="str">
            <v xml:space="preserve">XS </v>
          </cell>
          <cell r="C425">
            <v>1</v>
          </cell>
          <cell r="D425">
            <v>4.55</v>
          </cell>
          <cell r="E425">
            <v>1</v>
          </cell>
          <cell r="I425">
            <v>0.15</v>
          </cell>
          <cell r="J425">
            <v>0</v>
          </cell>
          <cell r="K425">
            <v>0.15</v>
          </cell>
          <cell r="P425">
            <v>2</v>
          </cell>
        </row>
        <row r="426">
          <cell r="B426" t="str">
            <v xml:space="preserve">XS </v>
          </cell>
          <cell r="C426">
            <v>1</v>
          </cell>
          <cell r="D426">
            <v>4.55</v>
          </cell>
          <cell r="E426">
            <v>1</v>
          </cell>
          <cell r="I426">
            <v>0.15</v>
          </cell>
          <cell r="J426">
            <v>0</v>
          </cell>
          <cell r="K426">
            <v>0.15</v>
          </cell>
          <cell r="P426">
            <v>2</v>
          </cell>
        </row>
        <row r="427">
          <cell r="B427" t="str">
            <v xml:space="preserve">XS </v>
          </cell>
          <cell r="C427">
            <v>1.25</v>
          </cell>
          <cell r="D427">
            <v>4.8499999999999996</v>
          </cell>
          <cell r="E427">
            <v>1</v>
          </cell>
          <cell r="I427">
            <v>0.13</v>
          </cell>
          <cell r="J427">
            <v>0.17</v>
          </cell>
          <cell r="K427">
            <v>0.30000000000000004</v>
          </cell>
          <cell r="P427">
            <v>2</v>
          </cell>
        </row>
        <row r="428">
          <cell r="B428" t="str">
            <v xml:space="preserve">XS </v>
          </cell>
          <cell r="C428">
            <v>1.25</v>
          </cell>
          <cell r="D428">
            <v>4.8499999999999996</v>
          </cell>
          <cell r="E428">
            <v>1</v>
          </cell>
          <cell r="I428">
            <v>0.13</v>
          </cell>
          <cell r="J428">
            <v>0.17</v>
          </cell>
          <cell r="K428">
            <v>0.30000000000000004</v>
          </cell>
          <cell r="P428">
            <v>2</v>
          </cell>
        </row>
        <row r="429">
          <cell r="B429" t="str">
            <v xml:space="preserve">XS </v>
          </cell>
          <cell r="C429">
            <v>1.25</v>
          </cell>
          <cell r="D429">
            <v>4.8499999999999996</v>
          </cell>
          <cell r="E429">
            <v>1</v>
          </cell>
          <cell r="I429">
            <v>0.13</v>
          </cell>
          <cell r="J429">
            <v>0.17</v>
          </cell>
          <cell r="K429">
            <v>0.30000000000000004</v>
          </cell>
          <cell r="P429">
            <v>2</v>
          </cell>
        </row>
        <row r="430">
          <cell r="B430" t="str">
            <v xml:space="preserve">XS </v>
          </cell>
          <cell r="C430">
            <v>1.5</v>
          </cell>
          <cell r="D430">
            <v>5.08</v>
          </cell>
          <cell r="E430">
            <v>1</v>
          </cell>
          <cell r="I430">
            <v>0.15</v>
          </cell>
          <cell r="J430">
            <v>0.15</v>
          </cell>
          <cell r="K430">
            <v>0.3</v>
          </cell>
          <cell r="P430">
            <v>2</v>
          </cell>
        </row>
        <row r="431">
          <cell r="B431" t="str">
            <v xml:space="preserve">XS </v>
          </cell>
          <cell r="C431">
            <v>1.5</v>
          </cell>
          <cell r="D431">
            <v>5.08</v>
          </cell>
          <cell r="E431">
            <v>1</v>
          </cell>
          <cell r="I431">
            <v>0.15</v>
          </cell>
          <cell r="J431">
            <v>0.15</v>
          </cell>
          <cell r="K431">
            <v>0.3</v>
          </cell>
          <cell r="P431">
            <v>2</v>
          </cell>
        </row>
        <row r="432">
          <cell r="B432" t="str">
            <v xml:space="preserve">XS </v>
          </cell>
          <cell r="C432">
            <v>1.5</v>
          </cell>
          <cell r="D432">
            <v>5.08</v>
          </cell>
          <cell r="E432">
            <v>1</v>
          </cell>
          <cell r="I432">
            <v>0.15</v>
          </cell>
          <cell r="J432">
            <v>0.15</v>
          </cell>
          <cell r="K432">
            <v>0.3</v>
          </cell>
          <cell r="P432">
            <v>2</v>
          </cell>
        </row>
        <row r="433">
          <cell r="B433" t="str">
            <v xml:space="preserve">XS </v>
          </cell>
          <cell r="C433">
            <v>2</v>
          </cell>
          <cell r="D433">
            <v>5.54</v>
          </cell>
          <cell r="E433">
            <v>1</v>
          </cell>
          <cell r="I433">
            <v>0.2</v>
          </cell>
          <cell r="J433">
            <v>0.25</v>
          </cell>
          <cell r="K433">
            <v>0.45</v>
          </cell>
          <cell r="P433">
            <v>2</v>
          </cell>
        </row>
        <row r="434">
          <cell r="B434" t="str">
            <v xml:space="preserve">XS </v>
          </cell>
          <cell r="C434">
            <v>2</v>
          </cell>
          <cell r="D434">
            <v>5.54</v>
          </cell>
          <cell r="E434">
            <v>1</v>
          </cell>
          <cell r="I434">
            <v>0.2</v>
          </cell>
          <cell r="J434">
            <v>0.25</v>
          </cell>
          <cell r="K434">
            <v>0.45</v>
          </cell>
          <cell r="P434">
            <v>2</v>
          </cell>
        </row>
        <row r="435">
          <cell r="B435" t="str">
            <v xml:space="preserve">XS </v>
          </cell>
          <cell r="C435">
            <v>2</v>
          </cell>
          <cell r="D435">
            <v>5.54</v>
          </cell>
          <cell r="E435">
            <v>1</v>
          </cell>
          <cell r="I435">
            <v>0.2</v>
          </cell>
          <cell r="J435">
            <v>0.25</v>
          </cell>
          <cell r="K435">
            <v>0.45</v>
          </cell>
          <cell r="P435">
            <v>2</v>
          </cell>
        </row>
        <row r="436">
          <cell r="B436" t="str">
            <v xml:space="preserve">XS </v>
          </cell>
          <cell r="C436">
            <v>2.5</v>
          </cell>
          <cell r="D436">
            <v>7.01</v>
          </cell>
          <cell r="E436">
            <v>1</v>
          </cell>
          <cell r="I436">
            <v>0.25</v>
          </cell>
          <cell r="J436">
            <v>0.5</v>
          </cell>
          <cell r="K436">
            <v>0.75</v>
          </cell>
          <cell r="P436">
            <v>2</v>
          </cell>
        </row>
        <row r="437">
          <cell r="B437" t="str">
            <v xml:space="preserve">XS </v>
          </cell>
          <cell r="C437">
            <v>3</v>
          </cell>
          <cell r="D437">
            <v>7.62</v>
          </cell>
          <cell r="E437">
            <v>1</v>
          </cell>
          <cell r="I437">
            <v>0.3</v>
          </cell>
          <cell r="J437">
            <v>0.6</v>
          </cell>
          <cell r="K437">
            <v>0.89999999999999991</v>
          </cell>
          <cell r="P437">
            <v>2</v>
          </cell>
        </row>
        <row r="438">
          <cell r="B438" t="str">
            <v xml:space="preserve">XS </v>
          </cell>
          <cell r="C438">
            <v>3.5</v>
          </cell>
          <cell r="D438">
            <v>8.08</v>
          </cell>
          <cell r="E438">
            <v>1</v>
          </cell>
          <cell r="I438">
            <v>0.35</v>
          </cell>
          <cell r="J438">
            <v>0.85</v>
          </cell>
          <cell r="K438">
            <v>1.2</v>
          </cell>
          <cell r="P438">
            <v>3</v>
          </cell>
        </row>
        <row r="439">
          <cell r="B439" t="str">
            <v xml:space="preserve">XS </v>
          </cell>
          <cell r="C439">
            <v>4</v>
          </cell>
          <cell r="D439">
            <v>8.56</v>
          </cell>
          <cell r="E439">
            <v>1</v>
          </cell>
          <cell r="I439">
            <v>0.41</v>
          </cell>
          <cell r="J439">
            <v>0.93</v>
          </cell>
          <cell r="K439">
            <v>1.34</v>
          </cell>
          <cell r="P439">
            <v>3</v>
          </cell>
        </row>
        <row r="440">
          <cell r="B440" t="str">
            <v xml:space="preserve">XS </v>
          </cell>
          <cell r="C440">
            <v>5</v>
          </cell>
          <cell r="D440">
            <v>9.5299999999999994</v>
          </cell>
          <cell r="E440">
            <v>1</v>
          </cell>
          <cell r="I440">
            <v>0.51</v>
          </cell>
          <cell r="J440">
            <v>1.59</v>
          </cell>
          <cell r="K440">
            <v>2.1</v>
          </cell>
          <cell r="P440">
            <v>4</v>
          </cell>
        </row>
        <row r="441">
          <cell r="B441" t="str">
            <v xml:space="preserve">XS </v>
          </cell>
          <cell r="C441">
            <v>6</v>
          </cell>
          <cell r="D441">
            <v>10.97</v>
          </cell>
          <cell r="E441">
            <v>1.25</v>
          </cell>
          <cell r="I441">
            <v>0.61</v>
          </cell>
          <cell r="J441">
            <v>2.69</v>
          </cell>
          <cell r="K441">
            <v>3.3</v>
          </cell>
          <cell r="P441">
            <v>4</v>
          </cell>
        </row>
        <row r="442">
          <cell r="B442" t="str">
            <v xml:space="preserve">XS </v>
          </cell>
          <cell r="C442">
            <v>8</v>
          </cell>
          <cell r="D442">
            <v>12.7</v>
          </cell>
          <cell r="E442">
            <v>1.25</v>
          </cell>
          <cell r="I442">
            <v>0.81</v>
          </cell>
          <cell r="J442">
            <v>4.58</v>
          </cell>
          <cell r="K442">
            <v>5.3900000000000006</v>
          </cell>
          <cell r="P442">
            <v>4</v>
          </cell>
        </row>
        <row r="443">
          <cell r="B443" t="str">
            <v xml:space="preserve">XS </v>
          </cell>
          <cell r="C443">
            <v>10</v>
          </cell>
          <cell r="D443">
            <v>12.7</v>
          </cell>
          <cell r="E443">
            <v>1.25</v>
          </cell>
          <cell r="I443">
            <v>1.01</v>
          </cell>
          <cell r="J443">
            <v>5.74</v>
          </cell>
          <cell r="K443">
            <v>6.75</v>
          </cell>
          <cell r="P443">
            <v>4</v>
          </cell>
        </row>
        <row r="444">
          <cell r="B444" t="str">
            <v xml:space="preserve">XS </v>
          </cell>
          <cell r="C444">
            <v>12</v>
          </cell>
          <cell r="D444">
            <v>12.7</v>
          </cell>
          <cell r="E444">
            <v>1.25</v>
          </cell>
          <cell r="I444">
            <v>1.22</v>
          </cell>
          <cell r="J444">
            <v>6.73</v>
          </cell>
          <cell r="K444">
            <v>7.95</v>
          </cell>
          <cell r="P444">
            <v>6</v>
          </cell>
        </row>
        <row r="445">
          <cell r="B445" t="str">
            <v xml:space="preserve">XS </v>
          </cell>
          <cell r="C445">
            <v>14</v>
          </cell>
          <cell r="D445">
            <v>12.7</v>
          </cell>
          <cell r="E445">
            <v>1.25</v>
          </cell>
          <cell r="I445">
            <v>1.42</v>
          </cell>
          <cell r="J445">
            <v>7.28</v>
          </cell>
          <cell r="K445">
            <v>8.6999999999999993</v>
          </cell>
          <cell r="P445">
            <v>6</v>
          </cell>
        </row>
        <row r="446">
          <cell r="B446" t="str">
            <v xml:space="preserve">XS </v>
          </cell>
          <cell r="C446">
            <v>16</v>
          </cell>
          <cell r="D446">
            <v>12.7</v>
          </cell>
          <cell r="E446">
            <v>1.25</v>
          </cell>
          <cell r="I446">
            <v>1.62</v>
          </cell>
          <cell r="J446">
            <v>8.42</v>
          </cell>
          <cell r="K446">
            <v>10.039999999999999</v>
          </cell>
          <cell r="P446">
            <v>6</v>
          </cell>
        </row>
        <row r="447">
          <cell r="B447" t="str">
            <v xml:space="preserve">XS </v>
          </cell>
          <cell r="C447">
            <v>18</v>
          </cell>
          <cell r="D447">
            <v>12.7</v>
          </cell>
          <cell r="E447">
            <v>1.25</v>
          </cell>
          <cell r="I447">
            <v>1.82</v>
          </cell>
          <cell r="J447">
            <v>9.42</v>
          </cell>
          <cell r="K447">
            <v>11.24</v>
          </cell>
          <cell r="P447">
            <v>6</v>
          </cell>
        </row>
        <row r="448">
          <cell r="B448" t="str">
            <v xml:space="preserve">XS </v>
          </cell>
          <cell r="C448">
            <v>20</v>
          </cell>
          <cell r="D448">
            <v>12.7</v>
          </cell>
          <cell r="E448">
            <v>1.25</v>
          </cell>
          <cell r="I448">
            <v>2.0299999999999998</v>
          </cell>
          <cell r="J448">
            <v>10.42</v>
          </cell>
          <cell r="K448">
            <v>12.45</v>
          </cell>
          <cell r="P448">
            <v>7</v>
          </cell>
        </row>
        <row r="449">
          <cell r="B449" t="str">
            <v xml:space="preserve">XS </v>
          </cell>
          <cell r="C449">
            <v>22</v>
          </cell>
          <cell r="D449">
            <v>12.7</v>
          </cell>
          <cell r="E449">
            <v>1.25</v>
          </cell>
          <cell r="I449">
            <v>2.23</v>
          </cell>
          <cell r="J449">
            <v>11.72</v>
          </cell>
          <cell r="K449">
            <v>13.950000000000001</v>
          </cell>
          <cell r="P449">
            <v>8</v>
          </cell>
        </row>
        <row r="450">
          <cell r="B450" t="str">
            <v xml:space="preserve">XS </v>
          </cell>
          <cell r="C450">
            <v>24</v>
          </cell>
          <cell r="D450">
            <v>12.7</v>
          </cell>
          <cell r="E450">
            <v>1.25</v>
          </cell>
          <cell r="I450">
            <v>2.4300000000000002</v>
          </cell>
          <cell r="J450">
            <v>12.57</v>
          </cell>
          <cell r="K450">
            <v>15</v>
          </cell>
          <cell r="P450">
            <v>8</v>
          </cell>
        </row>
        <row r="451">
          <cell r="B451" t="str">
            <v xml:space="preserve">XS </v>
          </cell>
          <cell r="C451">
            <v>26</v>
          </cell>
          <cell r="D451">
            <v>12.7</v>
          </cell>
          <cell r="E451">
            <v>1.25</v>
          </cell>
          <cell r="I451">
            <v>2.64</v>
          </cell>
          <cell r="J451">
            <v>13.86</v>
          </cell>
          <cell r="K451">
            <v>16.5</v>
          </cell>
          <cell r="P451">
            <v>9</v>
          </cell>
        </row>
        <row r="452">
          <cell r="B452" t="str">
            <v xml:space="preserve">XS </v>
          </cell>
          <cell r="C452">
            <v>28</v>
          </cell>
          <cell r="D452">
            <v>12.7</v>
          </cell>
          <cell r="E452">
            <v>1.25</v>
          </cell>
          <cell r="I452">
            <v>2.84</v>
          </cell>
          <cell r="J452">
            <v>15.16</v>
          </cell>
          <cell r="K452">
            <v>18</v>
          </cell>
          <cell r="P452">
            <v>9</v>
          </cell>
        </row>
        <row r="453">
          <cell r="B453" t="str">
            <v xml:space="preserve">XS </v>
          </cell>
          <cell r="C453">
            <v>30</v>
          </cell>
          <cell r="D453">
            <v>12.7</v>
          </cell>
          <cell r="E453">
            <v>1.25</v>
          </cell>
          <cell r="I453">
            <v>3.04</v>
          </cell>
          <cell r="J453">
            <v>16.45</v>
          </cell>
          <cell r="K453">
            <v>19.489999999999998</v>
          </cell>
          <cell r="P453">
            <v>10</v>
          </cell>
        </row>
        <row r="454">
          <cell r="B454" t="str">
            <v xml:space="preserve">XS </v>
          </cell>
          <cell r="C454">
            <v>32</v>
          </cell>
          <cell r="D454">
            <v>12.7</v>
          </cell>
          <cell r="E454">
            <v>1.25</v>
          </cell>
          <cell r="I454">
            <v>3.24</v>
          </cell>
          <cell r="J454">
            <v>17.75</v>
          </cell>
          <cell r="K454">
            <v>20.990000000000002</v>
          </cell>
          <cell r="P454">
            <v>11</v>
          </cell>
        </row>
        <row r="455">
          <cell r="B455" t="str">
            <v xml:space="preserve">XS </v>
          </cell>
          <cell r="C455">
            <v>34</v>
          </cell>
          <cell r="D455">
            <v>12.7</v>
          </cell>
          <cell r="E455">
            <v>1.25</v>
          </cell>
          <cell r="I455">
            <v>3.45</v>
          </cell>
          <cell r="J455">
            <v>18.54</v>
          </cell>
          <cell r="K455">
            <v>21.99</v>
          </cell>
          <cell r="P455">
            <v>12</v>
          </cell>
        </row>
        <row r="456">
          <cell r="B456" t="str">
            <v xml:space="preserve">XS </v>
          </cell>
          <cell r="C456">
            <v>36</v>
          </cell>
          <cell r="D456">
            <v>12.7</v>
          </cell>
          <cell r="E456">
            <v>1.25</v>
          </cell>
          <cell r="I456">
            <v>3.65</v>
          </cell>
          <cell r="J456">
            <v>18.84</v>
          </cell>
          <cell r="K456">
            <v>22.49</v>
          </cell>
          <cell r="P456">
            <v>12</v>
          </cell>
        </row>
        <row r="457">
          <cell r="B457" t="str">
            <v xml:space="preserve">XS </v>
          </cell>
          <cell r="C457">
            <v>38</v>
          </cell>
          <cell r="D457">
            <v>12.7</v>
          </cell>
          <cell r="E457">
            <v>1.25</v>
          </cell>
          <cell r="I457">
            <v>3.85</v>
          </cell>
          <cell r="J457">
            <v>19.89</v>
          </cell>
          <cell r="K457">
            <v>23.740000000000002</v>
          </cell>
          <cell r="P457">
            <v>13</v>
          </cell>
        </row>
        <row r="458">
          <cell r="B458" t="str">
            <v xml:space="preserve">XS </v>
          </cell>
          <cell r="C458">
            <v>40</v>
          </cell>
          <cell r="D458">
            <v>12.7</v>
          </cell>
          <cell r="E458">
            <v>1.25</v>
          </cell>
          <cell r="I458">
            <v>4.0599999999999996</v>
          </cell>
          <cell r="J458">
            <v>21.66</v>
          </cell>
          <cell r="K458">
            <v>25.72</v>
          </cell>
          <cell r="P458">
            <v>14</v>
          </cell>
        </row>
        <row r="459">
          <cell r="B459" t="str">
            <v xml:space="preserve">XS </v>
          </cell>
          <cell r="C459">
            <v>42</v>
          </cell>
          <cell r="D459">
            <v>12.7</v>
          </cell>
          <cell r="E459">
            <v>1.25</v>
          </cell>
          <cell r="I459">
            <v>4.26</v>
          </cell>
          <cell r="J459">
            <v>22.74</v>
          </cell>
          <cell r="K459">
            <v>27</v>
          </cell>
          <cell r="P459">
            <v>14</v>
          </cell>
        </row>
        <row r="460">
          <cell r="B460" t="str">
            <v xml:space="preserve">XS </v>
          </cell>
          <cell r="C460">
            <v>44</v>
          </cell>
          <cell r="D460">
            <v>12.7</v>
          </cell>
          <cell r="E460">
            <v>1.25</v>
          </cell>
          <cell r="I460">
            <v>4.47</v>
          </cell>
          <cell r="J460">
            <v>27.16</v>
          </cell>
          <cell r="K460">
            <v>31.63</v>
          </cell>
          <cell r="P460">
            <v>15</v>
          </cell>
        </row>
        <row r="461">
          <cell r="B461" t="str">
            <v xml:space="preserve">XS </v>
          </cell>
          <cell r="C461">
            <v>46</v>
          </cell>
          <cell r="D461">
            <v>12.7</v>
          </cell>
          <cell r="E461">
            <v>1.25</v>
          </cell>
          <cell r="I461">
            <v>4.67</v>
          </cell>
          <cell r="J461">
            <v>28.4</v>
          </cell>
          <cell r="K461">
            <v>33.07</v>
          </cell>
          <cell r="P461">
            <v>16</v>
          </cell>
        </row>
        <row r="462">
          <cell r="B462" t="str">
            <v xml:space="preserve">XS </v>
          </cell>
          <cell r="C462">
            <v>48</v>
          </cell>
          <cell r="D462">
            <v>12.7</v>
          </cell>
          <cell r="E462">
            <v>1.25</v>
          </cell>
          <cell r="I462">
            <v>4.87</v>
          </cell>
          <cell r="J462">
            <v>29.63</v>
          </cell>
          <cell r="K462">
            <v>34.5</v>
          </cell>
          <cell r="P462">
            <v>16</v>
          </cell>
        </row>
        <row r="463">
          <cell r="B463" t="str">
            <v>XXS</v>
          </cell>
          <cell r="C463">
            <v>0.5</v>
          </cell>
          <cell r="D463">
            <v>7.47</v>
          </cell>
          <cell r="E463">
            <v>1</v>
          </cell>
          <cell r="I463">
            <v>7.0000000000000007E-2</v>
          </cell>
          <cell r="J463">
            <v>0.23</v>
          </cell>
          <cell r="K463">
            <v>0.30000000000000004</v>
          </cell>
          <cell r="P463">
            <v>2</v>
          </cell>
        </row>
        <row r="464">
          <cell r="B464" t="str">
            <v>XXS</v>
          </cell>
          <cell r="C464">
            <v>0.5</v>
          </cell>
          <cell r="D464">
            <v>7.47</v>
          </cell>
          <cell r="E464">
            <v>1</v>
          </cell>
          <cell r="I464">
            <v>7.0000000000000007E-2</v>
          </cell>
          <cell r="J464">
            <v>0.23</v>
          </cell>
          <cell r="K464">
            <v>0.30000000000000004</v>
          </cell>
          <cell r="P464">
            <v>2</v>
          </cell>
        </row>
        <row r="465">
          <cell r="B465" t="str">
            <v>XXS</v>
          </cell>
          <cell r="C465">
            <v>0.5</v>
          </cell>
          <cell r="D465">
            <v>7.47</v>
          </cell>
          <cell r="E465">
            <v>1</v>
          </cell>
          <cell r="I465">
            <v>7.0000000000000007E-2</v>
          </cell>
          <cell r="J465">
            <v>0.23</v>
          </cell>
          <cell r="K465">
            <v>0.30000000000000004</v>
          </cell>
          <cell r="P465">
            <v>2</v>
          </cell>
        </row>
        <row r="466">
          <cell r="B466" t="str">
            <v>XXS</v>
          </cell>
          <cell r="C466">
            <v>0.75</v>
          </cell>
          <cell r="D466">
            <v>7.82</v>
          </cell>
          <cell r="E466">
            <v>1</v>
          </cell>
          <cell r="I466">
            <v>0.08</v>
          </cell>
          <cell r="J466">
            <v>0.22</v>
          </cell>
          <cell r="K466">
            <v>0.3</v>
          </cell>
          <cell r="P466">
            <v>2</v>
          </cell>
        </row>
        <row r="467">
          <cell r="B467" t="str">
            <v>XXS</v>
          </cell>
          <cell r="C467">
            <v>0.75</v>
          </cell>
          <cell r="D467">
            <v>7.82</v>
          </cell>
          <cell r="E467">
            <v>1</v>
          </cell>
          <cell r="I467">
            <v>0.08</v>
          </cell>
          <cell r="J467">
            <v>0.22</v>
          </cell>
          <cell r="K467">
            <v>0.3</v>
          </cell>
          <cell r="P467">
            <v>2</v>
          </cell>
        </row>
        <row r="468">
          <cell r="B468" t="str">
            <v>XXS</v>
          </cell>
          <cell r="C468">
            <v>0.75</v>
          </cell>
          <cell r="D468">
            <v>7.82</v>
          </cell>
          <cell r="E468">
            <v>1</v>
          </cell>
          <cell r="I468">
            <v>0.08</v>
          </cell>
          <cell r="J468">
            <v>0.22</v>
          </cell>
          <cell r="K468">
            <v>0.3</v>
          </cell>
          <cell r="P468">
            <v>2</v>
          </cell>
        </row>
        <row r="469">
          <cell r="B469" t="str">
            <v>XXS</v>
          </cell>
          <cell r="C469">
            <v>1</v>
          </cell>
          <cell r="D469">
            <v>9.09</v>
          </cell>
          <cell r="E469">
            <v>1</v>
          </cell>
          <cell r="I469">
            <v>0.1</v>
          </cell>
          <cell r="J469">
            <v>0.5</v>
          </cell>
          <cell r="K469">
            <v>0.6</v>
          </cell>
          <cell r="P469">
            <v>2</v>
          </cell>
        </row>
        <row r="470">
          <cell r="B470" t="str">
            <v>XXS</v>
          </cell>
          <cell r="C470">
            <v>1</v>
          </cell>
          <cell r="D470">
            <v>9.09</v>
          </cell>
          <cell r="E470">
            <v>1</v>
          </cell>
          <cell r="I470">
            <v>0.1</v>
          </cell>
          <cell r="J470">
            <v>0.5</v>
          </cell>
          <cell r="K470">
            <v>0.6</v>
          </cell>
          <cell r="P470">
            <v>2</v>
          </cell>
        </row>
        <row r="471">
          <cell r="B471" t="str">
            <v>XXS</v>
          </cell>
          <cell r="C471">
            <v>1</v>
          </cell>
          <cell r="D471">
            <v>9.09</v>
          </cell>
          <cell r="E471">
            <v>1</v>
          </cell>
          <cell r="I471">
            <v>0.1</v>
          </cell>
          <cell r="J471">
            <v>0.5</v>
          </cell>
          <cell r="K471">
            <v>0.6</v>
          </cell>
          <cell r="P471">
            <v>2</v>
          </cell>
        </row>
        <row r="472">
          <cell r="B472" t="str">
            <v>XXS</v>
          </cell>
          <cell r="C472">
            <v>1.25</v>
          </cell>
          <cell r="D472">
            <v>9.6999999999999993</v>
          </cell>
          <cell r="E472">
            <v>1</v>
          </cell>
          <cell r="I472">
            <v>0.13</v>
          </cell>
          <cell r="J472">
            <v>0.67</v>
          </cell>
          <cell r="K472">
            <v>0.8</v>
          </cell>
          <cell r="P472">
            <v>2</v>
          </cell>
        </row>
        <row r="473">
          <cell r="B473" t="str">
            <v>XXS</v>
          </cell>
          <cell r="C473">
            <v>1.25</v>
          </cell>
          <cell r="D473">
            <v>9.6999999999999993</v>
          </cell>
          <cell r="E473">
            <v>1</v>
          </cell>
          <cell r="I473">
            <v>0.13</v>
          </cell>
          <cell r="J473">
            <v>0.67</v>
          </cell>
          <cell r="K473">
            <v>0.8</v>
          </cell>
          <cell r="P473">
            <v>2</v>
          </cell>
        </row>
        <row r="474">
          <cell r="B474" t="str">
            <v>XXS</v>
          </cell>
          <cell r="C474">
            <v>1.25</v>
          </cell>
          <cell r="D474">
            <v>9.6999999999999993</v>
          </cell>
          <cell r="E474">
            <v>1</v>
          </cell>
          <cell r="I474">
            <v>0.13</v>
          </cell>
          <cell r="J474">
            <v>0.67</v>
          </cell>
          <cell r="K474">
            <v>0.8</v>
          </cell>
          <cell r="P474">
            <v>2</v>
          </cell>
        </row>
        <row r="475">
          <cell r="B475" t="str">
            <v>XXS</v>
          </cell>
          <cell r="C475">
            <v>1.5</v>
          </cell>
          <cell r="D475">
            <v>10.15</v>
          </cell>
          <cell r="E475">
            <v>1.25</v>
          </cell>
          <cell r="I475">
            <v>0.15</v>
          </cell>
          <cell r="J475">
            <v>0.75</v>
          </cell>
          <cell r="K475">
            <v>0.9</v>
          </cell>
          <cell r="P475">
            <v>2</v>
          </cell>
        </row>
        <row r="476">
          <cell r="B476" t="str">
            <v>XXS</v>
          </cell>
          <cell r="C476">
            <v>1.5</v>
          </cell>
          <cell r="D476">
            <v>10.15</v>
          </cell>
          <cell r="E476">
            <v>1.25</v>
          </cell>
          <cell r="I476">
            <v>0.15</v>
          </cell>
          <cell r="J476">
            <v>0.75</v>
          </cell>
          <cell r="K476">
            <v>0.9</v>
          </cell>
          <cell r="P476">
            <v>2</v>
          </cell>
        </row>
        <row r="477">
          <cell r="B477" t="str">
            <v>XXS</v>
          </cell>
          <cell r="C477">
            <v>1.5</v>
          </cell>
          <cell r="D477">
            <v>10.15</v>
          </cell>
          <cell r="E477">
            <v>1.25</v>
          </cell>
          <cell r="I477">
            <v>0.15</v>
          </cell>
          <cell r="J477">
            <v>0.75</v>
          </cell>
          <cell r="K477">
            <v>0.9</v>
          </cell>
          <cell r="P477">
            <v>2</v>
          </cell>
        </row>
        <row r="478">
          <cell r="B478" t="str">
            <v>XXS</v>
          </cell>
          <cell r="C478">
            <v>2</v>
          </cell>
          <cell r="D478">
            <v>11.07</v>
          </cell>
          <cell r="E478">
            <v>1.25</v>
          </cell>
          <cell r="I478">
            <v>0.2</v>
          </cell>
          <cell r="J478">
            <v>1</v>
          </cell>
          <cell r="K478">
            <v>1.2</v>
          </cell>
          <cell r="P478">
            <v>4</v>
          </cell>
        </row>
        <row r="479">
          <cell r="B479" t="str">
            <v>XXS</v>
          </cell>
          <cell r="C479">
            <v>2</v>
          </cell>
          <cell r="D479">
            <v>11.07</v>
          </cell>
          <cell r="E479">
            <v>1.25</v>
          </cell>
          <cell r="I479">
            <v>0.2</v>
          </cell>
          <cell r="J479">
            <v>1</v>
          </cell>
          <cell r="K479">
            <v>1.2</v>
          </cell>
          <cell r="P479">
            <v>4</v>
          </cell>
        </row>
        <row r="480">
          <cell r="B480" t="str">
            <v>XXS</v>
          </cell>
          <cell r="C480">
            <v>2</v>
          </cell>
          <cell r="D480">
            <v>11.07</v>
          </cell>
          <cell r="E480">
            <v>1.25</v>
          </cell>
          <cell r="I480">
            <v>0.2</v>
          </cell>
          <cell r="J480">
            <v>1</v>
          </cell>
          <cell r="K480">
            <v>1.2</v>
          </cell>
          <cell r="P480">
            <v>4</v>
          </cell>
        </row>
        <row r="481">
          <cell r="B481" t="str">
            <v>XXS</v>
          </cell>
          <cell r="C481">
            <v>2.5</v>
          </cell>
          <cell r="D481">
            <v>14.02</v>
          </cell>
          <cell r="E481">
            <v>1.25</v>
          </cell>
          <cell r="I481">
            <v>0.25</v>
          </cell>
          <cell r="J481">
            <v>1.7</v>
          </cell>
          <cell r="K481">
            <v>1.95</v>
          </cell>
          <cell r="P481">
            <v>4</v>
          </cell>
        </row>
        <row r="482">
          <cell r="B482" t="str">
            <v>XXS</v>
          </cell>
          <cell r="C482">
            <v>3</v>
          </cell>
          <cell r="D482">
            <v>15.24</v>
          </cell>
          <cell r="E482">
            <v>1.5</v>
          </cell>
          <cell r="I482">
            <v>0.3</v>
          </cell>
          <cell r="J482">
            <v>2.39</v>
          </cell>
          <cell r="K482">
            <v>2.69</v>
          </cell>
          <cell r="P482">
            <v>4</v>
          </cell>
        </row>
        <row r="483">
          <cell r="B483" t="str">
            <v>XXS</v>
          </cell>
          <cell r="C483">
            <v>4</v>
          </cell>
          <cell r="D483">
            <v>17.12</v>
          </cell>
          <cell r="E483">
            <v>1.5</v>
          </cell>
          <cell r="I483">
            <v>0.41</v>
          </cell>
          <cell r="J483">
            <v>4.09</v>
          </cell>
          <cell r="K483">
            <v>4.5</v>
          </cell>
          <cell r="P483">
            <v>4</v>
          </cell>
        </row>
        <row r="484">
          <cell r="B484" t="str">
            <v>XXS</v>
          </cell>
          <cell r="C484">
            <v>5</v>
          </cell>
          <cell r="D484">
            <v>19.05</v>
          </cell>
          <cell r="E484">
            <v>2</v>
          </cell>
          <cell r="I484">
            <v>0.51</v>
          </cell>
          <cell r="J484">
            <v>4.43</v>
          </cell>
          <cell r="K484">
            <v>4.9399999999999995</v>
          </cell>
          <cell r="P484">
            <v>4</v>
          </cell>
        </row>
        <row r="485">
          <cell r="B485" t="str">
            <v>XXS</v>
          </cell>
          <cell r="C485">
            <v>6</v>
          </cell>
          <cell r="D485">
            <v>21.95</v>
          </cell>
          <cell r="E485">
            <v>2</v>
          </cell>
          <cell r="I485">
            <v>0.61</v>
          </cell>
          <cell r="J485">
            <v>8.09</v>
          </cell>
          <cell r="K485">
            <v>8.6999999999999993</v>
          </cell>
          <cell r="P485">
            <v>4</v>
          </cell>
        </row>
        <row r="486">
          <cell r="B486" t="str">
            <v>XXS</v>
          </cell>
          <cell r="C486">
            <v>8</v>
          </cell>
          <cell r="D486">
            <v>22.23</v>
          </cell>
          <cell r="E486">
            <v>2</v>
          </cell>
          <cell r="I486">
            <v>0.81</v>
          </cell>
          <cell r="J486">
            <v>11.49</v>
          </cell>
          <cell r="K486">
            <v>12.3</v>
          </cell>
          <cell r="P486">
            <v>4</v>
          </cell>
        </row>
        <row r="487">
          <cell r="B487" t="str">
            <v>XXS</v>
          </cell>
          <cell r="C487">
            <v>10</v>
          </cell>
          <cell r="D487">
            <v>25.4</v>
          </cell>
          <cell r="E487" t="str">
            <v>N</v>
          </cell>
          <cell r="I487">
            <v>1.01</v>
          </cell>
          <cell r="J487">
            <v>18.489999999999998</v>
          </cell>
          <cell r="K487">
            <v>19.5</v>
          </cell>
          <cell r="P487">
            <v>4</v>
          </cell>
        </row>
        <row r="488">
          <cell r="B488" t="str">
            <v>XXS</v>
          </cell>
          <cell r="C488">
            <v>12</v>
          </cell>
          <cell r="D488">
            <v>25.4</v>
          </cell>
          <cell r="E488" t="str">
            <v>N</v>
          </cell>
          <cell r="I488">
            <v>1.22</v>
          </cell>
          <cell r="J488">
            <v>21.27</v>
          </cell>
          <cell r="K488">
            <v>22.49</v>
          </cell>
          <cell r="P488">
            <v>6</v>
          </cell>
        </row>
        <row r="489">
          <cell r="B489">
            <v>8.73</v>
          </cell>
          <cell r="C489">
            <v>64</v>
          </cell>
          <cell r="D489">
            <v>8.73</v>
          </cell>
          <cell r="E489">
            <v>1</v>
          </cell>
          <cell r="I489">
            <v>6.49</v>
          </cell>
          <cell r="J489">
            <v>20.29</v>
          </cell>
          <cell r="K489">
            <v>26.78</v>
          </cell>
          <cell r="P489">
            <v>21</v>
          </cell>
        </row>
      </sheetData>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3"/>
    </xxl21:alternateUrls>
    <sheetNames>
      <sheetName val="TITLE"/>
      <sheetName val="Summary of Cost"/>
      <sheetName val="9th Floor-Finishes Work"/>
      <sheetName val="10th Floor-Finishes Work "/>
      <sheetName val="11th Floor-Finishes Work"/>
      <sheetName val="12th Floor-Finishes Work"/>
      <sheetName val="13th Floor-Finishes Work"/>
    </sheetNames>
    <sheetDataSet>
      <sheetData sheetId="0"/>
      <sheetData sheetId="1"/>
      <sheetData sheetId="2">
        <row r="1">
          <cell r="A1" t="str">
            <v>EY OFFICES, INTERIOR FINISHES WORK.</v>
          </cell>
        </row>
        <row r="2">
          <cell r="A2" t="str">
            <v>ISLAMABAD.</v>
          </cell>
        </row>
      </sheetData>
      <sheetData sheetId="3"/>
      <sheetData sheetId="4"/>
      <sheetData sheetId="5"/>
      <sheetData sheetId="6"/>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NT-QUOT-#3"/>
      <sheetName val="COAT&amp;WRAP-QIOT-#3"/>
      <sheetName val="XL4Poppy"/>
      <sheetName val="BOQ"/>
      <sheetName val="PNT-P3"/>
    </sheetNames>
    <sheetDataSet>
      <sheetData sheetId="0" refreshError="1"/>
      <sheetData sheetId="1" refreshError="1"/>
      <sheetData sheetId="2"/>
      <sheetData sheetId="3" refreshError="1"/>
      <sheetData sheetId="4"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ATE (2)"/>
      <sheetName val=" BILL "/>
      <sheetName val="DOORS"/>
      <sheetName val="BILL SUM"/>
      <sheetName val="ABS"/>
      <sheetName val="Steel (3)"/>
      <sheetName val=" MER-4"/>
      <sheetName val=" MER-3"/>
      <sheetName val=" MER-2"/>
      <sheetName val=" MER-1"/>
      <sheetName val="Steel (2)"/>
      <sheetName val="Steel-1 "/>
      <sheetName val=" MER (2)"/>
      <sheetName val="Steel-A"/>
      <sheetName val="CIVIL"/>
      <sheetName val="BOQ  SUM"/>
      <sheetName val="SUM  (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lat VI - C-TYPE"/>
      <sheetName val="Flat-8  B-1  Type"/>
      <sheetName val="Flat-8  B-2  Type "/>
      <sheetName val="SUM"/>
      <sheetName val="Rate"/>
      <sheetName val="BOQ-1"/>
      <sheetName val="BOQ"/>
      <sheetName val="New Baqir Town"/>
      <sheetName val="Sheet1"/>
      <sheetName val="BOQ  SUM"/>
      <sheetName val="Summary"/>
      <sheetName val="Pile (Revised 26-4-17)"/>
      <sheetName val="Summary of Payment"/>
      <sheetName val="Summary of Cost"/>
      <sheetName val="SUMMARY OF CEMENT"/>
      <sheetName val="Cement consumption Report"/>
      <sheetName val="Cement consumption Report (2)"/>
      <sheetName val="SUMMARY OF STEEL"/>
      <sheetName val="Rs. Formula"/>
      <sheetName val="Drived Items"/>
      <sheetName val="D1- Dismtlng"/>
      <sheetName val="Flat_VI_-_C-TYPE"/>
      <sheetName val="Flat-8__B-1__Type"/>
      <sheetName val="Flat-8__B-2__Type_"/>
      <sheetName val="New_Baqir_Town"/>
      <sheetName val="Drop-Down List"/>
      <sheetName val="FitOutConfCentre"/>
    </sheetNames>
    <sheetDataSet>
      <sheetData sheetId="0">
        <row r="9">
          <cell r="C9" t="e">
            <v>#REF!</v>
          </cell>
        </row>
      </sheetData>
      <sheetData sheetId="1">
        <row r="9">
          <cell r="C9" t="e">
            <v>#REF!</v>
          </cell>
        </row>
      </sheetData>
      <sheetData sheetId="2">
        <row r="9">
          <cell r="C9" t="e">
            <v>#REF!</v>
          </cell>
        </row>
      </sheetData>
      <sheetData sheetId="3" refreshError="1">
        <row r="9">
          <cell r="C9">
            <v>0</v>
          </cell>
        </row>
        <row r="10">
          <cell r="C10">
            <v>0</v>
          </cell>
        </row>
        <row r="11">
          <cell r="C11">
            <v>0</v>
          </cell>
        </row>
        <row r="12">
          <cell r="C12">
            <v>0</v>
          </cell>
        </row>
        <row r="13">
          <cell r="C13">
            <v>0</v>
          </cell>
        </row>
        <row r="14">
          <cell r="C14">
            <v>0</v>
          </cell>
        </row>
      </sheetData>
      <sheetData sheetId="4"/>
      <sheetData sheetId="5"/>
      <sheetData sheetId="6"/>
      <sheetData sheetId="7">
        <row r="9">
          <cell r="C9">
            <v>0</v>
          </cell>
        </row>
      </sheetData>
      <sheetData sheetId="8">
        <row r="9">
          <cell r="C9" t="e">
            <v>#REF!</v>
          </cell>
        </row>
      </sheetData>
      <sheetData sheetId="9" refreshError="1"/>
      <sheetData sheetId="10">
        <row r="9">
          <cell r="C9">
            <v>0</v>
          </cell>
        </row>
      </sheetData>
      <sheetData sheetId="11">
        <row r="9">
          <cell r="C9">
            <v>0</v>
          </cell>
        </row>
      </sheetData>
      <sheetData sheetId="12">
        <row r="9">
          <cell r="C9">
            <v>0</v>
          </cell>
        </row>
      </sheetData>
      <sheetData sheetId="13">
        <row r="9">
          <cell r="C9" t="e">
            <v>#REF!</v>
          </cell>
        </row>
      </sheetData>
      <sheetData sheetId="14">
        <row r="9">
          <cell r="C9">
            <v>0</v>
          </cell>
        </row>
      </sheetData>
      <sheetData sheetId="15"/>
      <sheetData sheetId="16">
        <row r="9">
          <cell r="C9">
            <v>0</v>
          </cell>
        </row>
      </sheetData>
      <sheetData sheetId="17">
        <row r="9">
          <cell r="C9">
            <v>0</v>
          </cell>
        </row>
      </sheetData>
      <sheetData sheetId="18"/>
      <sheetData sheetId="19">
        <row r="9">
          <cell r="C9">
            <v>0</v>
          </cell>
        </row>
      </sheetData>
      <sheetData sheetId="20"/>
      <sheetData sheetId="21">
        <row r="9">
          <cell r="C9">
            <v>0</v>
          </cell>
        </row>
      </sheetData>
      <sheetData sheetId="22"/>
      <sheetData sheetId="23">
        <row r="9">
          <cell r="C9">
            <v>0</v>
          </cell>
        </row>
      </sheetData>
      <sheetData sheetId="24"/>
      <sheetData sheetId="25" refreshError="1"/>
      <sheetData sheetId="26"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Normal Basis"/>
      <sheetName val="MONTHLY BASIS-2008"/>
      <sheetName val="CLINT ADDRESSES"/>
      <sheetName val="LIST OF JOBS"/>
      <sheetName val="OASIS GOLF &amp; COUNTRY CLUB"/>
      <sheetName val="SENT BILLS"/>
      <sheetName val="SUM"/>
      <sheetName val="CLIENT ADDRESS DATA BASE"/>
      <sheetName val="제출계산서"/>
      <sheetName val="Bulk material prices"/>
      <sheetName val="Normal_Basis"/>
      <sheetName val="MONTHLY_BASIS-2008"/>
      <sheetName val="CLINT_ADDRESSES"/>
      <sheetName val="LIST_OF_JOBS"/>
      <sheetName val="OASIS_GOLF_&amp;_COUNTRY_CLUB"/>
      <sheetName val="SENT_BILLS"/>
      <sheetName val="Bulk_material_prices"/>
      <sheetName val="Sheet3"/>
      <sheetName val="Sheet1"/>
    </sheetNames>
    <sheetDataSet>
      <sheetData sheetId="0" refreshError="1">
        <row r="33">
          <cell r="A33" t="str">
            <v>883M</v>
          </cell>
          <cell r="B33" t="str">
            <v>M</v>
          </cell>
          <cell r="C33" t="str">
            <v>NA</v>
          </cell>
          <cell r="D33" t="str">
            <v>PORTGRAND</v>
          </cell>
          <cell r="E33" t="str">
            <v>Mr. Sabih</v>
          </cell>
          <cell r="F33" t="str">
            <v>GLC</v>
          </cell>
          <cell r="G33">
            <v>0</v>
          </cell>
          <cell r="H33">
            <v>0</v>
          </cell>
          <cell r="I33">
            <v>0</v>
          </cell>
          <cell r="J33">
            <v>0</v>
          </cell>
          <cell r="K33">
            <v>0</v>
          </cell>
          <cell r="L33">
            <v>0</v>
          </cell>
          <cell r="M33">
            <v>0</v>
          </cell>
          <cell r="N33">
            <v>0</v>
          </cell>
          <cell r="O33" t="str">
            <v>M.R.A. /  A.D.N</v>
          </cell>
          <cell r="P33">
            <v>39760</v>
          </cell>
        </row>
        <row r="41">
          <cell r="A41">
            <v>874</v>
          </cell>
          <cell r="B41">
            <v>2</v>
          </cell>
          <cell r="C41">
            <v>39505</v>
          </cell>
          <cell r="D41" t="str">
            <v xml:space="preserve">RESIDENCE BUNGALOW NO.11 SURVEY NO. 197 HYDERABAD CANTT MR.ALLAH BUX MAGSI </v>
          </cell>
          <cell r="E41" t="str">
            <v>Mr. Ahsan Najmi</v>
          </cell>
          <cell r="F41" t="str">
            <v>Najmi Bilgrami Collaborative
Rawal Masjid Annexe Block 6 Hillpark Karachi-Pakistan</v>
          </cell>
          <cell r="G41">
            <v>72000</v>
          </cell>
          <cell r="H41">
            <v>25200</v>
          </cell>
          <cell r="I41">
            <v>50000</v>
          </cell>
          <cell r="J41">
            <v>0</v>
          </cell>
          <cell r="K41">
            <v>0</v>
          </cell>
          <cell r="L41">
            <v>0</v>
          </cell>
          <cell r="M41">
            <v>0</v>
          </cell>
          <cell r="N41">
            <v>0</v>
          </cell>
          <cell r="O41" t="str">
            <v>M.A.Q</v>
          </cell>
          <cell r="P41">
            <v>39590</v>
          </cell>
        </row>
        <row r="42">
          <cell r="A42">
            <v>873</v>
          </cell>
          <cell r="B42">
            <v>2</v>
          </cell>
          <cell r="C42">
            <v>39505</v>
          </cell>
          <cell r="D42" t="str">
            <v>PROPOSED BUNGALOW ON PLOT NO.156/II D.H.A. PH. VIII.19TH STREET FOR MR ADNAN ABIDIN</v>
          </cell>
          <cell r="E42" t="str">
            <v>Mr. Ahsan Najmi</v>
          </cell>
          <cell r="F42" t="str">
            <v>Najmi Bilgrami Collaborative
Rawal Masjid Annexe Block 6 Hillpark Karachi-Pakistan</v>
          </cell>
          <cell r="G42">
            <v>31400</v>
          </cell>
          <cell r="H42">
            <v>10990</v>
          </cell>
          <cell r="I42">
            <v>21400</v>
          </cell>
          <cell r="J42">
            <v>8750</v>
          </cell>
          <cell r="K42">
            <v>0</v>
          </cell>
          <cell r="L42">
            <v>0</v>
          </cell>
          <cell r="M42">
            <v>0</v>
          </cell>
          <cell r="N42">
            <v>0</v>
          </cell>
          <cell r="O42" t="str">
            <v>M.A.Q</v>
          </cell>
          <cell r="P42">
            <v>39542</v>
          </cell>
        </row>
        <row r="51">
          <cell r="A51">
            <v>864</v>
          </cell>
          <cell r="B51">
            <v>3</v>
          </cell>
          <cell r="C51">
            <v>39472</v>
          </cell>
          <cell r="D51" t="str">
            <v>Mr. NADEEM MASOOD RESIDENCE</v>
          </cell>
          <cell r="E51" t="str">
            <v>Mr. Babar</v>
          </cell>
          <cell r="F51" t="str">
            <v>TAQ, ASSOCIATES   ( PVT.)   LIMITED,
ARCHITECTURE  AND  INTERIOR  DESIGN,
7-G BLOCK 6 PECHS KARACHI 2905 PAKISTAN
TEL: 4543442  4541510  FAX: 4520785</v>
          </cell>
          <cell r="G51">
            <v>25000</v>
          </cell>
          <cell r="H51">
            <v>12500</v>
          </cell>
          <cell r="I51">
            <v>6250</v>
          </cell>
          <cell r="J51">
            <v>6250</v>
          </cell>
          <cell r="K51">
            <v>0</v>
          </cell>
          <cell r="L51">
            <v>0</v>
          </cell>
          <cell r="M51">
            <v>0</v>
          </cell>
          <cell r="N51">
            <v>0</v>
          </cell>
          <cell r="O51" t="str">
            <v>M.A.Q</v>
          </cell>
          <cell r="P51">
            <v>39731</v>
          </cell>
          <cell r="Q51" t="str">
            <v>Fire 04/09/2008</v>
          </cell>
        </row>
        <row r="53">
          <cell r="A53">
            <v>862</v>
          </cell>
          <cell r="B53">
            <v>2</v>
          </cell>
          <cell r="C53">
            <v>39476</v>
          </cell>
          <cell r="D53" t="str">
            <v>MRS. ASKARA ABBASI, BUNGALOW ON PLOT NO 100/II , 15 TH. STREET PHASE VI, KARACHI</v>
          </cell>
          <cell r="E53" t="str">
            <v>Mr. Ahsan Najmi</v>
          </cell>
          <cell r="F53" t="str">
            <v>Najmi Bilgrami Collaborative
Rawal Masjid Annexe Block 6 Hillpark Karachi-Pakistan</v>
          </cell>
          <cell r="G53">
            <v>20000</v>
          </cell>
          <cell r="H53">
            <v>10000</v>
          </cell>
          <cell r="I53">
            <v>10000</v>
          </cell>
          <cell r="J53">
            <v>0</v>
          </cell>
          <cell r="K53">
            <v>0</v>
          </cell>
          <cell r="L53">
            <v>0</v>
          </cell>
          <cell r="M53">
            <v>0</v>
          </cell>
          <cell r="N53">
            <v>0</v>
          </cell>
          <cell r="O53" t="str">
            <v>A.D.N</v>
          </cell>
        </row>
        <row r="57">
          <cell r="A57">
            <v>858</v>
          </cell>
          <cell r="B57">
            <v>3</v>
          </cell>
          <cell r="C57">
            <v>39454</v>
          </cell>
          <cell r="D57" t="str">
            <v>Burhani Hospital, Plumbing System</v>
          </cell>
          <cell r="E57" t="str">
            <v>Noman A.Kairullah(Trustee)</v>
          </cell>
          <cell r="F57" t="str">
            <v>Burhani Hospital</v>
          </cell>
          <cell r="G57">
            <v>50000</v>
          </cell>
          <cell r="H57">
            <v>12500</v>
          </cell>
          <cell r="I57">
            <v>11500</v>
          </cell>
          <cell r="J57">
            <v>26000</v>
          </cell>
          <cell r="K57">
            <v>0</v>
          </cell>
          <cell r="L57">
            <v>0</v>
          </cell>
          <cell r="M57">
            <v>0</v>
          </cell>
          <cell r="N57">
            <v>0</v>
          </cell>
          <cell r="O57" t="str">
            <v>A.D.N</v>
          </cell>
        </row>
        <row r="58">
          <cell r="A58" t="str">
            <v>858F</v>
          </cell>
          <cell r="B58">
            <v>3</v>
          </cell>
          <cell r="C58">
            <v>39454</v>
          </cell>
          <cell r="D58" t="str">
            <v>Burhani Hospital, Fire System</v>
          </cell>
          <cell r="E58" t="str">
            <v>Noman A.Kairullah(Trustee)</v>
          </cell>
          <cell r="F58" t="str">
            <v>Burhani Hospital</v>
          </cell>
          <cell r="G58">
            <v>50000</v>
          </cell>
          <cell r="H58">
            <v>12500</v>
          </cell>
          <cell r="I58">
            <v>11500</v>
          </cell>
          <cell r="J58">
            <v>26000</v>
          </cell>
          <cell r="K58">
            <v>0</v>
          </cell>
          <cell r="L58">
            <v>0</v>
          </cell>
          <cell r="M58">
            <v>0</v>
          </cell>
          <cell r="N58">
            <v>0</v>
          </cell>
          <cell r="O58" t="str">
            <v>A.D.N</v>
          </cell>
          <cell r="P58">
            <v>39542</v>
          </cell>
        </row>
        <row r="59">
          <cell r="A59">
            <v>857</v>
          </cell>
          <cell r="B59">
            <v>3</v>
          </cell>
          <cell r="C59">
            <v>39449</v>
          </cell>
          <cell r="D59" t="str">
            <v>STANDARD CHARTERED BANK</v>
          </cell>
          <cell r="E59" t="str">
            <v>Mr. Zyed Bilgrami</v>
          </cell>
          <cell r="F59" t="str">
            <v>Najmi Bilgrami Collaborative
Rawal Masjid Annexe Block 6 Hillpark Karachi-Pakistan</v>
          </cell>
          <cell r="G59">
            <v>20000</v>
          </cell>
          <cell r="H59">
            <v>3000</v>
          </cell>
          <cell r="I59">
            <v>10000</v>
          </cell>
          <cell r="J59">
            <v>7000</v>
          </cell>
          <cell r="K59">
            <v>0</v>
          </cell>
          <cell r="L59">
            <v>0</v>
          </cell>
          <cell r="M59">
            <v>0</v>
          </cell>
          <cell r="N59">
            <v>0</v>
          </cell>
          <cell r="O59" t="str">
            <v>A.D.N</v>
          </cell>
        </row>
        <row r="76">
          <cell r="A76">
            <v>742</v>
          </cell>
          <cell r="B76">
            <v>1</v>
          </cell>
          <cell r="C76">
            <v>39377</v>
          </cell>
          <cell r="D76" t="str">
            <v>NEF SCHOOLS (6NOS)</v>
          </cell>
          <cell r="E76" t="str">
            <v>Ms. Shaista Khaliq</v>
          </cell>
          <cell r="F76" t="str">
            <v>ARSHAD SHAHID ABDULLA (Pvt.) Ltd.
210, Central Hotel Building, Merewether Road, Karachi
Tel 565-2211, Fax 665-2215</v>
          </cell>
          <cell r="G76">
            <v>30000</v>
          </cell>
          <cell r="H76">
            <v>30000</v>
          </cell>
          <cell r="I76">
            <v>10000</v>
          </cell>
          <cell r="J76">
            <v>100000</v>
          </cell>
          <cell r="K76">
            <v>44000</v>
          </cell>
          <cell r="L76">
            <v>4</v>
          </cell>
          <cell r="M76">
            <v>5</v>
          </cell>
          <cell r="N76">
            <v>0</v>
          </cell>
          <cell r="O76" t="str">
            <v>M.R.A</v>
          </cell>
          <cell r="P76">
            <v>39636</v>
          </cell>
          <cell r="Q76">
            <v>433000</v>
          </cell>
        </row>
        <row r="133">
          <cell r="A133">
            <v>625</v>
          </cell>
          <cell r="B133">
            <v>2</v>
          </cell>
          <cell r="C133">
            <v>38769</v>
          </cell>
          <cell r="D133" t="str">
            <v>ISI HEADQUARTER, KARACHI</v>
          </cell>
          <cell r="E133" t="str">
            <v>Mr. Ahsan Najmi</v>
          </cell>
          <cell r="F133" t="str">
            <v>Najmi Bilgrami Collaborative
Rawal Masjid Annexe Block 6 Hillpark Karachi-Pakistan</v>
          </cell>
          <cell r="G133">
            <v>160000</v>
          </cell>
          <cell r="H133">
            <v>100000</v>
          </cell>
          <cell r="I133">
            <v>60000</v>
          </cell>
          <cell r="J133">
            <v>0</v>
          </cell>
          <cell r="K133">
            <v>0</v>
          </cell>
          <cell r="L133">
            <v>0</v>
          </cell>
          <cell r="M133">
            <v>0</v>
          </cell>
          <cell r="N133">
            <v>0</v>
          </cell>
          <cell r="O133" t="str">
            <v>MRA</v>
          </cell>
          <cell r="P133">
            <v>39034</v>
          </cell>
        </row>
      </sheetData>
      <sheetData sheetId="1"/>
      <sheetData sheetId="2"/>
      <sheetData sheetId="3"/>
      <sheetData sheetId="4"/>
      <sheetData sheetId="5"/>
      <sheetData sheetId="6"/>
      <sheetData sheetId="7"/>
      <sheetData sheetId="8" refreshError="1"/>
      <sheetData sheetId="9" refreshError="1"/>
      <sheetData sheetId="10"/>
      <sheetData sheetId="11"/>
      <sheetData sheetId="12"/>
      <sheetData sheetId="13"/>
      <sheetData sheetId="14"/>
      <sheetData sheetId="15"/>
      <sheetData sheetId="16"/>
      <sheetData sheetId="17" refreshError="1"/>
      <sheetData sheetId="18"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urn-eval1"/>
      <sheetName val="furn-update"/>
      <sheetName val="B"/>
      <sheetName val="Cash Flow - Office Building (2)"/>
      <sheetName val="Repayment Schedule"/>
      <sheetName val="Index"/>
      <sheetName val="Consolidated"/>
      <sheetName val="Clifton Medical Services"/>
      <sheetName val="Laboratory Building I"/>
      <sheetName val="Faculty Office Building"/>
      <sheetName val="Phlebotomy Centre, Afghanistan"/>
      <sheetName val="OBSC"/>
      <sheetName val="Child Care Centre ($1.17M)"/>
      <sheetName val="Child Care Centre ($0.5M)"/>
      <sheetName val="UMP III ($0.3M)"/>
      <sheetName val="UMP III ($2.5M)"/>
      <sheetName val="UMP III ($2.0M)"/>
      <sheetName val="Safety &amp; Security ($1.7M)"/>
      <sheetName val="Safety &amp; Security ($0.3M)"/>
      <sheetName val="Multi Slice CT Scanner ($1M)"/>
      <sheetName val="Multi Slice CT Scanner ($1.2M)"/>
      <sheetName val="Second MRI ($1M)"/>
      <sheetName val="Second MRI ($1.5M)"/>
      <sheetName val="Second Cath Lab ($0.7M)"/>
      <sheetName val="Second Cath Lab ($0.3M)"/>
      <sheetName val="HIMS"/>
      <sheetName val="Laundry and Linen ($0.1M)"/>
      <sheetName val="Laundry and Linen ($4M)"/>
      <sheetName val="Rooftop Development"/>
      <sheetName val="Visitors Cafeteria-Kitchen"/>
      <sheetName val="Heat Recovery -SGPP ($0.5M)"/>
      <sheetName val="Heat Recovery -SGPP ( 2.5M"/>
      <sheetName val="Landscaping"/>
      <sheetName val="Self Generation Power Plant"/>
      <sheetName val="Project (1)"/>
      <sheetName val="Project (2)"/>
      <sheetName val="Project (3)"/>
      <sheetName val="Project (4)"/>
      <sheetName val="Project (5)"/>
      <sheetName val="Normal Basis"/>
      <sheetName val="Architecture work &quot;A&quot; "/>
      <sheetName val="FitOutConfCentre"/>
      <sheetName val="SPT vs PHI"/>
      <sheetName val="MTL$-INTER"/>
      <sheetName val="갑지"/>
      <sheetName val="Cash_Flow_-_Office_Building_(21"/>
      <sheetName val="Repayment_Schedule1"/>
      <sheetName val="Clifton_Medical_Services1"/>
      <sheetName val="Laboratory_Building_I1"/>
      <sheetName val="Faculty_Office_Building1"/>
      <sheetName val="Phlebotomy_Centre,_Afghanistan1"/>
      <sheetName val="Child_Care_Centre_($1_17M)1"/>
      <sheetName val="Child_Care_Centre_($0_5M)1"/>
      <sheetName val="UMP_III_($0_3M)1"/>
      <sheetName val="UMP_III_($2_5M)1"/>
      <sheetName val="UMP_III_($2_0M)1"/>
      <sheetName val="Safety_&amp;_Security_($1_7M)1"/>
      <sheetName val="Safety_&amp;_Security_($0_3M)1"/>
      <sheetName val="Multi_Slice_CT_Scanner_($1M)1"/>
      <sheetName val="Multi_Slice_CT_Scanner_($1_2M)1"/>
      <sheetName val="Second_MRI_($1M)1"/>
      <sheetName val="Second_MRI_($1_5M)1"/>
      <sheetName val="Second_Cath_Lab_($0_7M)1"/>
      <sheetName val="Second_Cath_Lab_($0_3M)1"/>
      <sheetName val="Laundry_and_Linen_($0_1M)1"/>
      <sheetName val="Laundry_and_Linen_($4M)1"/>
      <sheetName val="Rooftop_Development1"/>
      <sheetName val="Visitors_Cafeteria-Kitchen1"/>
      <sheetName val="Heat_Recovery_-SGPP_($0_5M)1"/>
      <sheetName val="Heat_Recovery_-SGPP_(_2_5M1"/>
      <sheetName val="Self_Generation_Power_Plant1"/>
      <sheetName val="Project_(1)1"/>
      <sheetName val="Project_(2)1"/>
      <sheetName val="Project_(3)1"/>
      <sheetName val="Project_(4)1"/>
      <sheetName val="Project_(5)1"/>
      <sheetName val="Cash_Flow_-_Office_Building_(2)"/>
      <sheetName val="Repayment_Schedule"/>
      <sheetName val="Clifton_Medical_Services"/>
      <sheetName val="Laboratory_Building_I"/>
      <sheetName val="Faculty_Office_Building"/>
      <sheetName val="Phlebotomy_Centre,_Afghanistan"/>
      <sheetName val="Child_Care_Centre_($1_17M)"/>
      <sheetName val="Child_Care_Centre_($0_5M)"/>
      <sheetName val="UMP_III_($0_3M)"/>
      <sheetName val="UMP_III_($2_5M)"/>
      <sheetName val="UMP_III_($2_0M)"/>
      <sheetName val="Safety_&amp;_Security_($1_7M)"/>
      <sheetName val="Safety_&amp;_Security_($0_3M)"/>
      <sheetName val="Multi_Slice_CT_Scanner_($1M)"/>
      <sheetName val="Multi_Slice_CT_Scanner_($1_2M)"/>
      <sheetName val="Second_MRI_($1M)"/>
      <sheetName val="Second_MRI_($1_5M)"/>
      <sheetName val="Second_Cath_Lab_($0_7M)"/>
      <sheetName val="Second_Cath_Lab_($0_3M)"/>
      <sheetName val="Laundry_and_Linen_($0_1M)"/>
      <sheetName val="Laundry_and_Linen_($4M)"/>
      <sheetName val="Rooftop_Development"/>
      <sheetName val="Visitors_Cafeteria-Kitchen"/>
      <sheetName val="Heat_Recovery_-SGPP_($0_5M)"/>
      <sheetName val="Heat_Recovery_-SGPP_(_2_5M"/>
      <sheetName val="Self_Generation_Power_Plant"/>
      <sheetName val="Project_(1)"/>
      <sheetName val="Project_(2)"/>
      <sheetName val="Project_(3)"/>
      <sheetName val="Project_(4)"/>
      <sheetName val="Project_(5)"/>
      <sheetName val="Cash_Flow_-_Office_Building_(22"/>
      <sheetName val="Repayment_Schedule2"/>
      <sheetName val="Clifton_Medical_Services2"/>
      <sheetName val="Laboratory_Building_I2"/>
      <sheetName val="Faculty_Office_Building2"/>
      <sheetName val="Phlebotomy_Centre,_Afghanistan2"/>
      <sheetName val="Child_Care_Centre_($1_17M)2"/>
      <sheetName val="Child_Care_Centre_($0_5M)2"/>
      <sheetName val="UMP_III_($0_3M)2"/>
      <sheetName val="UMP_III_($2_5M)2"/>
      <sheetName val="UMP_III_($2_0M)2"/>
      <sheetName val="Safety_&amp;_Security_($1_7M)2"/>
      <sheetName val="Safety_&amp;_Security_($0_3M)2"/>
      <sheetName val="Multi_Slice_CT_Scanner_($1M)2"/>
      <sheetName val="Multi_Slice_CT_Scanner_($1_2M)2"/>
      <sheetName val="Second_MRI_($1M)2"/>
      <sheetName val="Second_MRI_($1_5M)2"/>
      <sheetName val="Second_Cath_Lab_($0_7M)2"/>
      <sheetName val="Second_Cath_Lab_($0_3M)2"/>
      <sheetName val="Laundry_and_Linen_($0_1M)2"/>
      <sheetName val="Laundry_and_Linen_($4M)2"/>
      <sheetName val="Rooftop_Development2"/>
      <sheetName val="Visitors_Cafeteria-Kitchen2"/>
      <sheetName val="Heat_Recovery_-SGPP_($0_5M)2"/>
      <sheetName val="Heat_Recovery_-SGPP_(_2_5M2"/>
      <sheetName val="Self_Generation_Power_Plant2"/>
      <sheetName val="Project_(1)2"/>
      <sheetName val="Project_(2)2"/>
      <sheetName val="Project_(3)2"/>
      <sheetName val="Project_(4)2"/>
      <sheetName val="Project_(5)2"/>
      <sheetName val="Cash_Flow_-_Office_Building_(23"/>
      <sheetName val="Repayment_Schedule3"/>
      <sheetName val="Clifton_Medical_Services3"/>
      <sheetName val="Laboratory_Building_I3"/>
      <sheetName val="Faculty_Office_Building3"/>
      <sheetName val="Phlebotomy_Centre,_Afghanistan3"/>
      <sheetName val="Child_Care_Centre_($1_17M)3"/>
      <sheetName val="Child_Care_Centre_($0_5M)3"/>
      <sheetName val="UMP_III_($0_3M)3"/>
      <sheetName val="UMP_III_($2_5M)3"/>
      <sheetName val="UMP_III_($2_0M)3"/>
      <sheetName val="Safety_&amp;_Security_($1_7M)3"/>
      <sheetName val="Safety_&amp;_Security_($0_3M)3"/>
      <sheetName val="Multi_Slice_CT_Scanner_($1M)3"/>
      <sheetName val="Multi_Slice_CT_Scanner_($1_2M)3"/>
      <sheetName val="Second_MRI_($1M)3"/>
      <sheetName val="Second_MRI_($1_5M)3"/>
      <sheetName val="Second_Cath_Lab_($0_7M)3"/>
      <sheetName val="Second_Cath_Lab_($0_3M)3"/>
      <sheetName val="Laundry_and_Linen_($0_1M)3"/>
      <sheetName val="Laundry_and_Linen_($4M)3"/>
      <sheetName val="Rooftop_Development3"/>
      <sheetName val="Visitors_Cafeteria-Kitchen3"/>
      <sheetName val="Heat_Recovery_-SGPP_($0_5M)3"/>
      <sheetName val="Heat_Recovery_-SGPP_(_2_5M3"/>
      <sheetName val="Self_Generation_Power_Plant3"/>
      <sheetName val="Project_(1)3"/>
      <sheetName val="Project_(2)3"/>
      <sheetName val="Project_(3)3"/>
      <sheetName val="Project_(4)3"/>
      <sheetName val="Project_(5)3"/>
    </sheetNames>
    <sheetDataSet>
      <sheetData sheetId="0" refreshError="1"/>
      <sheetData sheetId="1" refreshError="1"/>
      <sheetData sheetId="2" refreshError="1">
        <row r="8">
          <cell r="B8" t="str">
            <v>LOOSE METAL FURNITURE FITTINGS</v>
          </cell>
        </row>
        <row r="9">
          <cell r="B9" t="str">
            <v>LOOSE METAL FURNITURE FITTINGS</v>
          </cell>
        </row>
        <row r="10">
          <cell r="A10" t="str">
            <v>A</v>
          </cell>
          <cell r="B10" t="str">
            <v>Supply 'FILING CABINET', type FC-1, overall dims.</v>
          </cell>
        </row>
        <row r="11">
          <cell r="B11" t="str">
            <v>1'-6"x1'-6"x4'-3" of 18 gauge galvanized steel sheet all as</v>
          </cell>
        </row>
        <row r="12">
          <cell r="B12" t="str">
            <v>per detail.</v>
          </cell>
          <cell r="C12" t="str">
            <v>No</v>
          </cell>
          <cell r="D12">
            <v>175</v>
          </cell>
          <cell r="E12">
            <v>41</v>
          </cell>
        </row>
        <row r="13">
          <cell r="B13" t="str">
            <v>per detail.</v>
          </cell>
          <cell r="C13" t="str">
            <v>No</v>
          </cell>
          <cell r="D13">
            <v>175</v>
          </cell>
          <cell r="E13">
            <v>41</v>
          </cell>
        </row>
        <row r="14">
          <cell r="A14" t="str">
            <v>B</v>
          </cell>
          <cell r="B14" t="str">
            <v>Supply 'EXECUTIVE CHAIR' type KV-1 as per detail.</v>
          </cell>
          <cell r="C14" t="str">
            <v>No</v>
          </cell>
          <cell r="D14">
            <v>106</v>
          </cell>
          <cell r="E14">
            <v>27</v>
          </cell>
        </row>
        <row r="15">
          <cell r="A15" t="str">
            <v>B</v>
          </cell>
          <cell r="B15" t="str">
            <v>Supply 'EXECUTIVE CHAIR' type KV-1 as per detail.</v>
          </cell>
          <cell r="C15" t="str">
            <v>No</v>
          </cell>
          <cell r="D15">
            <v>106</v>
          </cell>
          <cell r="E15">
            <v>27</v>
          </cell>
        </row>
        <row r="16">
          <cell r="A16" t="str">
            <v>C</v>
          </cell>
          <cell r="B16" t="str">
            <v>Supply 'SECRETARIAL CHAIR' type KV-2 as per</v>
          </cell>
        </row>
        <row r="17">
          <cell r="B17" t="str">
            <v>detail.</v>
          </cell>
          <cell r="C17" t="str">
            <v>No</v>
          </cell>
          <cell r="D17">
            <v>128</v>
          </cell>
          <cell r="E17">
            <v>86</v>
          </cell>
        </row>
        <row r="18">
          <cell r="B18" t="str">
            <v>detail.</v>
          </cell>
          <cell r="C18" t="str">
            <v>No</v>
          </cell>
          <cell r="D18">
            <v>128</v>
          </cell>
          <cell r="E18">
            <v>86</v>
          </cell>
        </row>
        <row r="19">
          <cell r="A19" t="str">
            <v>D</v>
          </cell>
          <cell r="B19" t="str">
            <v>Supply 'HIGH LEVEL CHAIR WITH FOOT RING',</v>
          </cell>
        </row>
        <row r="20">
          <cell r="B20" t="str">
            <v>type KV-3 as per detail</v>
          </cell>
          <cell r="C20" t="str">
            <v>No</v>
          </cell>
          <cell r="D20">
            <v>0</v>
          </cell>
          <cell r="E20">
            <v>20</v>
          </cell>
        </row>
        <row r="21">
          <cell r="E21">
            <v>20</v>
          </cell>
        </row>
        <row r="22">
          <cell r="A22" t="str">
            <v>E</v>
          </cell>
          <cell r="B22" t="str">
            <v>Supply 'TABLET ARM CHAIR' type KV-4 as per</v>
          </cell>
        </row>
        <row r="23">
          <cell r="B23" t="str">
            <v>detail.</v>
          </cell>
          <cell r="C23" t="str">
            <v>No</v>
          </cell>
          <cell r="D23">
            <v>144</v>
          </cell>
          <cell r="E23">
            <v>60</v>
          </cell>
        </row>
        <row r="49">
          <cell r="B49" t="str">
            <v>detail.</v>
          </cell>
          <cell r="C49" t="str">
            <v>No</v>
          </cell>
          <cell r="D49">
            <v>144</v>
          </cell>
          <cell r="E49">
            <v>60</v>
          </cell>
        </row>
        <row r="50">
          <cell r="B50" t="str">
            <v>detail.</v>
          </cell>
          <cell r="C50" t="str">
            <v>No</v>
          </cell>
          <cell r="D50">
            <v>144</v>
          </cell>
          <cell r="E50">
            <v>60</v>
          </cell>
        </row>
        <row r="51">
          <cell r="B51" t="str">
            <v>detail.</v>
          </cell>
          <cell r="C51" t="str">
            <v>No</v>
          </cell>
          <cell r="D51">
            <v>144</v>
          </cell>
          <cell r="E51">
            <v>60</v>
          </cell>
        </row>
        <row r="52">
          <cell r="B52" t="str">
            <v>To Collection</v>
          </cell>
          <cell r="C52">
            <v>0</v>
          </cell>
          <cell r="D52">
            <v>0</v>
          </cell>
          <cell r="E52">
            <v>0</v>
          </cell>
          <cell r="F52" t="str">
            <v xml:space="preserve">Total </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Opt-I"/>
      <sheetName val="Opt-II"/>
      <sheetName val="Opt-III"/>
      <sheetName val="Opt-IV"/>
      <sheetName val="Profile"/>
      <sheetName val="Velocity Check"/>
      <sheetName val="Q~V"/>
      <sheetName val="G-20"/>
      <sheetName val="WBM 206"/>
      <sheetName val="Material"/>
      <sheetName val="Velocity_Check"/>
      <sheetName val="WBM_206"/>
      <sheetName val="MixBed"/>
      <sheetName val="CondPol"/>
      <sheetName val="MTL$-INTER"/>
      <sheetName val="MATave I&amp;II MODEL"/>
      <sheetName val="Services"/>
      <sheetName val="B.O.Q"/>
      <sheetName val="Ext.Boq139"/>
      <sheetName val="BS-Notes"/>
      <sheetName val="cost 1"/>
      <sheetName val="Code 02"/>
      <sheetName val="Code 03"/>
      <sheetName val="Code 04"/>
      <sheetName val="Code 05"/>
      <sheetName val="Code 06"/>
      <sheetName val="Code 07"/>
      <sheetName val="Code 09"/>
      <sheetName val="M-480"/>
      <sheetName val="M-519"/>
      <sheetName val="B"/>
      <sheetName val="MEASUREMENT"/>
      <sheetName val="Ext.Boq-1"/>
      <sheetName val="Velocity_Check1"/>
      <sheetName val="WBM_2061"/>
      <sheetName val="MATave_I&amp;II_MODEL"/>
      <sheetName val="B_O_Q"/>
      <sheetName val="Comp-1"/>
      <sheetName val="BOQ"/>
      <sheetName val="Code03"/>
      <sheetName val="Summary"/>
      <sheetName val="Eqpt"/>
      <sheetName val="B.O.Q (2)"/>
      <sheetName val="Ext.Boq-1 (2)"/>
      <sheetName val="TITLES"/>
      <sheetName val="Rate Analysis"/>
      <sheetName val="CostDB"/>
      <sheetName val="LIST"/>
      <sheetName val="Sheet1 (2)"/>
      <sheetName val="Sheet3"/>
      <sheetName val="measurment"/>
      <sheetName val="Bill - 1"/>
      <sheetName val="Bw"/>
      <sheetName val="Backup (Dist. Net work)"/>
      <sheetName val="Velocity_Check2"/>
      <sheetName val="WBM_2062"/>
      <sheetName val="MATave_I&amp;II_MODEL1"/>
      <sheetName val="B_O_Q1"/>
      <sheetName val="Ext_Boq139"/>
      <sheetName val="cost_1"/>
      <sheetName val="Code_02"/>
      <sheetName val="Code_03"/>
      <sheetName val="Code_04"/>
      <sheetName val="Code_05"/>
      <sheetName val="Code_06"/>
      <sheetName val="Code_07"/>
      <sheetName val="Code_09"/>
      <sheetName val="M.D.B Analysis "/>
      <sheetName val="Civil Materials"/>
      <sheetName val="Matl Sum"/>
      <sheetName val="Sheet2"/>
      <sheetName val="RateList"/>
      <sheetName val="Quarry"/>
      <sheetName val="inWords"/>
      <sheetName val="BOQ2"/>
      <sheetName val="WS&amp;SI GPS"/>
      <sheetName val="CSR"/>
      <sheetName val="GENERAL ABSTRACT"/>
      <sheetName val="internal electrification GPS"/>
      <sheetName val="PLT-SUM"/>
      <sheetName val="E-NS"/>
      <sheetName val="Const Material Flow (Backup)"/>
      <sheetName val="Abstract of Cost"/>
      <sheetName val="BM"/>
      <sheetName val="Rates"/>
      <sheetName val="B.O.Q &amp; Material"/>
      <sheetName val="SILICATE"/>
      <sheetName val="Sheet L (3)"/>
      <sheetName val="SUMMARY Sheet 1"/>
      <sheetName val="SUMMARY Sheet 2"/>
      <sheetName val="ELM"/>
      <sheetName val="CSR Regions"/>
      <sheetName val="transf"/>
      <sheetName val="sec30"/>
      <sheetName val="sec14"/>
      <sheetName val="sec5"/>
      <sheetName val="sec16"/>
      <sheetName val="sec23"/>
      <sheetName val="sec25"/>
      <sheetName val="sec27"/>
      <sheetName val="sec28"/>
      <sheetName val="sec31"/>
      <sheetName val="sec13"/>
      <sheetName val="Design Data"/>
      <sheetName val="Velocity_Check5"/>
      <sheetName val="WBM_2065"/>
      <sheetName val="Velocity_Check3"/>
      <sheetName val="WBM_2063"/>
      <sheetName val="Velocity_Check4"/>
      <sheetName val="WBM_2064"/>
      <sheetName val="Velocity_Check6"/>
      <sheetName val="WBM_2066"/>
      <sheetName val="Sheet1_(2)"/>
      <sheetName val="Velocity_Check8"/>
      <sheetName val="WBM_2068"/>
      <sheetName val="Sheet1_(2)2"/>
      <sheetName val="MATave_I&amp;II_MODEL3"/>
      <sheetName val="B_O_Q3"/>
      <sheetName val="Ext_Boq1392"/>
      <sheetName val="cost_12"/>
      <sheetName val="Code_022"/>
      <sheetName val="Code_032"/>
      <sheetName val="Code_042"/>
      <sheetName val="Code_052"/>
      <sheetName val="Code_062"/>
      <sheetName val="Code_072"/>
      <sheetName val="Code_092"/>
      <sheetName val="Velocity_Check7"/>
      <sheetName val="WBM_2067"/>
      <sheetName val="Sheet1_(2)1"/>
      <sheetName val="MATave_I&amp;II_MODEL2"/>
      <sheetName val="B_O_Q2"/>
      <sheetName val="Ext_Boq1391"/>
      <sheetName val="cost_11"/>
      <sheetName val="Code_021"/>
      <sheetName val="Code_031"/>
      <sheetName val="Code_041"/>
      <sheetName val="Code_051"/>
      <sheetName val="Code_061"/>
      <sheetName val="Code_071"/>
      <sheetName val="Code_091"/>
      <sheetName val="Velocity_Check9"/>
      <sheetName val="WBM_2069"/>
      <sheetName val="Sheet1_(2)3"/>
      <sheetName val="MATave_I&amp;II_MODEL4"/>
      <sheetName val="B_O_Q4"/>
      <sheetName val="Ext_Boq1393"/>
      <sheetName val="cost_13"/>
      <sheetName val="Code_023"/>
      <sheetName val="Code_033"/>
      <sheetName val="Code_043"/>
      <sheetName val="Code_053"/>
      <sheetName val="Code_063"/>
      <sheetName val="Code_073"/>
      <sheetName val="Code_093"/>
      <sheetName val="Velocity_Check10"/>
      <sheetName val="WBM_20610"/>
      <sheetName val="Sheet1_(2)4"/>
      <sheetName val="MATave_I&amp;II_MODEL5"/>
      <sheetName val="B_O_Q5"/>
      <sheetName val="Ext_Boq1394"/>
      <sheetName val="cost_14"/>
      <sheetName val="Code_024"/>
      <sheetName val="Code_034"/>
      <sheetName val="Code_044"/>
      <sheetName val="Code_054"/>
      <sheetName val="Code_064"/>
      <sheetName val="Code_074"/>
      <sheetName val="Code_094"/>
      <sheetName val="Normal Basis"/>
      <sheetName val="COAT&amp;WRAP-QIOT-#3"/>
      <sheetName val="PNT-QUOT-#3"/>
      <sheetName val="合成単価作成表-bldg"/>
      <sheetName val="Constants"/>
      <sheetName val="Backup data"/>
      <sheetName val="boq-civil"/>
      <sheetName val="MES Rates"/>
      <sheetName val="MAT"/>
      <sheetName val="BOQ List"/>
      <sheetName val="elec.rate analysis"/>
      <sheetName val="Item 206b"/>
      <sheetName val="Item 201"/>
      <sheetName val="201"/>
      <sheetName val="Sheet5"/>
      <sheetName val="201 (2)"/>
      <sheetName val="BACKFILL"/>
      <sheetName val="CONCRETE C20 "/>
      <sheetName val="LEGEND"/>
      <sheetName val="Data Valid"/>
      <sheetName val="Criteria"/>
      <sheetName val="brick masonary"/>
      <sheetName val="Concrete "/>
      <sheetName val="Plaster"/>
      <sheetName val="R.c.c "/>
      <sheetName val="DOQ Feb 10"/>
      <sheetName val="Ongoing (South)"/>
      <sheetName val="BQ_Methanol"/>
      <sheetName val="PipWT"/>
      <sheetName val="#REF"/>
      <sheetName val="Ref Data"/>
      <sheetName val="Block - A"/>
      <sheetName val="Block_-_A"/>
    </sheetNames>
    <sheetDataSet>
      <sheetData sheetId="0" refreshError="1">
        <row r="24">
          <cell r="F24">
            <v>1</v>
          </cell>
        </row>
        <row r="25">
          <cell r="F25">
            <v>0.15</v>
          </cell>
        </row>
      </sheetData>
      <sheetData sheetId="1">
        <row r="24">
          <cell r="F24">
            <v>1</v>
          </cell>
        </row>
      </sheetData>
      <sheetData sheetId="2">
        <row r="24">
          <cell r="F24">
            <v>1</v>
          </cell>
        </row>
      </sheetData>
      <sheetData sheetId="3">
        <row r="24">
          <cell r="F24">
            <v>1</v>
          </cell>
        </row>
      </sheetData>
      <sheetData sheetId="4">
        <row r="24">
          <cell r="F24">
            <v>1</v>
          </cell>
        </row>
      </sheetData>
      <sheetData sheetId="5" refreshError="1"/>
      <sheetData sheetId="6"/>
      <sheetData sheetId="7"/>
      <sheetData sheetId="8" refreshError="1"/>
      <sheetData sheetId="9" refreshError="1"/>
      <sheetData sheetId="10" refreshError="1"/>
      <sheetData sheetId="11"/>
      <sheetData sheetId="12"/>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sheetData sheetId="50" refreshError="1"/>
      <sheetData sheetId="51" refreshError="1"/>
      <sheetData sheetId="52" refreshError="1"/>
      <sheetData sheetId="53"/>
      <sheetData sheetId="54" refreshError="1"/>
      <sheetData sheetId="55"/>
      <sheetData sheetId="56"/>
      <sheetData sheetId="57"/>
      <sheetData sheetId="58"/>
      <sheetData sheetId="59"/>
      <sheetData sheetId="60"/>
      <sheetData sheetId="61"/>
      <sheetData sheetId="62"/>
      <sheetData sheetId="63"/>
      <sheetData sheetId="64"/>
      <sheetData sheetId="65" refreshError="1"/>
      <sheetData sheetId="66" refreshError="1"/>
      <sheetData sheetId="67" refreshError="1"/>
      <sheetData sheetId="68" refreshError="1"/>
      <sheetData sheetId="69"/>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sheetData sheetId="167"/>
      <sheetData sheetId="168"/>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sheetData sheetId="184"/>
      <sheetData sheetId="185"/>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itle1"/>
      <sheetName val="Short Summary"/>
      <sheetName val="CB Summary"/>
      <sheetName val="Fans"/>
      <sheetName val="CB Estimate"/>
      <sheetName val="Part Summary"/>
      <sheetName val="Sum Com AC"/>
      <sheetName val="Common AC"/>
      <sheetName val="Sum Com MV"/>
      <sheetName val="Common MV"/>
      <sheetName val="Sum Shops"/>
      <sheetName val="Shops"/>
      <sheetName val="WCPU vs Chiller"/>
      <sheetName val="BOQ Common AC"/>
      <sheetName val="BOQ Common MV"/>
      <sheetName val="BOQ Shops"/>
    </sheetNames>
    <sheetDataSet>
      <sheetData sheetId="0" refreshError="1"/>
      <sheetData sheetId="1" refreshError="1"/>
      <sheetData sheetId="2" refreshError="1">
        <row r="10">
          <cell r="I10" t="str">
            <v>Dominion Mall (Common Areas AC Works)</v>
          </cell>
          <cell r="J10">
            <v>1</v>
          </cell>
        </row>
        <row r="11">
          <cell r="I11" t="str">
            <v>Dominion Mall (Common Areas MV Works)</v>
          </cell>
          <cell r="J11">
            <v>2</v>
          </cell>
        </row>
        <row r="12">
          <cell r="I12" t="str">
            <v>Dominion Mall (Shops)</v>
          </cell>
          <cell r="J12">
            <v>3</v>
          </cell>
        </row>
        <row r="13">
          <cell r="I13" t="str">
            <v>Dominion Mall (Complete Project)</v>
          </cell>
          <cell r="J13">
            <v>4</v>
          </cell>
        </row>
      </sheetData>
      <sheetData sheetId="3" refreshError="1"/>
      <sheetData sheetId="4">
        <row r="228">
          <cell r="P228">
            <v>366813159.875</v>
          </cell>
        </row>
      </sheetData>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IN SUMMARY"/>
      <sheetName val="SUMMARY 1"/>
      <sheetName val="ACMV SUMMARY"/>
      <sheetName val="BOQ - EST"/>
      <sheetName val="Sheet4"/>
    </sheetNames>
    <sheetDataSet>
      <sheetData sheetId="0" refreshError="1"/>
      <sheetData sheetId="1">
        <row r="4">
          <cell r="G4" t="str">
            <v>BOQ # SS/…./2013/001</v>
          </cell>
        </row>
      </sheetData>
      <sheetData sheetId="2" refreshError="1"/>
      <sheetData sheetId="3"/>
      <sheetData sheetId="4">
        <row r="3">
          <cell r="G3" t="str">
            <v>FLOOR</v>
          </cell>
        </row>
        <row r="4">
          <cell r="G4" t="str">
            <v>BASEMENT-1,</v>
          </cell>
        </row>
        <row r="5">
          <cell r="G5" t="str">
            <v>GROUND FLOOR,</v>
          </cell>
        </row>
        <row r="6">
          <cell r="G6" t="str">
            <v>FIRST FLOOR,</v>
          </cell>
        </row>
        <row r="7">
          <cell r="G7" t="str">
            <v>SECOND FLOOR,</v>
          </cell>
        </row>
        <row r="8">
          <cell r="G8" t="str">
            <v>RISER,</v>
          </cell>
        </row>
        <row r="9">
          <cell r="G9" t="str">
            <v>PLANT ROOM</v>
          </cell>
        </row>
        <row r="10">
          <cell r="G10" t="str">
            <v>COMPLETE WORK,</v>
          </cell>
        </row>
      </sheetData>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DD7E04-2C30-40B7-8152-49D11F8F99AA}">
  <dimension ref="A1:J26"/>
  <sheetViews>
    <sheetView view="pageBreakPreview" zoomScale="60" zoomScaleNormal="40" workbookViewId="0">
      <selection activeCell="A14" sqref="A14:F14"/>
    </sheetView>
  </sheetViews>
  <sheetFormatPr defaultColWidth="8.375" defaultRowHeight="12.75" x14ac:dyDescent="0.2"/>
  <cols>
    <col min="1" max="1" width="12.25" style="550" customWidth="1"/>
    <col min="2" max="2" width="17.375" style="550" customWidth="1"/>
    <col min="3" max="4" width="12.25" style="550" customWidth="1"/>
    <col min="5" max="5" width="10.375" style="550" customWidth="1"/>
    <col min="6" max="6" width="14.75" style="550" customWidth="1"/>
    <col min="7" max="7" width="12.25" style="550" customWidth="1"/>
    <col min="8" max="16384" width="8.375" style="550"/>
  </cols>
  <sheetData>
    <row r="1" spans="1:10" ht="18.75" customHeight="1" x14ac:dyDescent="0.2"/>
    <row r="2" spans="1:10" ht="18.75" customHeight="1" x14ac:dyDescent="0.2"/>
    <row r="3" spans="1:10" ht="57.75" customHeight="1" x14ac:dyDescent="0.2">
      <c r="A3" s="926" t="s">
        <v>358</v>
      </c>
      <c r="B3" s="926"/>
      <c r="C3" s="926"/>
      <c r="D3" s="926"/>
      <c r="E3" s="926"/>
      <c r="F3" s="926"/>
    </row>
    <row r="4" spans="1:10" ht="18.75" customHeight="1" x14ac:dyDescent="0.2">
      <c r="A4" s="927" t="s">
        <v>359</v>
      </c>
      <c r="B4" s="927"/>
      <c r="C4" s="927"/>
      <c r="D4" s="927"/>
      <c r="E4" s="927"/>
      <c r="F4" s="927"/>
    </row>
    <row r="5" spans="1:10" ht="18.75" customHeight="1" x14ac:dyDescent="0.2"/>
    <row r="6" spans="1:10" ht="18.75" customHeight="1" x14ac:dyDescent="0.2"/>
    <row r="7" spans="1:10" ht="18.75" customHeight="1" x14ac:dyDescent="0.2"/>
    <row r="8" spans="1:10" ht="21.75" customHeight="1" x14ac:dyDescent="0.2">
      <c r="G8" s="551"/>
    </row>
    <row r="9" spans="1:10" ht="18.75" hidden="1" customHeight="1" x14ac:dyDescent="0.2">
      <c r="G9" s="552"/>
    </row>
    <row r="10" spans="1:10" ht="18.75" customHeight="1" x14ac:dyDescent="0.2"/>
    <row r="11" spans="1:10" ht="18.75" customHeight="1" x14ac:dyDescent="0.2"/>
    <row r="12" spans="1:10" ht="75.75" customHeight="1" x14ac:dyDescent="0.6">
      <c r="A12" s="928"/>
      <c r="B12" s="928"/>
      <c r="C12" s="928"/>
      <c r="D12" s="928"/>
      <c r="E12" s="928"/>
      <c r="F12" s="928"/>
      <c r="G12" s="553"/>
    </row>
    <row r="13" spans="1:10" ht="30" x14ac:dyDescent="0.4">
      <c r="A13" s="929" t="s">
        <v>385</v>
      </c>
      <c r="B13" s="930"/>
      <c r="C13" s="930"/>
      <c r="D13" s="930"/>
      <c r="E13" s="930"/>
      <c r="F13" s="930"/>
    </row>
    <row r="14" spans="1:10" ht="32.25" x14ac:dyDescent="0.2">
      <c r="A14" s="931" t="s">
        <v>360</v>
      </c>
      <c r="B14" s="931"/>
      <c r="C14" s="931"/>
      <c r="D14" s="931"/>
      <c r="E14" s="931"/>
      <c r="F14" s="931"/>
      <c r="G14" s="554"/>
    </row>
    <row r="15" spans="1:10" ht="52.5" customHeight="1" x14ac:dyDescent="0.2">
      <c r="C15" s="555"/>
      <c r="D15" s="555"/>
      <c r="E15" s="555"/>
      <c r="F15" s="555"/>
      <c r="G15" s="555"/>
    </row>
    <row r="16" spans="1:10" ht="18.75" customHeight="1" x14ac:dyDescent="0.2">
      <c r="J16" s="556"/>
    </row>
    <row r="17" spans="2:5" ht="29.65" customHeight="1" x14ac:dyDescent="0.2">
      <c r="B17" s="557" t="s">
        <v>361</v>
      </c>
      <c r="D17" s="925" t="s">
        <v>362</v>
      </c>
      <c r="E17" s="925"/>
    </row>
    <row r="18" spans="2:5" ht="18.75" customHeight="1" x14ac:dyDescent="0.2"/>
    <row r="19" spans="2:5" ht="18.75" customHeight="1" x14ac:dyDescent="0.2"/>
    <row r="20" spans="2:5" ht="18.75" customHeight="1" x14ac:dyDescent="0.2"/>
    <row r="21" spans="2:5" ht="18.75" customHeight="1" x14ac:dyDescent="0.2"/>
    <row r="22" spans="2:5" ht="18.75" customHeight="1" x14ac:dyDescent="0.2"/>
    <row r="23" spans="2:5" ht="18.75" customHeight="1" x14ac:dyDescent="0.2"/>
    <row r="24" spans="2:5" ht="18.75" customHeight="1" x14ac:dyDescent="0.2"/>
    <row r="25" spans="2:5" ht="18.75" customHeight="1" x14ac:dyDescent="0.2"/>
    <row r="26" spans="2:5" ht="18.75" customHeight="1" x14ac:dyDescent="0.2"/>
  </sheetData>
  <mergeCells count="6">
    <mergeCell ref="D17:E17"/>
    <mergeCell ref="A3:F3"/>
    <mergeCell ref="A4:F4"/>
    <mergeCell ref="A12:F12"/>
    <mergeCell ref="A13:F13"/>
    <mergeCell ref="A14:F14"/>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549E8E-3450-4012-B504-F361A5151D4A}">
  <dimension ref="A1:F24"/>
  <sheetViews>
    <sheetView view="pageBreakPreview" zoomScaleNormal="100" zoomScaleSheetLayoutView="100" workbookViewId="0">
      <selection activeCell="H10" sqref="H10"/>
    </sheetView>
  </sheetViews>
  <sheetFormatPr defaultColWidth="8.375" defaultRowHeight="17.25" x14ac:dyDescent="0.3"/>
  <cols>
    <col min="1" max="1" width="10.375" style="558" customWidth="1"/>
    <col min="2" max="2" width="43.75" style="558" customWidth="1"/>
    <col min="3" max="3" width="22.5" style="558" customWidth="1"/>
    <col min="4" max="4" width="22" style="558" customWidth="1"/>
    <col min="5" max="5" width="25.25" style="558" customWidth="1"/>
    <col min="6" max="6" width="19.5" style="558" customWidth="1"/>
    <col min="7" max="16384" width="8.375" style="558"/>
  </cols>
  <sheetData>
    <row r="1" spans="1:6" ht="17.45" customHeight="1" x14ac:dyDescent="0.3">
      <c r="A1" s="932" t="s">
        <v>386</v>
      </c>
      <c r="B1" s="933"/>
      <c r="C1" s="933"/>
      <c r="D1" s="933"/>
      <c r="E1" s="933"/>
      <c r="F1" s="933"/>
    </row>
    <row r="2" spans="1:6" ht="17.45" customHeight="1" x14ac:dyDescent="0.3">
      <c r="A2" s="932"/>
      <c r="B2" s="933"/>
      <c r="C2" s="933"/>
      <c r="D2" s="933"/>
      <c r="E2" s="933"/>
      <c r="F2" s="933"/>
    </row>
    <row r="3" spans="1:6" ht="17.45" customHeight="1" x14ac:dyDescent="0.3">
      <c r="A3" s="932"/>
      <c r="B3" s="933"/>
      <c r="C3" s="933"/>
      <c r="D3" s="933"/>
      <c r="E3" s="933"/>
      <c r="F3" s="933"/>
    </row>
    <row r="4" spans="1:6" ht="31.5" customHeight="1" thickBot="1" x14ac:dyDescent="0.35">
      <c r="A4" s="934"/>
      <c r="B4" s="935"/>
      <c r="C4" s="935"/>
      <c r="D4" s="935"/>
      <c r="E4" s="935"/>
      <c r="F4" s="935"/>
    </row>
    <row r="5" spans="1:6" ht="28.5" x14ac:dyDescent="0.3">
      <c r="A5" s="559" t="s">
        <v>363</v>
      </c>
      <c r="B5" s="559" t="s">
        <v>364</v>
      </c>
      <c r="C5" s="559" t="s">
        <v>365</v>
      </c>
      <c r="D5" s="559" t="s">
        <v>366</v>
      </c>
      <c r="E5" s="560" t="s">
        <v>367</v>
      </c>
      <c r="F5" s="560" t="s">
        <v>368</v>
      </c>
    </row>
    <row r="6" spans="1:6" s="564" customFormat="1" x14ac:dyDescent="0.3">
      <c r="A6" s="561" t="s">
        <v>369</v>
      </c>
      <c r="B6" s="562" t="s">
        <v>370</v>
      </c>
      <c r="C6" s="567" t="e">
        <f>#REF!</f>
        <v>#REF!</v>
      </c>
      <c r="D6" s="567" t="e">
        <f>#REF!</f>
        <v>#REF!</v>
      </c>
      <c r="E6" s="567" t="e">
        <f>#REF!</f>
        <v>#REF!</v>
      </c>
      <c r="F6" s="563"/>
    </row>
    <row r="7" spans="1:6" s="564" customFormat="1" x14ac:dyDescent="0.3">
      <c r="A7" s="561" t="s">
        <v>371</v>
      </c>
      <c r="B7" s="562" t="s">
        <v>372</v>
      </c>
      <c r="C7" s="567">
        <f>'ELEC SUMM'!C14</f>
        <v>0</v>
      </c>
      <c r="D7" s="567">
        <f>'ELEC SUMM'!D14</f>
        <v>0</v>
      </c>
      <c r="E7" s="567">
        <f>'ELEC SUMM'!E14</f>
        <v>0</v>
      </c>
      <c r="F7" s="563"/>
    </row>
    <row r="8" spans="1:6" s="564" customFormat="1" x14ac:dyDescent="0.3">
      <c r="A8" s="561" t="s">
        <v>373</v>
      </c>
      <c r="B8" s="562" t="s">
        <v>374</v>
      </c>
      <c r="C8" s="567">
        <f>ACMV!$H$61</f>
        <v>0</v>
      </c>
      <c r="D8" s="567">
        <f>ACMV!$J$61</f>
        <v>0</v>
      </c>
      <c r="E8" s="567">
        <f>ACMV!$K$61</f>
        <v>0</v>
      </c>
      <c r="F8" s="563"/>
    </row>
    <row r="9" spans="1:6" s="564" customFormat="1" x14ac:dyDescent="0.3">
      <c r="A9" s="561" t="s">
        <v>375</v>
      </c>
      <c r="B9" s="562" t="s">
        <v>376</v>
      </c>
      <c r="C9" s="567">
        <f>FSS!$H$57</f>
        <v>0</v>
      </c>
      <c r="D9" s="567">
        <f>FSS!$J$57</f>
        <v>0</v>
      </c>
      <c r="E9" s="567">
        <f>FSS!$K$57</f>
        <v>0</v>
      </c>
      <c r="F9" s="563"/>
    </row>
    <row r="10" spans="1:6" s="564" customFormat="1" x14ac:dyDescent="0.3">
      <c r="A10" s="561" t="s">
        <v>377</v>
      </c>
      <c r="B10" s="564" t="s">
        <v>378</v>
      </c>
      <c r="C10" s="567">
        <f>PLUMBING!$H$60</f>
        <v>0</v>
      </c>
      <c r="D10" s="567">
        <f>PLUMBING!$J$60</f>
        <v>0</v>
      </c>
      <c r="E10" s="567">
        <f>PLUMBING!$K$60</f>
        <v>0</v>
      </c>
      <c r="F10" s="563"/>
    </row>
    <row r="11" spans="1:6" s="564" customFormat="1" x14ac:dyDescent="0.2">
      <c r="A11" s="561"/>
      <c r="B11" s="562"/>
      <c r="C11" s="565"/>
      <c r="D11" s="563"/>
      <c r="E11" s="563"/>
      <c r="F11" s="563"/>
    </row>
    <row r="12" spans="1:6" x14ac:dyDescent="0.3">
      <c r="A12" s="561"/>
      <c r="B12" s="566" t="s">
        <v>379</v>
      </c>
      <c r="C12" s="567" t="e">
        <f>SUM(C6:C10)</f>
        <v>#REF!</v>
      </c>
      <c r="D12" s="567" t="e">
        <f>SUM(D6:D10)</f>
        <v>#REF!</v>
      </c>
      <c r="E12" s="567" t="e">
        <f>SUM(E6:E10)</f>
        <v>#REF!</v>
      </c>
      <c r="F12" s="567"/>
    </row>
    <row r="13" spans="1:6" x14ac:dyDescent="0.3">
      <c r="A13" s="561"/>
      <c r="B13" s="566" t="s">
        <v>380</v>
      </c>
      <c r="C13" s="567"/>
      <c r="D13" s="563"/>
      <c r="E13" s="563"/>
      <c r="F13" s="563"/>
    </row>
    <row r="14" spans="1:6" x14ac:dyDescent="0.3">
      <c r="A14" s="936" t="s">
        <v>381</v>
      </c>
      <c r="B14" s="936"/>
      <c r="C14" s="568" t="e">
        <f>C12+C13</f>
        <v>#REF!</v>
      </c>
      <c r="D14" s="568" t="e">
        <f t="shared" ref="D14:E14" si="0">D12+D13</f>
        <v>#REF!</v>
      </c>
      <c r="E14" s="568" t="e">
        <f t="shared" si="0"/>
        <v>#REF!</v>
      </c>
      <c r="F14" s="568"/>
    </row>
    <row r="15" spans="1:6" x14ac:dyDescent="0.3">
      <c r="A15" s="561"/>
      <c r="B15" s="566" t="s">
        <v>382</v>
      </c>
      <c r="C15" s="567"/>
      <c r="D15" s="563"/>
      <c r="E15" s="563"/>
      <c r="F15" s="563"/>
    </row>
    <row r="16" spans="1:6" x14ac:dyDescent="0.3">
      <c r="A16" s="561"/>
      <c r="B16" s="566" t="s">
        <v>383</v>
      </c>
      <c r="C16" s="567"/>
      <c r="D16" s="563"/>
      <c r="E16" s="563"/>
      <c r="F16" s="563"/>
    </row>
    <row r="17" spans="1:6" x14ac:dyDescent="0.3">
      <c r="A17" s="936" t="s">
        <v>384</v>
      </c>
      <c r="B17" s="936"/>
      <c r="C17" s="568" t="e">
        <f>C16+C15+C14</f>
        <v>#REF!</v>
      </c>
      <c r="D17" s="568" t="e">
        <f>D16+D15+D14</f>
        <v>#REF!</v>
      </c>
      <c r="E17" s="568" t="e">
        <f>E16+E15+E14</f>
        <v>#REF!</v>
      </c>
      <c r="F17" s="568"/>
    </row>
    <row r="18" spans="1:6" x14ac:dyDescent="0.3">
      <c r="A18" s="569"/>
      <c r="B18" s="570"/>
    </row>
    <row r="19" spans="1:6" x14ac:dyDescent="0.3">
      <c r="A19" s="571"/>
      <c r="B19" s="570"/>
    </row>
    <row r="20" spans="1:6" x14ac:dyDescent="0.3">
      <c r="A20" s="569"/>
      <c r="B20" s="570"/>
    </row>
    <row r="21" spans="1:6" x14ac:dyDescent="0.3">
      <c r="A21" s="569"/>
      <c r="B21" s="570"/>
    </row>
    <row r="22" spans="1:6" x14ac:dyDescent="0.3">
      <c r="A22" s="572"/>
      <c r="B22" s="573"/>
    </row>
    <row r="23" spans="1:6" x14ac:dyDescent="0.3">
      <c r="A23" s="572"/>
      <c r="B23" s="573"/>
    </row>
    <row r="24" spans="1:6" x14ac:dyDescent="0.3">
      <c r="A24" s="572"/>
      <c r="B24" s="574"/>
    </row>
  </sheetData>
  <mergeCells count="3">
    <mergeCell ref="A1:F4"/>
    <mergeCell ref="A14:B14"/>
    <mergeCell ref="A17:B17"/>
  </mergeCells>
  <pageMargins left="0.7" right="0.7" top="0.75" bottom="0.75" header="0.3" footer="0.3"/>
  <pageSetup paperSize="9" scale="56"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873980-F3C3-43EA-ADC6-8BD5DC302F0A}">
  <dimension ref="A1:M197"/>
  <sheetViews>
    <sheetView tabSelected="1" view="pageBreakPreview" topLeftCell="A191" zoomScale="93" zoomScaleNormal="100" zoomScaleSheetLayoutView="93" workbookViewId="0">
      <selection activeCell="B125" sqref="B125"/>
    </sheetView>
  </sheetViews>
  <sheetFormatPr defaultColWidth="8.25" defaultRowHeight="15.75" x14ac:dyDescent="0.25"/>
  <cols>
    <col min="1" max="1" width="6.625" style="689" customWidth="1"/>
    <col min="2" max="2" width="46.875" style="690" customWidth="1"/>
    <col min="3" max="3" width="8.125" style="691" customWidth="1"/>
    <col min="4" max="5" width="11.75" style="923" customWidth="1"/>
    <col min="6" max="6" width="9.75" style="923" customWidth="1"/>
    <col min="7" max="7" width="9.5" style="923" customWidth="1"/>
    <col min="8" max="8" width="8.75" style="692" customWidth="1"/>
    <col min="9" max="9" width="10.75" style="924" customWidth="1"/>
    <col min="10" max="10" width="11.75" style="693" customWidth="1"/>
    <col min="11" max="11" width="9" style="693" customWidth="1"/>
    <col min="12" max="12" width="9.375" style="693" customWidth="1"/>
    <col min="13" max="13" width="14.5" style="693" customWidth="1"/>
    <col min="14" max="15" width="8.25" style="693"/>
    <col min="16" max="16" width="18.625" style="693" customWidth="1"/>
    <col min="17" max="17" width="15.25" style="693" customWidth="1"/>
    <col min="18" max="16384" width="8.25" style="693"/>
  </cols>
  <sheetData>
    <row r="1" spans="1:13" s="583" customFormat="1" ht="15" customHeight="1" x14ac:dyDescent="0.3">
      <c r="A1" s="577" t="str">
        <f>'[12]9th Floor-Finishes Work'!A1</f>
        <v>EY OFFICES, INTERIOR FINISHES WORK.</v>
      </c>
      <c r="B1" s="578"/>
      <c r="C1" s="579"/>
      <c r="D1" s="580"/>
      <c r="E1" s="580"/>
      <c r="F1" s="580"/>
      <c r="G1" s="580"/>
      <c r="H1" s="581"/>
      <c r="I1" s="582" t="s">
        <v>68</v>
      </c>
    </row>
    <row r="2" spans="1:13" s="590" customFormat="1" ht="17.25" customHeight="1" x14ac:dyDescent="0.2">
      <c r="A2" s="584" t="str">
        <f>'[12]9th Floor-Finishes Work'!A2</f>
        <v>ISLAMABAD.</v>
      </c>
      <c r="B2" s="585"/>
      <c r="C2" s="586"/>
      <c r="D2" s="587"/>
      <c r="E2" s="587"/>
      <c r="F2" s="587"/>
      <c r="G2" s="587"/>
      <c r="H2" s="588"/>
      <c r="I2" s="589" t="s">
        <v>390</v>
      </c>
    </row>
    <row r="3" spans="1:13" s="583" customFormat="1" ht="8.25" customHeight="1" thickBot="1" x14ac:dyDescent="0.3">
      <c r="A3" s="591"/>
      <c r="B3" s="592"/>
      <c r="C3" s="593"/>
      <c r="D3" s="594"/>
      <c r="E3" s="594"/>
      <c r="F3" s="594"/>
      <c r="G3" s="594"/>
      <c r="H3" s="595"/>
      <c r="I3" s="596"/>
    </row>
    <row r="4" spans="1:13" s="583" customFormat="1" ht="20.25" customHeight="1" thickBot="1" x14ac:dyDescent="0.25">
      <c r="A4" s="946" t="s">
        <v>391</v>
      </c>
      <c r="B4" s="946" t="s">
        <v>0</v>
      </c>
      <c r="C4" s="946" t="s">
        <v>241</v>
      </c>
      <c r="D4" s="948" t="s">
        <v>392</v>
      </c>
      <c r="E4" s="948" t="s">
        <v>92</v>
      </c>
      <c r="F4" s="937" t="s">
        <v>93</v>
      </c>
      <c r="G4" s="950"/>
      <c r="H4" s="937" t="s">
        <v>537</v>
      </c>
      <c r="I4" s="938"/>
      <c r="J4" s="703" t="s">
        <v>394</v>
      </c>
      <c r="K4" s="939" t="s">
        <v>393</v>
      </c>
      <c r="L4" s="941" t="s">
        <v>96</v>
      </c>
      <c r="M4" s="943" t="s">
        <v>97</v>
      </c>
    </row>
    <row r="5" spans="1:13" s="583" customFormat="1" ht="32.25" customHeight="1" thickBot="1" x14ac:dyDescent="0.25">
      <c r="A5" s="947"/>
      <c r="B5" s="947"/>
      <c r="C5" s="947"/>
      <c r="D5" s="949"/>
      <c r="E5" s="949"/>
      <c r="F5" s="704" t="s">
        <v>3</v>
      </c>
      <c r="G5" s="704" t="s">
        <v>8</v>
      </c>
      <c r="H5" s="704" t="s">
        <v>3</v>
      </c>
      <c r="I5" s="702" t="s">
        <v>8</v>
      </c>
      <c r="J5" s="705" t="s">
        <v>78</v>
      </c>
      <c r="K5" s="940"/>
      <c r="L5" s="942"/>
      <c r="M5" s="944"/>
    </row>
    <row r="6" spans="1:13" s="597" customFormat="1" ht="24" customHeight="1" x14ac:dyDescent="0.25">
      <c r="A6" s="706" t="s">
        <v>395</v>
      </c>
      <c r="B6" s="707" t="s">
        <v>538</v>
      </c>
      <c r="C6" s="708"/>
      <c r="D6" s="709"/>
      <c r="E6" s="709"/>
      <c r="F6" s="709"/>
      <c r="G6" s="709"/>
      <c r="H6" s="708"/>
      <c r="I6" s="710"/>
      <c r="J6" s="711"/>
      <c r="K6" s="711"/>
      <c r="L6" s="711"/>
      <c r="M6" s="711"/>
    </row>
    <row r="7" spans="1:13" s="597" customFormat="1" ht="198" customHeight="1" x14ac:dyDescent="0.25">
      <c r="A7" s="712"/>
      <c r="B7" s="713" t="s">
        <v>539</v>
      </c>
      <c r="C7" s="714" t="s">
        <v>201</v>
      </c>
      <c r="D7" s="714">
        <v>1</v>
      </c>
      <c r="E7" s="715"/>
      <c r="F7" s="715"/>
      <c r="G7" s="715"/>
      <c r="H7" s="714"/>
      <c r="I7" s="716"/>
      <c r="J7" s="711"/>
      <c r="K7" s="711"/>
      <c r="L7" s="711"/>
      <c r="M7" s="711"/>
    </row>
    <row r="8" spans="1:13" s="722" customFormat="1" ht="10.5" customHeight="1" x14ac:dyDescent="0.25">
      <c r="A8" s="717"/>
      <c r="B8" s="718"/>
      <c r="C8" s="719"/>
      <c r="D8" s="720"/>
      <c r="E8" s="720"/>
      <c r="F8" s="720"/>
      <c r="G8" s="720"/>
      <c r="H8" s="720"/>
      <c r="I8" s="721"/>
      <c r="J8" s="711"/>
      <c r="K8" s="711"/>
      <c r="L8" s="711"/>
      <c r="M8" s="711"/>
    </row>
    <row r="9" spans="1:13" s="597" customFormat="1" ht="24" customHeight="1" x14ac:dyDescent="0.25">
      <c r="A9" s="723" t="s">
        <v>270</v>
      </c>
      <c r="B9" s="724" t="s">
        <v>540</v>
      </c>
      <c r="C9" s="725"/>
      <c r="D9" s="726"/>
      <c r="E9" s="726"/>
      <c r="F9" s="726"/>
      <c r="G9" s="726"/>
      <c r="H9" s="725"/>
      <c r="I9" s="727"/>
      <c r="J9" s="711"/>
      <c r="K9" s="711"/>
      <c r="L9" s="711"/>
      <c r="M9" s="711"/>
    </row>
    <row r="10" spans="1:13" s="597" customFormat="1" ht="24" customHeight="1" x14ac:dyDescent="0.25">
      <c r="A10" s="630" t="s">
        <v>398</v>
      </c>
      <c r="B10" s="631" t="s">
        <v>399</v>
      </c>
      <c r="C10" s="728"/>
      <c r="D10" s="729"/>
      <c r="E10" s="729"/>
      <c r="F10" s="729"/>
      <c r="G10" s="729"/>
      <c r="H10" s="729"/>
      <c r="I10" s="730"/>
      <c r="J10" s="711"/>
      <c r="K10" s="711"/>
      <c r="L10" s="711"/>
      <c r="M10" s="711"/>
    </row>
    <row r="11" spans="1:13" s="600" customFormat="1" ht="24" customHeight="1" x14ac:dyDescent="0.2">
      <c r="A11" s="598" t="s">
        <v>400</v>
      </c>
      <c r="B11" s="599" t="s">
        <v>401</v>
      </c>
      <c r="C11" s="731"/>
      <c r="D11" s="732"/>
      <c r="E11" s="732"/>
      <c r="F11" s="732"/>
      <c r="G11" s="732"/>
      <c r="H11" s="733"/>
      <c r="I11" s="734"/>
      <c r="J11" s="711"/>
      <c r="K11" s="711"/>
      <c r="L11" s="711"/>
      <c r="M11" s="711"/>
    </row>
    <row r="12" spans="1:13" s="597" customFormat="1" ht="390" x14ac:dyDescent="0.25">
      <c r="A12" s="601"/>
      <c r="B12" s="602" t="s">
        <v>541</v>
      </c>
      <c r="C12" s="735" t="s">
        <v>402</v>
      </c>
      <c r="D12" s="736">
        <v>2315</v>
      </c>
      <c r="E12" s="736"/>
      <c r="F12" s="736"/>
      <c r="G12" s="736"/>
      <c r="H12" s="736"/>
      <c r="I12" s="737"/>
      <c r="J12" s="711"/>
      <c r="K12" s="711"/>
      <c r="L12" s="711"/>
      <c r="M12" s="711"/>
    </row>
    <row r="13" spans="1:13" s="600" customFormat="1" ht="21.75" customHeight="1" x14ac:dyDescent="0.2">
      <c r="A13" s="598" t="s">
        <v>403</v>
      </c>
      <c r="B13" s="599" t="s">
        <v>404</v>
      </c>
      <c r="C13" s="731"/>
      <c r="D13" s="732"/>
      <c r="E13" s="732"/>
      <c r="F13" s="732"/>
      <c r="G13" s="732"/>
      <c r="H13" s="733"/>
      <c r="I13" s="734"/>
      <c r="J13" s="711"/>
      <c r="K13" s="711"/>
      <c r="L13" s="711"/>
      <c r="M13" s="711"/>
    </row>
    <row r="14" spans="1:13" s="597" customFormat="1" ht="225" x14ac:dyDescent="0.25">
      <c r="A14" s="601"/>
      <c r="B14" s="602" t="s">
        <v>542</v>
      </c>
      <c r="C14" s="735" t="s">
        <v>402</v>
      </c>
      <c r="D14" s="736">
        <v>1300</v>
      </c>
      <c r="E14" s="736"/>
      <c r="F14" s="736"/>
      <c r="G14" s="736"/>
      <c r="H14" s="736"/>
      <c r="I14" s="737"/>
      <c r="J14" s="711"/>
      <c r="K14" s="711"/>
      <c r="L14" s="711"/>
      <c r="M14" s="711"/>
    </row>
    <row r="15" spans="1:13" s="604" customFormat="1" ht="18" customHeight="1" x14ac:dyDescent="0.2">
      <c r="A15" s="598" t="s">
        <v>405</v>
      </c>
      <c r="B15" s="603" t="s">
        <v>406</v>
      </c>
      <c r="C15" s="738"/>
      <c r="D15" s="739"/>
      <c r="E15" s="739"/>
      <c r="F15" s="739"/>
      <c r="G15" s="739"/>
      <c r="H15" s="740"/>
      <c r="I15" s="741"/>
      <c r="J15" s="711"/>
      <c r="K15" s="711"/>
      <c r="L15" s="711"/>
      <c r="M15" s="711"/>
    </row>
    <row r="16" spans="1:13" s="597" customFormat="1" ht="121.5" customHeight="1" x14ac:dyDescent="0.25">
      <c r="A16" s="605"/>
      <c r="B16" s="606" t="s">
        <v>407</v>
      </c>
      <c r="C16" s="742"/>
      <c r="D16" s="743"/>
      <c r="E16" s="743"/>
      <c r="F16" s="743"/>
      <c r="G16" s="743"/>
      <c r="H16" s="743"/>
      <c r="I16" s="744"/>
      <c r="J16" s="711"/>
      <c r="K16" s="711"/>
      <c r="L16" s="711"/>
      <c r="M16" s="711"/>
    </row>
    <row r="17" spans="1:13" s="597" customFormat="1" ht="30.75" customHeight="1" x14ac:dyDescent="0.25">
      <c r="A17" s="607" t="s">
        <v>34</v>
      </c>
      <c r="B17" s="608" t="s">
        <v>408</v>
      </c>
      <c r="C17" s="745" t="s">
        <v>402</v>
      </c>
      <c r="D17" s="746">
        <f>(25+76+20+13+13+19+13+24+28+13+13+49+217)*9.5</f>
        <v>4968.5</v>
      </c>
      <c r="E17" s="746"/>
      <c r="F17" s="746"/>
      <c r="G17" s="746"/>
      <c r="H17" s="747"/>
      <c r="I17" s="748"/>
      <c r="J17" s="711"/>
      <c r="K17" s="711"/>
      <c r="L17" s="711"/>
      <c r="M17" s="711"/>
    </row>
    <row r="18" spans="1:13" s="597" customFormat="1" ht="21.75" customHeight="1" x14ac:dyDescent="0.25">
      <c r="A18" s="749"/>
      <c r="B18" s="750"/>
      <c r="C18" s="751"/>
      <c r="D18" s="739"/>
      <c r="E18" s="739"/>
      <c r="F18" s="739"/>
      <c r="G18" s="739"/>
      <c r="H18" s="752"/>
      <c r="I18" s="753"/>
      <c r="J18" s="711"/>
      <c r="K18" s="711"/>
      <c r="L18" s="711"/>
      <c r="M18" s="711"/>
    </row>
    <row r="19" spans="1:13" s="597" customFormat="1" ht="21.75" customHeight="1" x14ac:dyDescent="0.25">
      <c r="A19" s="749"/>
      <c r="B19" s="750"/>
      <c r="C19" s="751"/>
      <c r="D19" s="739"/>
      <c r="E19" s="739"/>
      <c r="F19" s="739"/>
      <c r="G19" s="739"/>
      <c r="H19" s="752"/>
      <c r="I19" s="753"/>
      <c r="J19" s="711"/>
      <c r="K19" s="711"/>
      <c r="L19" s="711"/>
      <c r="M19" s="711"/>
    </row>
    <row r="20" spans="1:13" s="597" customFormat="1" ht="21.75" customHeight="1" x14ac:dyDescent="0.25">
      <c r="A20" s="749"/>
      <c r="B20" s="750"/>
      <c r="C20" s="751"/>
      <c r="D20" s="739"/>
      <c r="E20" s="739"/>
      <c r="F20" s="739"/>
      <c r="G20" s="739"/>
      <c r="H20" s="752"/>
      <c r="I20" s="753"/>
      <c r="J20" s="711"/>
      <c r="K20" s="711"/>
      <c r="L20" s="711"/>
      <c r="M20" s="711"/>
    </row>
    <row r="21" spans="1:13" s="597" customFormat="1" ht="15" customHeight="1" x14ac:dyDescent="0.25">
      <c r="A21" s="754"/>
      <c r="B21" s="755"/>
      <c r="C21" s="756"/>
      <c r="D21" s="757"/>
      <c r="E21" s="757"/>
      <c r="F21" s="757"/>
      <c r="G21" s="757"/>
      <c r="H21" s="758"/>
      <c r="I21" s="759"/>
      <c r="J21" s="711"/>
      <c r="K21" s="711"/>
      <c r="L21" s="711"/>
      <c r="M21" s="711"/>
    </row>
    <row r="22" spans="1:13" s="604" customFormat="1" ht="18" customHeight="1" x14ac:dyDescent="0.2">
      <c r="A22" s="598" t="s">
        <v>409</v>
      </c>
      <c r="B22" s="603" t="s">
        <v>410</v>
      </c>
      <c r="C22" s="738"/>
      <c r="D22" s="739"/>
      <c r="E22" s="739"/>
      <c r="F22" s="739"/>
      <c r="G22" s="739"/>
      <c r="H22" s="740"/>
      <c r="I22" s="741"/>
      <c r="J22" s="711"/>
      <c r="K22" s="711"/>
      <c r="L22" s="711"/>
      <c r="M22" s="711"/>
    </row>
    <row r="23" spans="1:13" s="604" customFormat="1" ht="135" x14ac:dyDescent="0.25">
      <c r="A23" s="605"/>
      <c r="B23" s="606" t="s">
        <v>411</v>
      </c>
      <c r="C23" s="760"/>
      <c r="D23" s="743"/>
      <c r="E23" s="743"/>
      <c r="F23" s="743"/>
      <c r="G23" s="743"/>
      <c r="H23" s="743"/>
      <c r="I23" s="744"/>
      <c r="J23" s="711"/>
      <c r="K23" s="711"/>
      <c r="L23" s="711"/>
      <c r="M23" s="711"/>
    </row>
    <row r="24" spans="1:13" s="604" customFormat="1" ht="30" customHeight="1" x14ac:dyDescent="0.2">
      <c r="A24" s="609" t="s">
        <v>34</v>
      </c>
      <c r="B24" s="610" t="s">
        <v>412</v>
      </c>
      <c r="C24" s="761" t="s">
        <v>402</v>
      </c>
      <c r="D24" s="711">
        <f>(18*9.5)</f>
        <v>171</v>
      </c>
      <c r="E24" s="711"/>
      <c r="F24" s="711"/>
      <c r="G24" s="711"/>
      <c r="H24" s="711"/>
      <c r="I24" s="762"/>
      <c r="J24" s="711"/>
      <c r="K24" s="711"/>
      <c r="L24" s="711"/>
      <c r="M24" s="711"/>
    </row>
    <row r="25" spans="1:13" s="604" customFormat="1" ht="28.5" customHeight="1" x14ac:dyDescent="0.2">
      <c r="A25" s="611" t="s">
        <v>57</v>
      </c>
      <c r="B25" s="612" t="s">
        <v>413</v>
      </c>
      <c r="C25" s="763" t="s">
        <v>402</v>
      </c>
      <c r="D25" s="746">
        <f>31*10.5</f>
        <v>325.5</v>
      </c>
      <c r="E25" s="746"/>
      <c r="F25" s="746"/>
      <c r="G25" s="746"/>
      <c r="H25" s="746"/>
      <c r="I25" s="764"/>
      <c r="J25" s="711"/>
      <c r="K25" s="711"/>
      <c r="L25" s="711"/>
      <c r="M25" s="711"/>
    </row>
    <row r="26" spans="1:13" s="597" customFormat="1" ht="30" x14ac:dyDescent="0.25">
      <c r="A26" s="613" t="s">
        <v>414</v>
      </c>
      <c r="B26" s="614" t="s">
        <v>415</v>
      </c>
      <c r="C26" s="738"/>
      <c r="D26" s="739"/>
      <c r="E26" s="739"/>
      <c r="F26" s="739"/>
      <c r="G26" s="739"/>
      <c r="H26" s="740"/>
      <c r="I26" s="741"/>
      <c r="J26" s="711"/>
      <c r="K26" s="711"/>
      <c r="L26" s="711"/>
      <c r="M26" s="711"/>
    </row>
    <row r="27" spans="1:13" s="597" customFormat="1" ht="195" customHeight="1" x14ac:dyDescent="0.25">
      <c r="A27" s="605"/>
      <c r="B27" s="606" t="s">
        <v>416</v>
      </c>
      <c r="C27" s="760"/>
      <c r="D27" s="743"/>
      <c r="E27" s="743"/>
      <c r="F27" s="743"/>
      <c r="G27" s="743"/>
      <c r="H27" s="765"/>
      <c r="I27" s="744"/>
      <c r="J27" s="711"/>
      <c r="K27" s="711"/>
      <c r="L27" s="711"/>
      <c r="M27" s="711"/>
    </row>
    <row r="28" spans="1:13" s="597" customFormat="1" ht="19.5" customHeight="1" x14ac:dyDescent="0.25">
      <c r="A28" s="615" t="s">
        <v>34</v>
      </c>
      <c r="B28" s="616" t="s">
        <v>417</v>
      </c>
      <c r="C28" s="766" t="s">
        <v>402</v>
      </c>
      <c r="D28" s="746">
        <f>(18*9.5)</f>
        <v>171</v>
      </c>
      <c r="E28" s="746"/>
      <c r="F28" s="746"/>
      <c r="G28" s="746"/>
      <c r="H28" s="746"/>
      <c r="I28" s="764"/>
      <c r="J28" s="711"/>
      <c r="K28" s="711"/>
      <c r="L28" s="711"/>
      <c r="M28" s="711"/>
    </row>
    <row r="29" spans="1:13" s="604" customFormat="1" ht="21.75" customHeight="1" x14ac:dyDescent="0.2">
      <c r="A29" s="598" t="s">
        <v>418</v>
      </c>
      <c r="B29" s="599" t="s">
        <v>419</v>
      </c>
      <c r="C29" s="738"/>
      <c r="D29" s="739"/>
      <c r="E29" s="739"/>
      <c r="F29" s="739"/>
      <c r="G29" s="739"/>
      <c r="H29" s="740"/>
      <c r="I29" s="741"/>
      <c r="J29" s="711"/>
      <c r="K29" s="711"/>
      <c r="L29" s="711"/>
      <c r="M29" s="711"/>
    </row>
    <row r="30" spans="1:13" s="604" customFormat="1" ht="198" customHeight="1" x14ac:dyDescent="0.25">
      <c r="A30" s="605"/>
      <c r="B30" s="606" t="s">
        <v>543</v>
      </c>
      <c r="C30" s="760"/>
      <c r="D30" s="743"/>
      <c r="E30" s="743"/>
      <c r="F30" s="743"/>
      <c r="G30" s="743"/>
      <c r="H30" s="765"/>
      <c r="I30" s="744"/>
      <c r="J30" s="711"/>
      <c r="K30" s="711"/>
      <c r="L30" s="711"/>
      <c r="M30" s="711"/>
    </row>
    <row r="31" spans="1:13" s="600" customFormat="1" ht="20.25" customHeight="1" x14ac:dyDescent="0.2">
      <c r="A31" s="615" t="s">
        <v>34</v>
      </c>
      <c r="B31" s="616" t="s">
        <v>420</v>
      </c>
      <c r="C31" s="766" t="s">
        <v>402</v>
      </c>
      <c r="D31" s="746">
        <v>1035</v>
      </c>
      <c r="E31" s="746"/>
      <c r="F31" s="746"/>
      <c r="G31" s="746"/>
      <c r="H31" s="746"/>
      <c r="I31" s="764"/>
      <c r="J31" s="711"/>
      <c r="K31" s="711"/>
      <c r="L31" s="711"/>
      <c r="M31" s="711"/>
    </row>
    <row r="32" spans="1:13" s="600" customFormat="1" ht="17.25" customHeight="1" x14ac:dyDescent="0.2">
      <c r="A32" s="598" t="s">
        <v>421</v>
      </c>
      <c r="B32" s="599" t="s">
        <v>544</v>
      </c>
      <c r="C32" s="738"/>
      <c r="D32" s="739"/>
      <c r="E32" s="739"/>
      <c r="F32" s="739"/>
      <c r="G32" s="739"/>
      <c r="H32" s="740"/>
      <c r="I32" s="741"/>
      <c r="J32" s="711"/>
      <c r="K32" s="711"/>
      <c r="L32" s="711"/>
      <c r="M32" s="711"/>
    </row>
    <row r="33" spans="1:13" s="600" customFormat="1" ht="181.5" customHeight="1" x14ac:dyDescent="0.25">
      <c r="A33" s="601"/>
      <c r="B33" s="602" t="s">
        <v>545</v>
      </c>
      <c r="C33" s="767" t="s">
        <v>402</v>
      </c>
      <c r="D33" s="736">
        <f>8*12</f>
        <v>96</v>
      </c>
      <c r="E33" s="736"/>
      <c r="F33" s="736"/>
      <c r="G33" s="736"/>
      <c r="H33" s="768"/>
      <c r="I33" s="737"/>
      <c r="J33" s="711"/>
      <c r="K33" s="711"/>
      <c r="L33" s="711"/>
      <c r="M33" s="711"/>
    </row>
    <row r="34" spans="1:13" s="604" customFormat="1" ht="30" customHeight="1" x14ac:dyDescent="0.2">
      <c r="A34" s="613" t="s">
        <v>423</v>
      </c>
      <c r="B34" s="617" t="s">
        <v>422</v>
      </c>
      <c r="C34" s="738"/>
      <c r="D34" s="739"/>
      <c r="E34" s="739"/>
      <c r="F34" s="739"/>
      <c r="G34" s="739"/>
      <c r="H34" s="740"/>
      <c r="I34" s="741"/>
      <c r="J34" s="711"/>
      <c r="K34" s="711"/>
      <c r="L34" s="711"/>
      <c r="M34" s="711"/>
    </row>
    <row r="35" spans="1:13" s="604" customFormat="1" ht="196.5" customHeight="1" x14ac:dyDescent="0.25">
      <c r="A35" s="605"/>
      <c r="B35" s="606" t="s">
        <v>546</v>
      </c>
      <c r="C35" s="760"/>
      <c r="D35" s="743"/>
      <c r="E35" s="743"/>
      <c r="F35" s="743"/>
      <c r="G35" s="743"/>
      <c r="H35" s="765"/>
      <c r="I35" s="744"/>
      <c r="J35" s="711"/>
      <c r="K35" s="711"/>
      <c r="L35" s="711"/>
      <c r="M35" s="711"/>
    </row>
    <row r="36" spans="1:13" s="600" customFormat="1" ht="23.25" customHeight="1" x14ac:dyDescent="0.2">
      <c r="A36" s="615" t="s">
        <v>34</v>
      </c>
      <c r="B36" s="616" t="s">
        <v>420</v>
      </c>
      <c r="C36" s="766" t="s">
        <v>402</v>
      </c>
      <c r="D36" s="746">
        <f>(150*3.5)</f>
        <v>525</v>
      </c>
      <c r="E36" s="746"/>
      <c r="F36" s="746"/>
      <c r="G36" s="746"/>
      <c r="H36" s="746"/>
      <c r="I36" s="764"/>
      <c r="J36" s="711"/>
      <c r="K36" s="711"/>
      <c r="L36" s="711"/>
      <c r="M36" s="711"/>
    </row>
    <row r="37" spans="1:13" s="600" customFormat="1" ht="21.75" customHeight="1" x14ac:dyDescent="0.2">
      <c r="A37" s="769"/>
      <c r="B37" s="770"/>
      <c r="C37" s="771"/>
      <c r="D37" s="739"/>
      <c r="E37" s="739"/>
      <c r="F37" s="739"/>
      <c r="G37" s="739"/>
      <c r="H37" s="739"/>
      <c r="I37" s="772"/>
      <c r="J37" s="711"/>
      <c r="K37" s="711"/>
      <c r="L37" s="711"/>
      <c r="M37" s="711"/>
    </row>
    <row r="38" spans="1:13" s="600" customFormat="1" ht="21.75" customHeight="1" x14ac:dyDescent="0.2">
      <c r="A38" s="769"/>
      <c r="B38" s="770"/>
      <c r="C38" s="771"/>
      <c r="D38" s="739"/>
      <c r="E38" s="739"/>
      <c r="F38" s="739"/>
      <c r="G38" s="739"/>
      <c r="H38" s="739"/>
      <c r="I38" s="772"/>
      <c r="J38" s="711"/>
      <c r="K38" s="711"/>
      <c r="L38" s="711"/>
      <c r="M38" s="711"/>
    </row>
    <row r="39" spans="1:13" s="600" customFormat="1" ht="14.25" customHeight="1" x14ac:dyDescent="0.2">
      <c r="A39" s="647"/>
      <c r="B39" s="773"/>
      <c r="C39" s="774"/>
      <c r="D39" s="757"/>
      <c r="E39" s="757"/>
      <c r="F39" s="757"/>
      <c r="G39" s="757"/>
      <c r="H39" s="757"/>
      <c r="I39" s="775"/>
      <c r="J39" s="711"/>
      <c r="K39" s="711"/>
      <c r="L39" s="711"/>
      <c r="M39" s="711"/>
    </row>
    <row r="40" spans="1:13" s="604" customFormat="1" ht="30" customHeight="1" x14ac:dyDescent="0.2">
      <c r="A40" s="613" t="s">
        <v>425</v>
      </c>
      <c r="B40" s="617" t="s">
        <v>424</v>
      </c>
      <c r="C40" s="738"/>
      <c r="D40" s="739"/>
      <c r="E40" s="739"/>
      <c r="F40" s="739"/>
      <c r="G40" s="739"/>
      <c r="H40" s="740"/>
      <c r="I40" s="741"/>
      <c r="J40" s="711"/>
      <c r="K40" s="711"/>
      <c r="L40" s="711"/>
      <c r="M40" s="711"/>
    </row>
    <row r="41" spans="1:13" s="604" customFormat="1" ht="166.5" customHeight="1" x14ac:dyDescent="0.25">
      <c r="A41" s="605"/>
      <c r="B41" s="606" t="s">
        <v>547</v>
      </c>
      <c r="C41" s="760"/>
      <c r="D41" s="743"/>
      <c r="E41" s="743"/>
      <c r="F41" s="743"/>
      <c r="G41" s="743"/>
      <c r="H41" s="765"/>
      <c r="I41" s="744"/>
      <c r="J41" s="711"/>
      <c r="K41" s="711"/>
      <c r="L41" s="711"/>
      <c r="M41" s="711"/>
    </row>
    <row r="42" spans="1:13" s="600" customFormat="1" ht="19.5" customHeight="1" x14ac:dyDescent="0.2">
      <c r="A42" s="615" t="s">
        <v>34</v>
      </c>
      <c r="B42" s="616" t="s">
        <v>420</v>
      </c>
      <c r="C42" s="766" t="s">
        <v>402</v>
      </c>
      <c r="D42" s="746">
        <v>1850</v>
      </c>
      <c r="E42" s="746"/>
      <c r="F42" s="746"/>
      <c r="G42" s="746"/>
      <c r="H42" s="746"/>
      <c r="I42" s="764"/>
      <c r="J42" s="711"/>
      <c r="K42" s="711"/>
      <c r="L42" s="711"/>
      <c r="M42" s="711"/>
    </row>
    <row r="43" spans="1:13" s="600" customFormat="1" ht="18.75" customHeight="1" x14ac:dyDescent="0.2">
      <c r="A43" s="598" t="s">
        <v>428</v>
      </c>
      <c r="B43" s="599" t="s">
        <v>426</v>
      </c>
      <c r="C43" s="738"/>
      <c r="D43" s="739"/>
      <c r="E43" s="739"/>
      <c r="F43" s="739"/>
      <c r="G43" s="739"/>
      <c r="H43" s="740"/>
      <c r="I43" s="741"/>
      <c r="J43" s="711"/>
      <c r="K43" s="711"/>
      <c r="L43" s="711"/>
      <c r="M43" s="711"/>
    </row>
    <row r="44" spans="1:13" s="597" customFormat="1" ht="201" customHeight="1" x14ac:dyDescent="0.25">
      <c r="A44" s="605"/>
      <c r="B44" s="606" t="s">
        <v>548</v>
      </c>
      <c r="C44" s="760"/>
      <c r="D44" s="743"/>
      <c r="E44" s="743"/>
      <c r="F44" s="743"/>
      <c r="G44" s="743"/>
      <c r="H44" s="765"/>
      <c r="I44" s="744"/>
      <c r="J44" s="711"/>
      <c r="K44" s="711"/>
      <c r="L44" s="711"/>
      <c r="M44" s="711"/>
    </row>
    <row r="45" spans="1:13" s="597" customFormat="1" ht="19.5" customHeight="1" x14ac:dyDescent="0.25">
      <c r="A45" s="615" t="s">
        <v>34</v>
      </c>
      <c r="B45" s="616" t="s">
        <v>427</v>
      </c>
      <c r="C45" s="766" t="s">
        <v>402</v>
      </c>
      <c r="D45" s="746">
        <f>68*9.5</f>
        <v>646</v>
      </c>
      <c r="E45" s="746"/>
      <c r="F45" s="746"/>
      <c r="G45" s="746"/>
      <c r="H45" s="746"/>
      <c r="I45" s="764"/>
      <c r="J45" s="711"/>
      <c r="K45" s="711"/>
      <c r="L45" s="711"/>
      <c r="M45" s="711"/>
    </row>
    <row r="46" spans="1:13" s="597" customFormat="1" ht="18" customHeight="1" x14ac:dyDescent="0.25">
      <c r="A46" s="619" t="s">
        <v>431</v>
      </c>
      <c r="B46" s="620" t="s">
        <v>429</v>
      </c>
      <c r="C46" s="731"/>
      <c r="D46" s="732"/>
      <c r="E46" s="732"/>
      <c r="F46" s="732"/>
      <c r="G46" s="732"/>
      <c r="H46" s="733"/>
      <c r="I46" s="734"/>
      <c r="J46" s="711"/>
      <c r="K46" s="711"/>
      <c r="L46" s="711"/>
      <c r="M46" s="711"/>
    </row>
    <row r="47" spans="1:13" s="597" customFormat="1" ht="133.5" customHeight="1" x14ac:dyDescent="0.25">
      <c r="A47" s="605"/>
      <c r="B47" s="606" t="s">
        <v>549</v>
      </c>
      <c r="C47" s="760"/>
      <c r="D47" s="743"/>
      <c r="E47" s="743"/>
      <c r="F47" s="743"/>
      <c r="G47" s="743"/>
      <c r="H47" s="743"/>
      <c r="I47" s="744"/>
      <c r="J47" s="711"/>
      <c r="K47" s="711"/>
      <c r="L47" s="711"/>
      <c r="M47" s="711"/>
    </row>
    <row r="48" spans="1:13" s="597" customFormat="1" ht="21" customHeight="1" x14ac:dyDescent="0.25">
      <c r="A48" s="621" t="s">
        <v>34</v>
      </c>
      <c r="B48" s="622" t="s">
        <v>430</v>
      </c>
      <c r="C48" s="761" t="s">
        <v>402</v>
      </c>
      <c r="D48" s="711">
        <v>50</v>
      </c>
      <c r="E48" s="711"/>
      <c r="F48" s="711"/>
      <c r="G48" s="711"/>
      <c r="H48" s="711"/>
      <c r="I48" s="762"/>
      <c r="J48" s="711"/>
      <c r="K48" s="711"/>
      <c r="L48" s="711"/>
      <c r="M48" s="711"/>
    </row>
    <row r="49" spans="1:13" s="597" customFormat="1" ht="21" customHeight="1" x14ac:dyDescent="0.25">
      <c r="A49" s="623" t="s">
        <v>57</v>
      </c>
      <c r="B49" s="624" t="s">
        <v>550</v>
      </c>
      <c r="C49" s="763" t="s">
        <v>28</v>
      </c>
      <c r="D49" s="746">
        <v>35</v>
      </c>
      <c r="E49" s="746"/>
      <c r="F49" s="746"/>
      <c r="G49" s="746"/>
      <c r="H49" s="746"/>
      <c r="I49" s="764"/>
      <c r="J49" s="711"/>
      <c r="K49" s="711"/>
      <c r="L49" s="711"/>
      <c r="M49" s="711"/>
    </row>
    <row r="50" spans="1:13" s="604" customFormat="1" ht="30" customHeight="1" x14ac:dyDescent="0.2">
      <c r="A50" s="613" t="s">
        <v>434</v>
      </c>
      <c r="B50" s="776" t="s">
        <v>432</v>
      </c>
      <c r="C50" s="738"/>
      <c r="D50" s="739"/>
      <c r="E50" s="739"/>
      <c r="F50" s="739"/>
      <c r="G50" s="739"/>
      <c r="H50" s="740"/>
      <c r="I50" s="741"/>
      <c r="J50" s="711"/>
      <c r="K50" s="711"/>
      <c r="L50" s="711"/>
      <c r="M50" s="711"/>
    </row>
    <row r="51" spans="1:13" s="604" customFormat="1" ht="123" customHeight="1" x14ac:dyDescent="0.25">
      <c r="A51" s="601"/>
      <c r="B51" s="625" t="s">
        <v>433</v>
      </c>
      <c r="C51" s="767" t="s">
        <v>28</v>
      </c>
      <c r="D51" s="736">
        <v>635</v>
      </c>
      <c r="E51" s="736"/>
      <c r="F51" s="736"/>
      <c r="G51" s="736"/>
      <c r="H51" s="736"/>
      <c r="I51" s="737"/>
      <c r="J51" s="711"/>
      <c r="K51" s="711"/>
      <c r="L51" s="711"/>
      <c r="M51" s="711"/>
    </row>
    <row r="52" spans="1:13" s="604" customFormat="1" ht="20.25" customHeight="1" x14ac:dyDescent="0.2">
      <c r="A52" s="598" t="s">
        <v>441</v>
      </c>
      <c r="B52" s="603" t="s">
        <v>435</v>
      </c>
      <c r="C52" s="738"/>
      <c r="D52" s="739"/>
      <c r="E52" s="739"/>
      <c r="F52" s="739"/>
      <c r="G52" s="739"/>
      <c r="H52" s="740"/>
      <c r="I52" s="741"/>
      <c r="J52" s="711"/>
      <c r="K52" s="711"/>
      <c r="L52" s="711"/>
      <c r="M52" s="711"/>
    </row>
    <row r="53" spans="1:13" s="604" customFormat="1" ht="89.25" customHeight="1" x14ac:dyDescent="0.25">
      <c r="A53" s="777"/>
      <c r="B53" s="627" t="s">
        <v>436</v>
      </c>
      <c r="C53" s="778"/>
      <c r="D53" s="779"/>
      <c r="E53" s="779"/>
      <c r="F53" s="779"/>
      <c r="G53" s="779"/>
      <c r="H53" s="779"/>
      <c r="I53" s="780"/>
      <c r="J53" s="711"/>
      <c r="K53" s="711"/>
      <c r="L53" s="711"/>
      <c r="M53" s="711"/>
    </row>
    <row r="54" spans="1:13" s="604" customFormat="1" ht="17.25" customHeight="1" x14ac:dyDescent="0.2">
      <c r="A54" s="628" t="s">
        <v>34</v>
      </c>
      <c r="B54" s="629" t="s">
        <v>437</v>
      </c>
      <c r="C54" s="781" t="s">
        <v>28</v>
      </c>
      <c r="D54" s="782">
        <v>385</v>
      </c>
      <c r="E54" s="782"/>
      <c r="F54" s="782"/>
      <c r="G54" s="782"/>
      <c r="H54" s="782"/>
      <c r="I54" s="762"/>
      <c r="J54" s="711"/>
      <c r="K54" s="711"/>
      <c r="L54" s="711"/>
      <c r="M54" s="711"/>
    </row>
    <row r="55" spans="1:13" s="604" customFormat="1" ht="17.25" customHeight="1" x14ac:dyDescent="0.2">
      <c r="A55" s="623" t="s">
        <v>57</v>
      </c>
      <c r="B55" s="624" t="s">
        <v>438</v>
      </c>
      <c r="C55" s="763" t="s">
        <v>28</v>
      </c>
      <c r="D55" s="746">
        <v>23</v>
      </c>
      <c r="E55" s="746"/>
      <c r="F55" s="746"/>
      <c r="G55" s="746"/>
      <c r="H55" s="746"/>
      <c r="I55" s="764"/>
      <c r="J55" s="711"/>
      <c r="K55" s="711"/>
      <c r="L55" s="711"/>
      <c r="M55" s="711"/>
    </row>
    <row r="56" spans="1:13" s="597" customFormat="1" ht="21" customHeight="1" x14ac:dyDescent="0.25">
      <c r="A56" s="630" t="s">
        <v>439</v>
      </c>
      <c r="B56" s="631" t="s">
        <v>440</v>
      </c>
      <c r="C56" s="728"/>
      <c r="D56" s="729"/>
      <c r="E56" s="729"/>
      <c r="F56" s="729"/>
      <c r="G56" s="729"/>
      <c r="H56" s="729"/>
      <c r="I56" s="730"/>
      <c r="J56" s="711"/>
      <c r="K56" s="711"/>
      <c r="L56" s="711"/>
      <c r="M56" s="711"/>
    </row>
    <row r="57" spans="1:13" s="597" customFormat="1" ht="21" customHeight="1" x14ac:dyDescent="0.25">
      <c r="A57" s="632" t="s">
        <v>445</v>
      </c>
      <c r="B57" s="633" t="s">
        <v>442</v>
      </c>
      <c r="C57" s="731"/>
      <c r="D57" s="732"/>
      <c r="E57" s="732"/>
      <c r="F57" s="732"/>
      <c r="G57" s="732"/>
      <c r="H57" s="733"/>
      <c r="I57" s="734"/>
      <c r="J57" s="711"/>
      <c r="K57" s="711"/>
      <c r="L57" s="711"/>
      <c r="M57" s="711"/>
    </row>
    <row r="58" spans="1:13" s="604" customFormat="1" ht="88.5" customHeight="1" x14ac:dyDescent="0.25">
      <c r="A58" s="634"/>
      <c r="B58" s="627" t="s">
        <v>443</v>
      </c>
      <c r="C58" s="783"/>
      <c r="D58" s="784"/>
      <c r="E58" s="784"/>
      <c r="F58" s="784"/>
      <c r="G58" s="784"/>
      <c r="H58" s="784"/>
      <c r="I58" s="785"/>
      <c r="J58" s="711"/>
      <c r="K58" s="711"/>
      <c r="L58" s="711"/>
      <c r="M58" s="711"/>
    </row>
    <row r="59" spans="1:13" s="604" customFormat="1" ht="18" customHeight="1" x14ac:dyDescent="0.2">
      <c r="A59" s="628" t="s">
        <v>34</v>
      </c>
      <c r="B59" s="629" t="s">
        <v>444</v>
      </c>
      <c r="C59" s="781" t="s">
        <v>402</v>
      </c>
      <c r="D59" s="782">
        <v>2215</v>
      </c>
      <c r="E59" s="782"/>
      <c r="F59" s="782"/>
      <c r="G59" s="782"/>
      <c r="H59" s="782"/>
      <c r="I59" s="762"/>
      <c r="J59" s="711"/>
      <c r="K59" s="711"/>
      <c r="L59" s="711"/>
      <c r="M59" s="711"/>
    </row>
    <row r="60" spans="1:13" s="604" customFormat="1" ht="18" customHeight="1" x14ac:dyDescent="0.2">
      <c r="A60" s="623" t="s">
        <v>57</v>
      </c>
      <c r="B60" s="624" t="s">
        <v>438</v>
      </c>
      <c r="C60" s="763" t="s">
        <v>402</v>
      </c>
      <c r="D60" s="746">
        <v>60</v>
      </c>
      <c r="E60" s="746"/>
      <c r="F60" s="746"/>
      <c r="G60" s="746"/>
      <c r="H60" s="746"/>
      <c r="I60" s="764"/>
      <c r="J60" s="711"/>
      <c r="K60" s="711"/>
      <c r="L60" s="711"/>
      <c r="M60" s="711"/>
    </row>
    <row r="61" spans="1:13" s="604" customFormat="1" ht="15.75" customHeight="1" x14ac:dyDescent="0.2">
      <c r="A61" s="618"/>
      <c r="B61" s="786"/>
      <c r="C61" s="787"/>
      <c r="D61" s="757"/>
      <c r="E61" s="757"/>
      <c r="F61" s="757"/>
      <c r="G61" s="757"/>
      <c r="H61" s="757"/>
      <c r="I61" s="775"/>
      <c r="J61" s="711"/>
      <c r="K61" s="711"/>
      <c r="L61" s="711"/>
      <c r="M61" s="711"/>
    </row>
    <row r="62" spans="1:13" s="604" customFormat="1" ht="19.5" customHeight="1" x14ac:dyDescent="0.2">
      <c r="A62" s="635" t="s">
        <v>450</v>
      </c>
      <c r="B62" s="636" t="s">
        <v>446</v>
      </c>
      <c r="C62" s="738"/>
      <c r="D62" s="739"/>
      <c r="E62" s="739"/>
      <c r="F62" s="739"/>
      <c r="G62" s="739"/>
      <c r="H62" s="740"/>
      <c r="I62" s="741"/>
      <c r="J62" s="711"/>
      <c r="K62" s="711"/>
      <c r="L62" s="711"/>
      <c r="M62" s="711"/>
    </row>
    <row r="63" spans="1:13" s="604" customFormat="1" ht="89.25" customHeight="1" x14ac:dyDescent="0.25">
      <c r="A63" s="634"/>
      <c r="B63" s="627" t="s">
        <v>447</v>
      </c>
      <c r="C63" s="783"/>
      <c r="D63" s="784"/>
      <c r="E63" s="784"/>
      <c r="F63" s="784"/>
      <c r="G63" s="784"/>
      <c r="H63" s="784"/>
      <c r="I63" s="785"/>
      <c r="J63" s="711"/>
      <c r="K63" s="711"/>
      <c r="L63" s="711"/>
      <c r="M63" s="711"/>
    </row>
    <row r="64" spans="1:13" s="604" customFormat="1" ht="20.25" customHeight="1" x14ac:dyDescent="0.2">
      <c r="A64" s="628" t="s">
        <v>34</v>
      </c>
      <c r="B64" s="629" t="s">
        <v>448</v>
      </c>
      <c r="C64" s="781" t="s">
        <v>402</v>
      </c>
      <c r="D64" s="782">
        <v>2425</v>
      </c>
      <c r="E64" s="782"/>
      <c r="F64" s="782"/>
      <c r="G64" s="782"/>
      <c r="H64" s="782"/>
      <c r="I64" s="762"/>
      <c r="J64" s="711"/>
      <c r="K64" s="711"/>
      <c r="L64" s="711"/>
      <c r="M64" s="711"/>
    </row>
    <row r="65" spans="1:13" s="604" customFormat="1" ht="20.25" customHeight="1" x14ac:dyDescent="0.2">
      <c r="A65" s="623" t="s">
        <v>57</v>
      </c>
      <c r="B65" s="624" t="s">
        <v>449</v>
      </c>
      <c r="C65" s="763" t="s">
        <v>402</v>
      </c>
      <c r="D65" s="746">
        <v>775</v>
      </c>
      <c r="E65" s="746"/>
      <c r="F65" s="746"/>
      <c r="G65" s="746"/>
      <c r="H65" s="746"/>
      <c r="I65" s="764"/>
      <c r="J65" s="711"/>
      <c r="K65" s="711"/>
      <c r="L65" s="711"/>
      <c r="M65" s="711"/>
    </row>
    <row r="66" spans="1:13" s="604" customFormat="1" ht="21" customHeight="1" x14ac:dyDescent="0.2">
      <c r="A66" s="635" t="s">
        <v>451</v>
      </c>
      <c r="B66" s="636" t="s">
        <v>551</v>
      </c>
      <c r="C66" s="738"/>
      <c r="D66" s="739"/>
      <c r="E66" s="739"/>
      <c r="F66" s="739"/>
      <c r="G66" s="739"/>
      <c r="H66" s="740"/>
      <c r="I66" s="741"/>
      <c r="J66" s="711"/>
      <c r="K66" s="711"/>
      <c r="L66" s="711"/>
      <c r="M66" s="711"/>
    </row>
    <row r="67" spans="1:13" s="604" customFormat="1" ht="151.5" customHeight="1" x14ac:dyDescent="0.25">
      <c r="A67" s="637"/>
      <c r="B67" s="638" t="s">
        <v>552</v>
      </c>
      <c r="C67" s="742" t="s">
        <v>402</v>
      </c>
      <c r="D67" s="743">
        <v>75</v>
      </c>
      <c r="E67" s="743"/>
      <c r="F67" s="743"/>
      <c r="G67" s="743"/>
      <c r="H67" s="743"/>
      <c r="I67" s="744"/>
      <c r="J67" s="711"/>
      <c r="K67" s="711"/>
      <c r="L67" s="711"/>
      <c r="M67" s="711"/>
    </row>
    <row r="68" spans="1:13" s="604" customFormat="1" ht="21.75" customHeight="1" x14ac:dyDescent="0.2">
      <c r="A68" s="632" t="s">
        <v>453</v>
      </c>
      <c r="B68" s="633" t="s">
        <v>553</v>
      </c>
      <c r="C68" s="731"/>
      <c r="D68" s="732"/>
      <c r="E68" s="732"/>
      <c r="F68" s="732"/>
      <c r="G68" s="732"/>
      <c r="H68" s="733"/>
      <c r="I68" s="734"/>
      <c r="J68" s="711"/>
      <c r="K68" s="711"/>
      <c r="L68" s="711"/>
      <c r="M68" s="711"/>
    </row>
    <row r="69" spans="1:13" s="604" customFormat="1" ht="75.75" customHeight="1" x14ac:dyDescent="0.25">
      <c r="A69" s="639"/>
      <c r="B69" s="788" t="s">
        <v>452</v>
      </c>
      <c r="C69" s="735" t="s">
        <v>402</v>
      </c>
      <c r="D69" s="736">
        <v>1000</v>
      </c>
      <c r="E69" s="736"/>
      <c r="F69" s="736"/>
      <c r="G69" s="736"/>
      <c r="H69" s="736"/>
      <c r="I69" s="737"/>
      <c r="J69" s="711"/>
      <c r="K69" s="711"/>
      <c r="L69" s="711"/>
      <c r="M69" s="711"/>
    </row>
    <row r="70" spans="1:13" s="604" customFormat="1" ht="21.75" customHeight="1" x14ac:dyDescent="0.2">
      <c r="A70" s="632" t="s">
        <v>456</v>
      </c>
      <c r="B70" s="633" t="s">
        <v>554</v>
      </c>
      <c r="C70" s="731"/>
      <c r="D70" s="732"/>
      <c r="E70" s="732"/>
      <c r="F70" s="732"/>
      <c r="G70" s="732"/>
      <c r="H70" s="733"/>
      <c r="I70" s="734"/>
      <c r="J70" s="711"/>
      <c r="K70" s="711"/>
      <c r="L70" s="711"/>
      <c r="M70" s="711"/>
    </row>
    <row r="71" spans="1:13" s="604" customFormat="1" ht="165" x14ac:dyDescent="0.25">
      <c r="A71" s="639"/>
      <c r="B71" s="788" t="s">
        <v>555</v>
      </c>
      <c r="C71" s="735" t="s">
        <v>402</v>
      </c>
      <c r="D71" s="736">
        <v>2275</v>
      </c>
      <c r="E71" s="736"/>
      <c r="F71" s="736"/>
      <c r="G71" s="736"/>
      <c r="H71" s="736"/>
      <c r="I71" s="737"/>
      <c r="J71" s="711"/>
      <c r="K71" s="711"/>
      <c r="L71" s="711"/>
      <c r="M71" s="711"/>
    </row>
    <row r="72" spans="1:13" s="604" customFormat="1" ht="20.25" customHeight="1" x14ac:dyDescent="0.2">
      <c r="A72" s="635" t="s">
        <v>459</v>
      </c>
      <c r="B72" s="636" t="s">
        <v>454</v>
      </c>
      <c r="C72" s="738"/>
      <c r="D72" s="739"/>
      <c r="E72" s="739"/>
      <c r="F72" s="739"/>
      <c r="G72" s="739"/>
      <c r="H72" s="740"/>
      <c r="I72" s="741"/>
      <c r="J72" s="711"/>
      <c r="K72" s="711"/>
      <c r="L72" s="711"/>
      <c r="M72" s="711"/>
    </row>
    <row r="73" spans="1:13" s="604" customFormat="1" ht="76.5" customHeight="1" x14ac:dyDescent="0.25">
      <c r="A73" s="789"/>
      <c r="B73" s="788" t="s">
        <v>455</v>
      </c>
      <c r="C73" s="790" t="s">
        <v>402</v>
      </c>
      <c r="D73" s="768">
        <v>20</v>
      </c>
      <c r="E73" s="768"/>
      <c r="F73" s="768"/>
      <c r="G73" s="768"/>
      <c r="H73" s="768"/>
      <c r="I73" s="737"/>
      <c r="J73" s="711"/>
      <c r="K73" s="711"/>
      <c r="L73" s="711"/>
      <c r="M73" s="711"/>
    </row>
    <row r="74" spans="1:13" s="604" customFormat="1" ht="20.25" customHeight="1" x14ac:dyDescent="0.2">
      <c r="A74" s="635" t="s">
        <v>463</v>
      </c>
      <c r="B74" s="636" t="s">
        <v>457</v>
      </c>
      <c r="C74" s="738"/>
      <c r="D74" s="739"/>
      <c r="E74" s="739"/>
      <c r="F74" s="739"/>
      <c r="G74" s="739"/>
      <c r="H74" s="740"/>
      <c r="I74" s="741"/>
      <c r="J74" s="711"/>
      <c r="K74" s="711"/>
      <c r="L74" s="711"/>
      <c r="M74" s="711"/>
    </row>
    <row r="75" spans="1:13" s="604" customFormat="1" ht="120.75" customHeight="1" x14ac:dyDescent="0.25">
      <c r="A75" s="789"/>
      <c r="B75" s="788" t="s">
        <v>458</v>
      </c>
      <c r="C75" s="790" t="s">
        <v>28</v>
      </c>
      <c r="D75" s="768">
        <v>465</v>
      </c>
      <c r="E75" s="768"/>
      <c r="F75" s="768"/>
      <c r="G75" s="768"/>
      <c r="H75" s="768"/>
      <c r="I75" s="737"/>
      <c r="J75" s="711"/>
      <c r="K75" s="711"/>
      <c r="L75" s="711"/>
      <c r="M75" s="711"/>
    </row>
    <row r="76" spans="1:13" s="604" customFormat="1" ht="18.75" customHeight="1" x14ac:dyDescent="0.2">
      <c r="A76" s="635" t="s">
        <v>467</v>
      </c>
      <c r="B76" s="636" t="s">
        <v>556</v>
      </c>
      <c r="C76" s="738"/>
      <c r="D76" s="739"/>
      <c r="E76" s="739"/>
      <c r="F76" s="739"/>
      <c r="G76" s="739"/>
      <c r="H76" s="740"/>
      <c r="I76" s="741"/>
      <c r="J76" s="711"/>
      <c r="K76" s="711"/>
      <c r="L76" s="711"/>
      <c r="M76" s="711"/>
    </row>
    <row r="77" spans="1:13" s="604" customFormat="1" ht="105" x14ac:dyDescent="0.25">
      <c r="A77" s="789"/>
      <c r="B77" s="788" t="s">
        <v>460</v>
      </c>
      <c r="C77" s="790" t="s">
        <v>402</v>
      </c>
      <c r="D77" s="768">
        <v>110</v>
      </c>
      <c r="E77" s="768"/>
      <c r="F77" s="768"/>
      <c r="G77" s="768"/>
      <c r="H77" s="768"/>
      <c r="I77" s="737"/>
      <c r="J77" s="711"/>
      <c r="K77" s="711"/>
      <c r="L77" s="711"/>
      <c r="M77" s="711"/>
    </row>
    <row r="78" spans="1:13" s="604" customFormat="1" ht="9.75" customHeight="1" x14ac:dyDescent="0.25">
      <c r="A78" s="626"/>
      <c r="B78" s="791"/>
      <c r="C78" s="792"/>
      <c r="D78" s="793"/>
      <c r="E78" s="793"/>
      <c r="F78" s="793"/>
      <c r="G78" s="793"/>
      <c r="H78" s="794"/>
      <c r="I78" s="795"/>
      <c r="J78" s="711"/>
      <c r="K78" s="711"/>
      <c r="L78" s="711"/>
      <c r="M78" s="711"/>
    </row>
    <row r="79" spans="1:13" s="597" customFormat="1" ht="21" customHeight="1" x14ac:dyDescent="0.25">
      <c r="A79" s="630" t="s">
        <v>461</v>
      </c>
      <c r="B79" s="631" t="s">
        <v>462</v>
      </c>
      <c r="C79" s="728"/>
      <c r="D79" s="729"/>
      <c r="E79" s="729"/>
      <c r="F79" s="729"/>
      <c r="G79" s="729"/>
      <c r="H79" s="729"/>
      <c r="I79" s="730"/>
      <c r="J79" s="711"/>
      <c r="K79" s="711"/>
      <c r="L79" s="711"/>
      <c r="M79" s="711"/>
    </row>
    <row r="80" spans="1:13" s="600" customFormat="1" ht="22.5" customHeight="1" x14ac:dyDescent="0.2">
      <c r="A80" s="632" t="s">
        <v>468</v>
      </c>
      <c r="B80" s="633" t="s">
        <v>464</v>
      </c>
      <c r="C80" s="731"/>
      <c r="D80" s="732"/>
      <c r="E80" s="732"/>
      <c r="F80" s="732"/>
      <c r="G80" s="732"/>
      <c r="H80" s="733"/>
      <c r="I80" s="734"/>
      <c r="J80" s="711"/>
      <c r="K80" s="711"/>
      <c r="L80" s="711"/>
      <c r="M80" s="711"/>
    </row>
    <row r="81" spans="1:13" s="644" customFormat="1" ht="195" customHeight="1" x14ac:dyDescent="0.25">
      <c r="A81" s="637"/>
      <c r="B81" s="638" t="s">
        <v>465</v>
      </c>
      <c r="C81" s="742"/>
      <c r="D81" s="743"/>
      <c r="E81" s="743"/>
      <c r="F81" s="743"/>
      <c r="G81" s="743"/>
      <c r="H81" s="743"/>
      <c r="I81" s="744"/>
      <c r="J81" s="711"/>
      <c r="K81" s="711"/>
      <c r="L81" s="711"/>
      <c r="M81" s="711"/>
    </row>
    <row r="82" spans="1:13" s="644" customFormat="1" ht="22.5" customHeight="1" x14ac:dyDescent="0.2">
      <c r="A82" s="615" t="s">
        <v>34</v>
      </c>
      <c r="B82" s="641" t="s">
        <v>466</v>
      </c>
      <c r="C82" s="766" t="s">
        <v>402</v>
      </c>
      <c r="D82" s="746">
        <f>325+60+800+3200</f>
        <v>4385</v>
      </c>
      <c r="E82" s="746"/>
      <c r="F82" s="746"/>
      <c r="G82" s="746"/>
      <c r="H82" s="746"/>
      <c r="I82" s="764"/>
      <c r="J82" s="711"/>
      <c r="K82" s="711"/>
      <c r="L82" s="711"/>
      <c r="M82" s="711"/>
    </row>
    <row r="83" spans="1:13" s="600" customFormat="1" ht="29.25" customHeight="1" x14ac:dyDescent="0.2">
      <c r="A83" s="645" t="s">
        <v>471</v>
      </c>
      <c r="B83" s="646" t="s">
        <v>557</v>
      </c>
      <c r="C83" s="731"/>
      <c r="D83" s="732"/>
      <c r="E83" s="732"/>
      <c r="F83" s="732"/>
      <c r="G83" s="732"/>
      <c r="H83" s="733"/>
      <c r="I83" s="734"/>
      <c r="J83" s="711"/>
      <c r="K83" s="711"/>
      <c r="L83" s="711"/>
      <c r="M83" s="711"/>
    </row>
    <row r="84" spans="1:13" s="644" customFormat="1" ht="70.5" customHeight="1" x14ac:dyDescent="0.25">
      <c r="A84" s="639"/>
      <c r="B84" s="640" t="s">
        <v>558</v>
      </c>
      <c r="C84" s="735" t="s">
        <v>402</v>
      </c>
      <c r="D84" s="736">
        <v>75</v>
      </c>
      <c r="E84" s="736"/>
      <c r="F84" s="736"/>
      <c r="G84" s="736"/>
      <c r="H84" s="736"/>
      <c r="I84" s="737"/>
      <c r="J84" s="711"/>
      <c r="K84" s="711"/>
      <c r="L84" s="711"/>
      <c r="M84" s="711"/>
    </row>
    <row r="85" spans="1:13" s="600" customFormat="1" ht="26.25" customHeight="1" x14ac:dyDescent="0.2">
      <c r="A85" s="632" t="s">
        <v>473</v>
      </c>
      <c r="B85" s="633" t="s">
        <v>469</v>
      </c>
      <c r="C85" s="731"/>
      <c r="D85" s="732"/>
      <c r="E85" s="732"/>
      <c r="F85" s="732"/>
      <c r="G85" s="732"/>
      <c r="H85" s="733"/>
      <c r="I85" s="734"/>
      <c r="J85" s="711"/>
      <c r="K85" s="711"/>
      <c r="L85" s="711"/>
      <c r="M85" s="711"/>
    </row>
    <row r="86" spans="1:13" s="644" customFormat="1" ht="210.75" customHeight="1" x14ac:dyDescent="0.25">
      <c r="A86" s="639"/>
      <c r="B86" s="640" t="s">
        <v>470</v>
      </c>
      <c r="C86" s="735" t="s">
        <v>402</v>
      </c>
      <c r="D86" s="736">
        <v>35</v>
      </c>
      <c r="E86" s="736"/>
      <c r="F86" s="736"/>
      <c r="G86" s="736"/>
      <c r="H86" s="736"/>
      <c r="I86" s="737"/>
      <c r="J86" s="711"/>
      <c r="K86" s="711"/>
      <c r="L86" s="711"/>
      <c r="M86" s="711"/>
    </row>
    <row r="87" spans="1:13" s="600" customFormat="1" ht="18.75" customHeight="1" x14ac:dyDescent="0.2">
      <c r="A87" s="635" t="s">
        <v>477</v>
      </c>
      <c r="B87" s="636" t="s">
        <v>559</v>
      </c>
      <c r="C87" s="738"/>
      <c r="D87" s="739"/>
      <c r="E87" s="739"/>
      <c r="F87" s="739"/>
      <c r="G87" s="739"/>
      <c r="H87" s="739"/>
      <c r="I87" s="772"/>
      <c r="J87" s="711"/>
      <c r="K87" s="711"/>
      <c r="L87" s="711"/>
      <c r="M87" s="711"/>
    </row>
    <row r="88" spans="1:13" s="600" customFormat="1" ht="63.75" customHeight="1" x14ac:dyDescent="0.25">
      <c r="A88" s="649"/>
      <c r="B88" s="650" t="s">
        <v>560</v>
      </c>
      <c r="C88" s="767" t="s">
        <v>472</v>
      </c>
      <c r="D88" s="736">
        <v>15</v>
      </c>
      <c r="E88" s="736"/>
      <c r="F88" s="736"/>
      <c r="G88" s="736"/>
      <c r="H88" s="736"/>
      <c r="I88" s="737"/>
      <c r="J88" s="711"/>
      <c r="K88" s="711"/>
      <c r="L88" s="711"/>
      <c r="M88" s="711"/>
    </row>
    <row r="89" spans="1:13" s="597" customFormat="1" ht="18.75" customHeight="1" x14ac:dyDescent="0.25">
      <c r="A89" s="635" t="s">
        <v>481</v>
      </c>
      <c r="B89" s="636" t="s">
        <v>474</v>
      </c>
      <c r="C89" s="738"/>
      <c r="D89" s="739"/>
      <c r="E89" s="739"/>
      <c r="F89" s="739"/>
      <c r="G89" s="739"/>
      <c r="H89" s="740"/>
      <c r="I89" s="741"/>
      <c r="J89" s="711"/>
      <c r="K89" s="711"/>
      <c r="L89" s="711"/>
      <c r="M89" s="711"/>
    </row>
    <row r="90" spans="1:13" s="651" customFormat="1" ht="120.75" customHeight="1" x14ac:dyDescent="0.25">
      <c r="A90" s="639"/>
      <c r="B90" s="650" t="s">
        <v>475</v>
      </c>
      <c r="C90" s="735" t="s">
        <v>402</v>
      </c>
      <c r="D90" s="736">
        <f>D69+D67</f>
        <v>1075</v>
      </c>
      <c r="E90" s="736"/>
      <c r="F90" s="736"/>
      <c r="G90" s="736"/>
      <c r="H90" s="736"/>
      <c r="I90" s="737"/>
      <c r="J90" s="711"/>
      <c r="K90" s="711"/>
      <c r="L90" s="711"/>
      <c r="M90" s="711"/>
    </row>
    <row r="91" spans="1:13" s="604" customFormat="1" ht="12.75" customHeight="1" x14ac:dyDescent="0.25">
      <c r="A91" s="642"/>
      <c r="B91" s="643"/>
      <c r="C91" s="796"/>
      <c r="D91" s="797"/>
      <c r="E91" s="797"/>
      <c r="F91" s="797"/>
      <c r="G91" s="797"/>
      <c r="H91" s="798"/>
      <c r="I91" s="799"/>
      <c r="J91" s="711"/>
      <c r="K91" s="711"/>
      <c r="L91" s="711"/>
      <c r="M91" s="711"/>
    </row>
    <row r="92" spans="1:13" s="597" customFormat="1" ht="21" customHeight="1" x14ac:dyDescent="0.25">
      <c r="A92" s="630" t="s">
        <v>375</v>
      </c>
      <c r="B92" s="631" t="s">
        <v>476</v>
      </c>
      <c r="C92" s="728"/>
      <c r="D92" s="729"/>
      <c r="E92" s="729"/>
      <c r="F92" s="729"/>
      <c r="G92" s="729"/>
      <c r="H92" s="729"/>
      <c r="I92" s="730"/>
      <c r="J92" s="711"/>
      <c r="K92" s="711"/>
      <c r="L92" s="711"/>
      <c r="M92" s="711"/>
    </row>
    <row r="93" spans="1:13" s="653" customFormat="1" ht="30" x14ac:dyDescent="0.25">
      <c r="A93" s="800" t="s">
        <v>485</v>
      </c>
      <c r="B93" s="652" t="s">
        <v>478</v>
      </c>
      <c r="C93" s="801"/>
      <c r="D93" s="765"/>
      <c r="E93" s="765"/>
      <c r="F93" s="765"/>
      <c r="G93" s="765"/>
      <c r="H93" s="765"/>
      <c r="I93" s="802"/>
      <c r="J93" s="711"/>
      <c r="K93" s="711"/>
      <c r="L93" s="711"/>
      <c r="M93" s="711"/>
    </row>
    <row r="94" spans="1:13" s="653" customFormat="1" ht="151.5" customHeight="1" x14ac:dyDescent="0.25">
      <c r="A94" s="803"/>
      <c r="B94" s="654" t="s">
        <v>479</v>
      </c>
      <c r="C94" s="801"/>
      <c r="D94" s="765"/>
      <c r="E94" s="765"/>
      <c r="F94" s="765"/>
      <c r="G94" s="765"/>
      <c r="H94" s="765"/>
      <c r="I94" s="802"/>
      <c r="J94" s="711"/>
      <c r="K94" s="711"/>
      <c r="L94" s="711"/>
      <c r="M94" s="711"/>
    </row>
    <row r="95" spans="1:13" s="653" customFormat="1" ht="21" customHeight="1" x14ac:dyDescent="0.2">
      <c r="A95" s="804" t="s">
        <v>34</v>
      </c>
      <c r="B95" s="805" t="s">
        <v>480</v>
      </c>
      <c r="C95" s="745" t="s">
        <v>402</v>
      </c>
      <c r="D95" s="747">
        <v>315</v>
      </c>
      <c r="E95" s="747"/>
      <c r="F95" s="747"/>
      <c r="G95" s="747"/>
      <c r="H95" s="747"/>
      <c r="I95" s="748"/>
      <c r="J95" s="711"/>
      <c r="K95" s="711"/>
      <c r="L95" s="711"/>
      <c r="M95" s="711"/>
    </row>
    <row r="96" spans="1:13" s="653" customFormat="1" ht="12.75" customHeight="1" x14ac:dyDescent="0.2">
      <c r="A96" s="806"/>
      <c r="B96" s="807"/>
      <c r="C96" s="756"/>
      <c r="D96" s="758"/>
      <c r="E96" s="758"/>
      <c r="F96" s="758"/>
      <c r="G96" s="758"/>
      <c r="H96" s="758"/>
      <c r="I96" s="759"/>
      <c r="J96" s="711"/>
      <c r="K96" s="711"/>
      <c r="L96" s="711"/>
      <c r="M96" s="711"/>
    </row>
    <row r="97" spans="1:13" s="653" customFormat="1" ht="18.75" customHeight="1" x14ac:dyDescent="0.2">
      <c r="A97" s="808" t="s">
        <v>488</v>
      </c>
      <c r="B97" s="809" t="s">
        <v>482</v>
      </c>
      <c r="C97" s="751"/>
      <c r="D97" s="752"/>
      <c r="E97" s="752"/>
      <c r="F97" s="752"/>
      <c r="G97" s="752"/>
      <c r="H97" s="752"/>
      <c r="I97" s="753"/>
      <c r="J97" s="711"/>
      <c r="K97" s="711"/>
      <c r="L97" s="711"/>
      <c r="M97" s="711"/>
    </row>
    <row r="98" spans="1:13" s="653" customFormat="1" ht="142.5" customHeight="1" x14ac:dyDescent="0.25">
      <c r="A98" s="803"/>
      <c r="B98" s="654" t="s">
        <v>483</v>
      </c>
      <c r="C98" s="801"/>
      <c r="D98" s="765"/>
      <c r="E98" s="765"/>
      <c r="F98" s="765"/>
      <c r="G98" s="765"/>
      <c r="H98" s="765"/>
      <c r="I98" s="802"/>
      <c r="J98" s="711"/>
      <c r="K98" s="711"/>
      <c r="L98" s="711"/>
      <c r="M98" s="711"/>
    </row>
    <row r="99" spans="1:13" s="653" customFormat="1" ht="22.5" customHeight="1" x14ac:dyDescent="0.2">
      <c r="A99" s="804" t="s">
        <v>34</v>
      </c>
      <c r="B99" s="805" t="s">
        <v>484</v>
      </c>
      <c r="C99" s="745" t="s">
        <v>402</v>
      </c>
      <c r="D99" s="747">
        <v>95</v>
      </c>
      <c r="E99" s="747"/>
      <c r="F99" s="747"/>
      <c r="G99" s="747"/>
      <c r="H99" s="747"/>
      <c r="I99" s="748"/>
      <c r="J99" s="711"/>
      <c r="K99" s="711"/>
      <c r="L99" s="711"/>
      <c r="M99" s="711"/>
    </row>
    <row r="100" spans="1:13" s="653" customFormat="1" ht="16.5" customHeight="1" x14ac:dyDescent="0.2">
      <c r="A100" s="808" t="s">
        <v>491</v>
      </c>
      <c r="B100" s="809" t="s">
        <v>486</v>
      </c>
      <c r="C100" s="751"/>
      <c r="D100" s="752"/>
      <c r="E100" s="752"/>
      <c r="F100" s="752"/>
      <c r="G100" s="752"/>
      <c r="H100" s="752"/>
      <c r="I100" s="753"/>
      <c r="J100" s="711"/>
      <c r="K100" s="711"/>
      <c r="L100" s="711"/>
      <c r="M100" s="711"/>
    </row>
    <row r="101" spans="1:13" s="653" customFormat="1" ht="121.5" customHeight="1" x14ac:dyDescent="0.25">
      <c r="A101" s="810"/>
      <c r="B101" s="655" t="s">
        <v>487</v>
      </c>
      <c r="C101" s="790" t="s">
        <v>402</v>
      </c>
      <c r="D101" s="768">
        <v>42</v>
      </c>
      <c r="E101" s="768"/>
      <c r="F101" s="768"/>
      <c r="G101" s="768"/>
      <c r="H101" s="768"/>
      <c r="I101" s="811"/>
      <c r="J101" s="711"/>
      <c r="K101" s="711"/>
      <c r="L101" s="711"/>
      <c r="M101" s="711"/>
    </row>
    <row r="102" spans="1:13" s="653" customFormat="1" ht="18" customHeight="1" x14ac:dyDescent="0.2">
      <c r="A102" s="632" t="s">
        <v>495</v>
      </c>
      <c r="B102" s="633" t="s">
        <v>489</v>
      </c>
      <c r="C102" s="731"/>
      <c r="D102" s="732"/>
      <c r="E102" s="732"/>
      <c r="F102" s="732"/>
      <c r="G102" s="732"/>
      <c r="H102" s="733"/>
      <c r="I102" s="734"/>
      <c r="J102" s="711"/>
      <c r="K102" s="711"/>
      <c r="L102" s="711"/>
      <c r="M102" s="711"/>
    </row>
    <row r="103" spans="1:13" s="653" customFormat="1" ht="75" x14ac:dyDescent="0.25">
      <c r="A103" s="656"/>
      <c r="B103" s="640" t="s">
        <v>490</v>
      </c>
      <c r="C103" s="812" t="s">
        <v>402</v>
      </c>
      <c r="D103" s="813">
        <v>550</v>
      </c>
      <c r="E103" s="813"/>
      <c r="F103" s="813"/>
      <c r="G103" s="813"/>
      <c r="H103" s="736"/>
      <c r="I103" s="737"/>
      <c r="J103" s="711"/>
      <c r="K103" s="711"/>
      <c r="L103" s="711"/>
      <c r="M103" s="711"/>
    </row>
    <row r="104" spans="1:13" s="597" customFormat="1" ht="45" x14ac:dyDescent="0.25">
      <c r="A104" s="800" t="s">
        <v>497</v>
      </c>
      <c r="B104" s="814" t="s">
        <v>492</v>
      </c>
      <c r="C104" s="815"/>
      <c r="D104" s="816"/>
      <c r="E104" s="816"/>
      <c r="F104" s="816"/>
      <c r="G104" s="816"/>
      <c r="H104" s="817"/>
      <c r="I104" s="818"/>
      <c r="J104" s="711"/>
      <c r="K104" s="711"/>
      <c r="L104" s="711"/>
      <c r="M104" s="711"/>
    </row>
    <row r="105" spans="1:13" s="651" customFormat="1" ht="180" customHeight="1" x14ac:dyDescent="0.25">
      <c r="A105" s="657"/>
      <c r="B105" s="658" t="s">
        <v>493</v>
      </c>
      <c r="C105" s="819"/>
      <c r="D105" s="820"/>
      <c r="E105" s="820"/>
      <c r="F105" s="820"/>
      <c r="G105" s="820"/>
      <c r="H105" s="820"/>
      <c r="I105" s="821"/>
      <c r="J105" s="711"/>
      <c r="K105" s="711"/>
      <c r="L105" s="711"/>
      <c r="M105" s="711"/>
    </row>
    <row r="106" spans="1:13" s="597" customFormat="1" ht="30.75" customHeight="1" x14ac:dyDescent="0.25">
      <c r="A106" s="659" t="s">
        <v>34</v>
      </c>
      <c r="B106" s="822" t="s">
        <v>561</v>
      </c>
      <c r="C106" s="761" t="s">
        <v>472</v>
      </c>
      <c r="D106" s="711">
        <v>2</v>
      </c>
      <c r="E106" s="711"/>
      <c r="F106" s="711"/>
      <c r="G106" s="711"/>
      <c r="H106" s="711"/>
      <c r="I106" s="762"/>
      <c r="J106" s="711"/>
      <c r="K106" s="711"/>
      <c r="L106" s="711"/>
      <c r="M106" s="711"/>
    </row>
    <row r="107" spans="1:13" s="600" customFormat="1" ht="20.25" customHeight="1" x14ac:dyDescent="0.2">
      <c r="A107" s="660" t="s">
        <v>57</v>
      </c>
      <c r="B107" s="823" t="s">
        <v>562</v>
      </c>
      <c r="C107" s="761" t="s">
        <v>472</v>
      </c>
      <c r="D107" s="711">
        <v>9</v>
      </c>
      <c r="E107" s="711"/>
      <c r="F107" s="711"/>
      <c r="G107" s="711"/>
      <c r="H107" s="711"/>
      <c r="I107" s="762"/>
      <c r="J107" s="711"/>
      <c r="K107" s="711"/>
      <c r="L107" s="711"/>
      <c r="M107" s="711"/>
    </row>
    <row r="108" spans="1:13" s="600" customFormat="1" ht="30.75" customHeight="1" x14ac:dyDescent="0.2">
      <c r="A108" s="661"/>
      <c r="B108" s="824" t="s">
        <v>494</v>
      </c>
      <c r="C108" s="728"/>
      <c r="D108" s="729"/>
      <c r="E108" s="729"/>
      <c r="F108" s="729"/>
      <c r="G108" s="729"/>
      <c r="H108" s="729"/>
      <c r="I108" s="730"/>
      <c r="J108" s="711"/>
      <c r="K108" s="711"/>
      <c r="L108" s="711"/>
      <c r="M108" s="711"/>
    </row>
    <row r="109" spans="1:13" s="651" customFormat="1" ht="18.75" customHeight="1" x14ac:dyDescent="0.25">
      <c r="A109" s="662" t="s">
        <v>499</v>
      </c>
      <c r="B109" s="825" t="s">
        <v>496</v>
      </c>
      <c r="C109" s="771"/>
      <c r="D109" s="739"/>
      <c r="E109" s="739"/>
      <c r="F109" s="739"/>
      <c r="G109" s="739"/>
      <c r="H109" s="739"/>
      <c r="I109" s="772"/>
      <c r="J109" s="711"/>
      <c r="K109" s="711"/>
      <c r="L109" s="711"/>
      <c r="M109" s="711"/>
    </row>
    <row r="110" spans="1:13" s="651" customFormat="1" ht="232.5" customHeight="1" x14ac:dyDescent="0.25">
      <c r="A110" s="657"/>
      <c r="B110" s="826" t="s">
        <v>563</v>
      </c>
      <c r="C110" s="819"/>
      <c r="D110" s="820"/>
      <c r="E110" s="820"/>
      <c r="F110" s="820"/>
      <c r="G110" s="820"/>
      <c r="H110" s="820"/>
      <c r="I110" s="821"/>
      <c r="J110" s="711"/>
      <c r="K110" s="711"/>
      <c r="L110" s="711"/>
      <c r="M110" s="711"/>
    </row>
    <row r="111" spans="1:13" s="651" customFormat="1" ht="18.75" customHeight="1" x14ac:dyDescent="0.25">
      <c r="A111" s="663" t="s">
        <v>34</v>
      </c>
      <c r="B111" s="664" t="s">
        <v>564</v>
      </c>
      <c r="C111" s="827" t="s">
        <v>217</v>
      </c>
      <c r="D111" s="828">
        <v>1</v>
      </c>
      <c r="E111" s="828"/>
      <c r="F111" s="828"/>
      <c r="G111" s="828"/>
      <c r="H111" s="829"/>
      <c r="I111" s="762"/>
      <c r="J111" s="711"/>
      <c r="K111" s="711"/>
      <c r="L111" s="711"/>
      <c r="M111" s="711"/>
    </row>
    <row r="112" spans="1:13" s="651" customFormat="1" ht="18.75" customHeight="1" x14ac:dyDescent="0.25">
      <c r="A112" s="663" t="s">
        <v>57</v>
      </c>
      <c r="B112" s="664" t="s">
        <v>565</v>
      </c>
      <c r="C112" s="830" t="s">
        <v>472</v>
      </c>
      <c r="D112" s="831">
        <v>2</v>
      </c>
      <c r="E112" s="828"/>
      <c r="F112" s="828"/>
      <c r="G112" s="828"/>
      <c r="H112" s="828"/>
      <c r="I112" s="828"/>
      <c r="J112" s="711"/>
      <c r="K112" s="711"/>
      <c r="L112" s="711"/>
      <c r="M112" s="711"/>
    </row>
    <row r="113" spans="1:13" s="665" customFormat="1" ht="18.75" customHeight="1" x14ac:dyDescent="0.2">
      <c r="A113" s="666" t="s">
        <v>60</v>
      </c>
      <c r="B113" s="667" t="s">
        <v>566</v>
      </c>
      <c r="C113" s="830" t="s">
        <v>472</v>
      </c>
      <c r="D113" s="831">
        <v>2</v>
      </c>
      <c r="E113" s="747"/>
      <c r="F113" s="747"/>
      <c r="G113" s="747"/>
      <c r="H113" s="832"/>
      <c r="I113" s="764"/>
      <c r="J113" s="711"/>
      <c r="K113" s="711"/>
      <c r="L113" s="711"/>
      <c r="M113" s="711"/>
    </row>
    <row r="114" spans="1:13" s="597" customFormat="1" ht="24" customHeight="1" x14ac:dyDescent="0.25">
      <c r="A114" s="808" t="s">
        <v>503</v>
      </c>
      <c r="B114" s="833" t="s">
        <v>567</v>
      </c>
      <c r="C114" s="815"/>
      <c r="D114" s="816"/>
      <c r="E114" s="816"/>
      <c r="F114" s="816"/>
      <c r="G114" s="816"/>
      <c r="H114" s="817"/>
      <c r="I114" s="818"/>
      <c r="J114" s="782"/>
      <c r="K114" s="782"/>
      <c r="L114" s="782"/>
      <c r="M114" s="782"/>
    </row>
    <row r="115" spans="1:13" s="597" customFormat="1" ht="257.25" customHeight="1" x14ac:dyDescent="0.25">
      <c r="A115" s="808"/>
      <c r="B115" s="679" t="s">
        <v>568</v>
      </c>
      <c r="C115" s="834"/>
      <c r="D115" s="835"/>
      <c r="E115" s="835"/>
      <c r="F115" s="835"/>
      <c r="G115" s="835"/>
      <c r="H115" s="835"/>
      <c r="I115" s="836"/>
      <c r="J115" s="782"/>
      <c r="K115" s="782"/>
      <c r="L115" s="782"/>
      <c r="M115" s="782"/>
    </row>
    <row r="116" spans="1:13" s="597" customFormat="1" ht="19.5" customHeight="1" x14ac:dyDescent="0.25">
      <c r="A116" s="668" t="s">
        <v>34</v>
      </c>
      <c r="B116" s="669" t="s">
        <v>498</v>
      </c>
      <c r="C116" s="837" t="s">
        <v>472</v>
      </c>
      <c r="D116" s="838">
        <v>1</v>
      </c>
      <c r="E116" s="838"/>
      <c r="F116" s="838"/>
      <c r="G116" s="838"/>
      <c r="H116" s="838"/>
      <c r="I116" s="839"/>
      <c r="J116" s="782"/>
      <c r="K116" s="782"/>
      <c r="L116" s="782"/>
      <c r="M116" s="782"/>
    </row>
    <row r="117" spans="1:13" s="665" customFormat="1" ht="21.75" customHeight="1" x14ac:dyDescent="0.2">
      <c r="A117" s="632" t="s">
        <v>507</v>
      </c>
      <c r="B117" s="633" t="s">
        <v>500</v>
      </c>
      <c r="C117" s="731"/>
      <c r="D117" s="732"/>
      <c r="E117" s="732"/>
      <c r="F117" s="732"/>
      <c r="G117" s="732"/>
      <c r="H117" s="733"/>
      <c r="I117" s="734"/>
      <c r="J117" s="711"/>
      <c r="K117" s="711"/>
      <c r="L117" s="711"/>
      <c r="M117" s="711"/>
    </row>
    <row r="118" spans="1:13" s="665" customFormat="1" ht="90" x14ac:dyDescent="0.25">
      <c r="A118" s="670"/>
      <c r="B118" s="638" t="s">
        <v>501</v>
      </c>
      <c r="C118" s="840"/>
      <c r="D118" s="743"/>
      <c r="E118" s="743"/>
      <c r="F118" s="743"/>
      <c r="G118" s="743"/>
      <c r="H118" s="743"/>
      <c r="I118" s="744"/>
      <c r="J118" s="711"/>
      <c r="K118" s="711"/>
      <c r="L118" s="711"/>
      <c r="M118" s="711"/>
    </row>
    <row r="119" spans="1:13" s="604" customFormat="1" ht="21.75" customHeight="1" x14ac:dyDescent="0.2">
      <c r="A119" s="671" t="s">
        <v>34</v>
      </c>
      <c r="B119" s="672" t="s">
        <v>502</v>
      </c>
      <c r="C119" s="841" t="s">
        <v>402</v>
      </c>
      <c r="D119" s="711" t="s">
        <v>506</v>
      </c>
      <c r="E119" s="711"/>
      <c r="F119" s="711"/>
      <c r="G119" s="711"/>
      <c r="H119" s="711"/>
      <c r="I119" s="762"/>
      <c r="J119" s="711"/>
      <c r="K119" s="711"/>
      <c r="L119" s="711"/>
      <c r="M119" s="711"/>
    </row>
    <row r="120" spans="1:13" s="604" customFormat="1" ht="21.75" customHeight="1" x14ac:dyDescent="0.2">
      <c r="A120" s="673" t="s">
        <v>57</v>
      </c>
      <c r="B120" s="641" t="s">
        <v>569</v>
      </c>
      <c r="C120" s="842" t="s">
        <v>402</v>
      </c>
      <c r="D120" s="746">
        <v>2200</v>
      </c>
      <c r="E120" s="746"/>
      <c r="F120" s="746"/>
      <c r="G120" s="746"/>
      <c r="H120" s="746"/>
      <c r="I120" s="764"/>
      <c r="J120" s="711"/>
      <c r="K120" s="711"/>
      <c r="L120" s="711"/>
      <c r="M120" s="711"/>
    </row>
    <row r="121" spans="1:13" s="604" customFormat="1" ht="12.75" customHeight="1" x14ac:dyDescent="0.2">
      <c r="A121" s="843"/>
      <c r="B121" s="648"/>
      <c r="C121" s="844"/>
      <c r="D121" s="757"/>
      <c r="E121" s="757"/>
      <c r="F121" s="757"/>
      <c r="G121" s="757"/>
      <c r="H121" s="757"/>
      <c r="I121" s="775"/>
      <c r="J121" s="711"/>
      <c r="K121" s="711"/>
      <c r="L121" s="711"/>
      <c r="M121" s="711"/>
    </row>
    <row r="122" spans="1:13" s="665" customFormat="1" ht="21.75" customHeight="1" x14ac:dyDescent="0.2">
      <c r="A122" s="635" t="s">
        <v>509</v>
      </c>
      <c r="B122" s="636" t="s">
        <v>504</v>
      </c>
      <c r="C122" s="738"/>
      <c r="D122" s="739"/>
      <c r="E122" s="739"/>
      <c r="F122" s="739"/>
      <c r="G122" s="739"/>
      <c r="H122" s="740"/>
      <c r="I122" s="741"/>
      <c r="J122" s="711"/>
      <c r="K122" s="711"/>
      <c r="L122" s="711"/>
      <c r="M122" s="711"/>
    </row>
    <row r="123" spans="1:13" s="665" customFormat="1" ht="75" x14ac:dyDescent="0.25">
      <c r="A123" s="656"/>
      <c r="B123" s="640" t="s">
        <v>505</v>
      </c>
      <c r="C123" s="812" t="s">
        <v>402</v>
      </c>
      <c r="D123" s="813" t="s">
        <v>506</v>
      </c>
      <c r="E123" s="813"/>
      <c r="F123" s="813"/>
      <c r="G123" s="813"/>
      <c r="H123" s="736"/>
      <c r="I123" s="737"/>
      <c r="J123" s="711"/>
      <c r="K123" s="711"/>
      <c r="L123" s="711"/>
      <c r="M123" s="711"/>
    </row>
    <row r="124" spans="1:13" s="665" customFormat="1" ht="19.5" customHeight="1" x14ac:dyDescent="0.2">
      <c r="A124" s="632" t="s">
        <v>570</v>
      </c>
      <c r="B124" s="633" t="s">
        <v>620</v>
      </c>
      <c r="C124" s="731"/>
      <c r="D124" s="732"/>
      <c r="E124" s="732"/>
      <c r="F124" s="732"/>
      <c r="G124" s="732"/>
      <c r="H124" s="733"/>
      <c r="I124" s="734"/>
      <c r="J124" s="711"/>
      <c r="K124" s="711"/>
      <c r="L124" s="711"/>
      <c r="M124" s="711"/>
    </row>
    <row r="125" spans="1:13" s="665" customFormat="1" ht="155.25" customHeight="1" x14ac:dyDescent="0.25">
      <c r="A125" s="656"/>
      <c r="B125" s="640" t="s">
        <v>621</v>
      </c>
      <c r="C125" s="812" t="s">
        <v>508</v>
      </c>
      <c r="D125" s="813">
        <v>1</v>
      </c>
      <c r="E125" s="813"/>
      <c r="F125" s="813"/>
      <c r="G125" s="813"/>
      <c r="H125" s="736"/>
      <c r="I125" s="737"/>
      <c r="J125" s="711"/>
      <c r="K125" s="711"/>
      <c r="L125" s="711"/>
      <c r="M125" s="711"/>
    </row>
    <row r="126" spans="1:13" s="665" customFormat="1" x14ac:dyDescent="0.2">
      <c r="A126" s="632" t="s">
        <v>530</v>
      </c>
      <c r="B126" s="633" t="s">
        <v>571</v>
      </c>
      <c r="C126" s="731"/>
      <c r="D126" s="732"/>
      <c r="E126" s="732"/>
      <c r="F126" s="732"/>
      <c r="G126" s="732"/>
      <c r="H126" s="733"/>
      <c r="I126" s="734"/>
      <c r="J126" s="711"/>
      <c r="K126" s="711"/>
      <c r="L126" s="711"/>
      <c r="M126" s="711"/>
    </row>
    <row r="127" spans="1:13" s="665" customFormat="1" ht="120" customHeight="1" x14ac:dyDescent="0.25">
      <c r="A127" s="656"/>
      <c r="B127" s="640" t="s">
        <v>572</v>
      </c>
      <c r="C127" s="812" t="s">
        <v>472</v>
      </c>
      <c r="D127" s="813">
        <v>15</v>
      </c>
      <c r="E127" s="813"/>
      <c r="F127" s="813"/>
      <c r="G127" s="813"/>
      <c r="H127" s="736"/>
      <c r="I127" s="737"/>
      <c r="J127" s="711"/>
      <c r="K127" s="711"/>
      <c r="L127" s="711"/>
      <c r="M127" s="711"/>
    </row>
    <row r="128" spans="1:13" s="665" customFormat="1" x14ac:dyDescent="0.2">
      <c r="A128" s="632" t="s">
        <v>573</v>
      </c>
      <c r="B128" s="633" t="s">
        <v>574</v>
      </c>
      <c r="C128" s="731"/>
      <c r="D128" s="732"/>
      <c r="E128" s="732"/>
      <c r="F128" s="732"/>
      <c r="G128" s="732"/>
      <c r="H128" s="733"/>
      <c r="I128" s="734"/>
      <c r="J128" s="711"/>
      <c r="K128" s="711"/>
      <c r="L128" s="711"/>
      <c r="M128" s="711"/>
    </row>
    <row r="129" spans="1:13" s="665" customFormat="1" ht="110.25" customHeight="1" x14ac:dyDescent="0.25">
      <c r="A129" s="656"/>
      <c r="B129" s="640" t="s">
        <v>575</v>
      </c>
      <c r="C129" s="812" t="s">
        <v>472</v>
      </c>
      <c r="D129" s="813">
        <v>10</v>
      </c>
      <c r="E129" s="813"/>
      <c r="F129" s="813"/>
      <c r="G129" s="813"/>
      <c r="H129" s="736"/>
      <c r="I129" s="737"/>
      <c r="J129" s="711"/>
      <c r="K129" s="711"/>
      <c r="L129" s="711"/>
      <c r="M129" s="711"/>
    </row>
    <row r="130" spans="1:13" s="665" customFormat="1" x14ac:dyDescent="0.2">
      <c r="A130" s="635" t="s">
        <v>576</v>
      </c>
      <c r="B130" s="636" t="s">
        <v>577</v>
      </c>
      <c r="C130" s="738"/>
      <c r="D130" s="739"/>
      <c r="E130" s="739"/>
      <c r="F130" s="739"/>
      <c r="G130" s="739"/>
      <c r="H130" s="740"/>
      <c r="I130" s="741"/>
      <c r="J130" s="711"/>
      <c r="K130" s="711"/>
      <c r="L130" s="711"/>
      <c r="M130" s="711"/>
    </row>
    <row r="131" spans="1:13" s="665" customFormat="1" ht="138.75" customHeight="1" x14ac:dyDescent="0.25">
      <c r="A131" s="656"/>
      <c r="B131" s="640" t="s">
        <v>578</v>
      </c>
      <c r="C131" s="812" t="s">
        <v>472</v>
      </c>
      <c r="D131" s="813">
        <v>25</v>
      </c>
      <c r="E131" s="813"/>
      <c r="F131" s="813"/>
      <c r="G131" s="813"/>
      <c r="H131" s="736"/>
      <c r="I131" s="737"/>
      <c r="J131" s="711"/>
      <c r="K131" s="711"/>
      <c r="L131" s="711"/>
      <c r="M131" s="711"/>
    </row>
    <row r="132" spans="1:13" s="665" customFormat="1" x14ac:dyDescent="0.2">
      <c r="A132" s="632" t="s">
        <v>579</v>
      </c>
      <c r="B132" s="633" t="s">
        <v>580</v>
      </c>
      <c r="C132" s="731"/>
      <c r="D132" s="732"/>
      <c r="E132" s="732"/>
      <c r="F132" s="732"/>
      <c r="G132" s="732"/>
      <c r="H132" s="733"/>
      <c r="I132" s="734"/>
      <c r="J132" s="711"/>
      <c r="K132" s="711"/>
      <c r="L132" s="711"/>
      <c r="M132" s="711"/>
    </row>
    <row r="133" spans="1:13" s="665" customFormat="1" ht="66.75" customHeight="1" x14ac:dyDescent="0.25">
      <c r="A133" s="656"/>
      <c r="B133" s="640" t="s">
        <v>581</v>
      </c>
      <c r="C133" s="812" t="s">
        <v>201</v>
      </c>
      <c r="D133" s="813">
        <v>1</v>
      </c>
      <c r="E133" s="813"/>
      <c r="F133" s="813"/>
      <c r="G133" s="813"/>
      <c r="H133" s="736"/>
      <c r="I133" s="737"/>
      <c r="J133" s="711"/>
      <c r="K133" s="711"/>
      <c r="L133" s="711"/>
      <c r="M133" s="711"/>
    </row>
    <row r="134" spans="1:13" s="597" customFormat="1" ht="12.75" customHeight="1" x14ac:dyDescent="0.25">
      <c r="A134" s="674"/>
      <c r="B134" s="675"/>
      <c r="C134" s="845"/>
      <c r="D134" s="846"/>
      <c r="E134" s="846"/>
      <c r="F134" s="846"/>
      <c r="G134" s="846"/>
      <c r="H134" s="846"/>
      <c r="I134" s="847"/>
      <c r="J134" s="711"/>
      <c r="K134" s="711"/>
      <c r="L134" s="711"/>
      <c r="M134" s="711"/>
    </row>
    <row r="135" spans="1:13" s="597" customFormat="1" ht="21" customHeight="1" x14ac:dyDescent="0.25">
      <c r="A135" s="630" t="s">
        <v>377</v>
      </c>
      <c r="B135" s="631" t="s">
        <v>510</v>
      </c>
      <c r="C135" s="728"/>
      <c r="D135" s="729"/>
      <c r="E135" s="729"/>
      <c r="F135" s="729"/>
      <c r="G135" s="729"/>
      <c r="H135" s="729"/>
      <c r="I135" s="730"/>
      <c r="J135" s="711"/>
      <c r="K135" s="711"/>
      <c r="L135" s="711"/>
      <c r="M135" s="711"/>
    </row>
    <row r="136" spans="1:13" s="653" customFormat="1" ht="18" customHeight="1" x14ac:dyDescent="0.2">
      <c r="A136" s="808" t="s">
        <v>400</v>
      </c>
      <c r="B136" s="848" t="s">
        <v>511</v>
      </c>
      <c r="C136" s="849"/>
      <c r="D136" s="752"/>
      <c r="E136" s="752"/>
      <c r="F136" s="752"/>
      <c r="G136" s="752"/>
      <c r="H136" s="850"/>
      <c r="I136" s="851"/>
      <c r="J136" s="711"/>
      <c r="K136" s="711"/>
      <c r="L136" s="711"/>
      <c r="M136" s="711"/>
    </row>
    <row r="137" spans="1:13" s="653" customFormat="1" ht="18" customHeight="1" x14ac:dyDescent="0.2">
      <c r="A137" s="852" t="s">
        <v>396</v>
      </c>
      <c r="B137" s="833" t="s">
        <v>512</v>
      </c>
      <c r="C137" s="849"/>
      <c r="D137" s="752"/>
      <c r="E137" s="752"/>
      <c r="F137" s="752"/>
      <c r="G137" s="752"/>
      <c r="H137" s="850"/>
      <c r="I137" s="851"/>
      <c r="J137" s="711"/>
      <c r="K137" s="711"/>
      <c r="L137" s="711"/>
      <c r="M137" s="711"/>
    </row>
    <row r="138" spans="1:13" s="676" customFormat="1" ht="228.75" customHeight="1" x14ac:dyDescent="0.25">
      <c r="A138" s="853"/>
      <c r="B138" s="788" t="s">
        <v>513</v>
      </c>
      <c r="C138" s="790" t="s">
        <v>402</v>
      </c>
      <c r="D138" s="768">
        <v>30</v>
      </c>
      <c r="E138" s="768"/>
      <c r="F138" s="768"/>
      <c r="G138" s="768"/>
      <c r="H138" s="768"/>
      <c r="I138" s="811"/>
      <c r="J138" s="711"/>
      <c r="K138" s="711"/>
      <c r="L138" s="711"/>
      <c r="M138" s="711"/>
    </row>
    <row r="139" spans="1:13" s="676" customFormat="1" ht="15.75" customHeight="1" x14ac:dyDescent="0.25">
      <c r="A139" s="854"/>
      <c r="B139" s="855"/>
      <c r="C139" s="856"/>
      <c r="D139" s="857"/>
      <c r="E139" s="857"/>
      <c r="F139" s="857"/>
      <c r="G139" s="857"/>
      <c r="H139" s="857"/>
      <c r="I139" s="858"/>
      <c r="J139" s="711"/>
      <c r="K139" s="711"/>
      <c r="L139" s="711"/>
      <c r="M139" s="711"/>
    </row>
    <row r="140" spans="1:13" s="653" customFormat="1" ht="21.75" customHeight="1" x14ac:dyDescent="0.2">
      <c r="A140" s="852" t="s">
        <v>397</v>
      </c>
      <c r="B140" s="833" t="s">
        <v>514</v>
      </c>
      <c r="C140" s="751"/>
      <c r="D140" s="752"/>
      <c r="E140" s="752"/>
      <c r="F140" s="752"/>
      <c r="G140" s="752"/>
      <c r="H140" s="752"/>
      <c r="I140" s="753"/>
      <c r="J140" s="711"/>
      <c r="K140" s="711"/>
      <c r="L140" s="711"/>
      <c r="M140" s="711"/>
    </row>
    <row r="141" spans="1:13" s="653" customFormat="1" ht="170.25" customHeight="1" x14ac:dyDescent="0.25">
      <c r="A141" s="810"/>
      <c r="B141" s="788" t="s">
        <v>515</v>
      </c>
      <c r="C141" s="790" t="s">
        <v>402</v>
      </c>
      <c r="D141" s="768">
        <v>50</v>
      </c>
      <c r="E141" s="768"/>
      <c r="F141" s="768"/>
      <c r="G141" s="768"/>
      <c r="H141" s="768"/>
      <c r="I141" s="811"/>
      <c r="J141" s="711"/>
      <c r="K141" s="711"/>
      <c r="L141" s="711"/>
      <c r="M141" s="711"/>
    </row>
    <row r="142" spans="1:13" s="653" customFormat="1" ht="30" x14ac:dyDescent="0.2">
      <c r="A142" s="800" t="s">
        <v>403</v>
      </c>
      <c r="B142" s="859" t="s">
        <v>516</v>
      </c>
      <c r="C142" s="849"/>
      <c r="D142" s="752"/>
      <c r="E142" s="752"/>
      <c r="F142" s="752"/>
      <c r="G142" s="752"/>
      <c r="H142" s="850"/>
      <c r="I142" s="851"/>
      <c r="J142" s="711"/>
      <c r="K142" s="711"/>
      <c r="L142" s="711"/>
      <c r="M142" s="711"/>
    </row>
    <row r="143" spans="1:13" s="653" customFormat="1" ht="18" customHeight="1" x14ac:dyDescent="0.2">
      <c r="A143" s="852" t="s">
        <v>396</v>
      </c>
      <c r="B143" s="833" t="s">
        <v>517</v>
      </c>
      <c r="C143" s="849"/>
      <c r="D143" s="752"/>
      <c r="E143" s="752"/>
      <c r="F143" s="752"/>
      <c r="G143" s="752"/>
      <c r="H143" s="850"/>
      <c r="I143" s="851"/>
      <c r="J143" s="711"/>
      <c r="K143" s="711"/>
      <c r="L143" s="711"/>
      <c r="M143" s="711"/>
    </row>
    <row r="144" spans="1:13" s="676" customFormat="1" ht="183" customHeight="1" x14ac:dyDescent="0.25">
      <c r="A144" s="853"/>
      <c r="B144" s="788" t="s">
        <v>518</v>
      </c>
      <c r="C144" s="790" t="s">
        <v>402</v>
      </c>
      <c r="D144" s="768">
        <v>115</v>
      </c>
      <c r="E144" s="768"/>
      <c r="F144" s="768"/>
      <c r="G144" s="768"/>
      <c r="H144" s="768"/>
      <c r="I144" s="811"/>
      <c r="J144" s="711"/>
      <c r="K144" s="711"/>
      <c r="L144" s="711"/>
      <c r="M144" s="711"/>
    </row>
    <row r="145" spans="1:13" s="653" customFormat="1" ht="21.75" customHeight="1" x14ac:dyDescent="0.2">
      <c r="A145" s="852" t="s">
        <v>397</v>
      </c>
      <c r="B145" s="833" t="s">
        <v>582</v>
      </c>
      <c r="C145" s="751"/>
      <c r="D145" s="752"/>
      <c r="E145" s="752"/>
      <c r="F145" s="752"/>
      <c r="G145" s="752"/>
      <c r="H145" s="752"/>
      <c r="I145" s="753"/>
      <c r="J145" s="711"/>
      <c r="K145" s="711"/>
      <c r="L145" s="711"/>
      <c r="M145" s="711"/>
    </row>
    <row r="146" spans="1:13" s="653" customFormat="1" ht="151.5" customHeight="1" x14ac:dyDescent="0.25">
      <c r="A146" s="810"/>
      <c r="B146" s="788" t="s">
        <v>520</v>
      </c>
      <c r="C146" s="790" t="s">
        <v>402</v>
      </c>
      <c r="D146" s="768">
        <v>195</v>
      </c>
      <c r="E146" s="768"/>
      <c r="F146" s="768"/>
      <c r="G146" s="768"/>
      <c r="H146" s="768"/>
      <c r="I146" s="811"/>
      <c r="J146" s="711"/>
      <c r="K146" s="711"/>
      <c r="L146" s="711"/>
      <c r="M146" s="711"/>
    </row>
    <row r="147" spans="1:13" s="653" customFormat="1" ht="21" customHeight="1" x14ac:dyDescent="0.2">
      <c r="A147" s="808" t="s">
        <v>405</v>
      </c>
      <c r="B147" s="833" t="s">
        <v>583</v>
      </c>
      <c r="C147" s="751"/>
      <c r="D147" s="752"/>
      <c r="E147" s="752"/>
      <c r="F147" s="752"/>
      <c r="G147" s="752"/>
      <c r="H147" s="752"/>
      <c r="I147" s="753"/>
      <c r="J147" s="711"/>
      <c r="K147" s="711"/>
      <c r="L147" s="711"/>
      <c r="M147" s="711"/>
    </row>
    <row r="148" spans="1:13" s="653" customFormat="1" ht="173.25" customHeight="1" x14ac:dyDescent="0.25">
      <c r="A148" s="803"/>
      <c r="B148" s="860" t="s">
        <v>584</v>
      </c>
      <c r="C148" s="861"/>
      <c r="D148" s="862"/>
      <c r="E148" s="765"/>
      <c r="F148" s="765"/>
      <c r="G148" s="765"/>
      <c r="H148" s="765"/>
      <c r="I148" s="802"/>
      <c r="J148" s="711"/>
      <c r="K148" s="711"/>
      <c r="L148" s="711"/>
      <c r="M148" s="711"/>
    </row>
    <row r="149" spans="1:13" s="653" customFormat="1" ht="21.75" customHeight="1" x14ac:dyDescent="0.2">
      <c r="A149" s="863" t="s">
        <v>396</v>
      </c>
      <c r="B149" s="864" t="s">
        <v>585</v>
      </c>
      <c r="C149" s="865"/>
      <c r="D149" s="866"/>
      <c r="E149" s="866"/>
      <c r="F149" s="866"/>
      <c r="G149" s="866"/>
      <c r="H149" s="866"/>
      <c r="I149" s="867"/>
      <c r="J149" s="711"/>
      <c r="K149" s="711"/>
      <c r="L149" s="711"/>
      <c r="M149" s="711"/>
    </row>
    <row r="150" spans="1:13" s="653" customFormat="1" ht="19.5" customHeight="1" x14ac:dyDescent="0.2">
      <c r="A150" s="868" t="s">
        <v>34</v>
      </c>
      <c r="B150" s="869" t="s">
        <v>586</v>
      </c>
      <c r="C150" s="870" t="s">
        <v>217</v>
      </c>
      <c r="D150" s="871">
        <v>1</v>
      </c>
      <c r="E150" s="871"/>
      <c r="F150" s="871"/>
      <c r="G150" s="871"/>
      <c r="H150" s="871"/>
      <c r="I150" s="872"/>
      <c r="J150" s="711"/>
      <c r="K150" s="711"/>
      <c r="L150" s="711"/>
      <c r="M150" s="711"/>
    </row>
    <row r="151" spans="1:13" s="653" customFormat="1" ht="19.5" customHeight="1" x14ac:dyDescent="0.2">
      <c r="A151" s="873" t="s">
        <v>57</v>
      </c>
      <c r="B151" s="874" t="s">
        <v>587</v>
      </c>
      <c r="C151" s="875" t="s">
        <v>217</v>
      </c>
      <c r="D151" s="828">
        <v>1</v>
      </c>
      <c r="E151" s="828"/>
      <c r="F151" s="828"/>
      <c r="G151" s="828"/>
      <c r="H151" s="828"/>
      <c r="I151" s="876"/>
      <c r="J151" s="711"/>
      <c r="K151" s="711"/>
      <c r="L151" s="711"/>
      <c r="M151" s="711"/>
    </row>
    <row r="152" spans="1:13" s="653" customFormat="1" ht="19.5" customHeight="1" x14ac:dyDescent="0.2">
      <c r="A152" s="873" t="s">
        <v>60</v>
      </c>
      <c r="B152" s="874" t="s">
        <v>588</v>
      </c>
      <c r="C152" s="875" t="s">
        <v>217</v>
      </c>
      <c r="D152" s="828">
        <v>1</v>
      </c>
      <c r="E152" s="828"/>
      <c r="F152" s="828"/>
      <c r="G152" s="828"/>
      <c r="H152" s="828"/>
      <c r="I152" s="876"/>
      <c r="J152" s="711"/>
      <c r="K152" s="711"/>
      <c r="L152" s="711"/>
      <c r="M152" s="711"/>
    </row>
    <row r="153" spans="1:13" s="653" customFormat="1" ht="19.5" customHeight="1" x14ac:dyDescent="0.2">
      <c r="A153" s="804" t="s">
        <v>61</v>
      </c>
      <c r="B153" s="805" t="s">
        <v>589</v>
      </c>
      <c r="C153" s="745" t="s">
        <v>217</v>
      </c>
      <c r="D153" s="747">
        <v>1</v>
      </c>
      <c r="E153" s="747"/>
      <c r="F153" s="747"/>
      <c r="G153" s="747"/>
      <c r="H153" s="747"/>
      <c r="I153" s="748"/>
      <c r="J153" s="711"/>
      <c r="K153" s="711"/>
      <c r="L153" s="711"/>
      <c r="M153" s="711"/>
    </row>
    <row r="154" spans="1:13" s="653" customFormat="1" ht="23.25" customHeight="1" x14ac:dyDescent="0.2">
      <c r="A154" s="877" t="s">
        <v>397</v>
      </c>
      <c r="B154" s="878" t="s">
        <v>590</v>
      </c>
      <c r="C154" s="879"/>
      <c r="D154" s="880"/>
      <c r="E154" s="880"/>
      <c r="F154" s="880"/>
      <c r="G154" s="880"/>
      <c r="H154" s="880"/>
      <c r="I154" s="881"/>
      <c r="J154" s="711"/>
      <c r="K154" s="711"/>
      <c r="L154" s="711"/>
      <c r="M154" s="711"/>
    </row>
    <row r="155" spans="1:13" s="653" customFormat="1" ht="20.25" customHeight="1" x14ac:dyDescent="0.2">
      <c r="A155" s="868" t="s">
        <v>34</v>
      </c>
      <c r="B155" s="869" t="s">
        <v>591</v>
      </c>
      <c r="C155" s="870" t="s">
        <v>472</v>
      </c>
      <c r="D155" s="871">
        <v>2</v>
      </c>
      <c r="E155" s="871"/>
      <c r="F155" s="871"/>
      <c r="G155" s="871"/>
      <c r="H155" s="871"/>
      <c r="I155" s="872"/>
      <c r="J155" s="711"/>
      <c r="K155" s="711"/>
      <c r="L155" s="711"/>
      <c r="M155" s="711"/>
    </row>
    <row r="156" spans="1:13" s="653" customFormat="1" ht="20.25" customHeight="1" x14ac:dyDescent="0.2">
      <c r="A156" s="873" t="s">
        <v>57</v>
      </c>
      <c r="B156" s="874" t="s">
        <v>592</v>
      </c>
      <c r="C156" s="875" t="s">
        <v>217</v>
      </c>
      <c r="D156" s="828">
        <v>1</v>
      </c>
      <c r="E156" s="828"/>
      <c r="F156" s="828"/>
      <c r="G156" s="828"/>
      <c r="H156" s="828"/>
      <c r="I156" s="876"/>
      <c r="J156" s="711"/>
      <c r="K156" s="711"/>
      <c r="L156" s="711"/>
      <c r="M156" s="711"/>
    </row>
    <row r="157" spans="1:13" s="653" customFormat="1" ht="20.25" customHeight="1" x14ac:dyDescent="0.2">
      <c r="A157" s="873" t="s">
        <v>60</v>
      </c>
      <c r="B157" s="874" t="s">
        <v>593</v>
      </c>
      <c r="C157" s="875" t="s">
        <v>217</v>
      </c>
      <c r="D157" s="828">
        <v>1</v>
      </c>
      <c r="E157" s="828"/>
      <c r="F157" s="828"/>
      <c r="G157" s="828"/>
      <c r="H157" s="828"/>
      <c r="I157" s="876"/>
      <c r="J157" s="711"/>
      <c r="K157" s="711"/>
      <c r="L157" s="711"/>
      <c r="M157" s="711"/>
    </row>
    <row r="158" spans="1:13" s="653" customFormat="1" ht="20.25" customHeight="1" x14ac:dyDescent="0.2">
      <c r="A158" s="873" t="s">
        <v>61</v>
      </c>
      <c r="B158" s="874" t="s">
        <v>594</v>
      </c>
      <c r="C158" s="875" t="s">
        <v>217</v>
      </c>
      <c r="D158" s="828">
        <v>1</v>
      </c>
      <c r="E158" s="828"/>
      <c r="F158" s="828"/>
      <c r="G158" s="828"/>
      <c r="H158" s="828"/>
      <c r="I158" s="876"/>
      <c r="J158" s="711"/>
      <c r="K158" s="711"/>
      <c r="L158" s="711"/>
      <c r="M158" s="711"/>
    </row>
    <row r="159" spans="1:13" s="653" customFormat="1" ht="20.25" customHeight="1" x14ac:dyDescent="0.2">
      <c r="A159" s="873" t="s">
        <v>63</v>
      </c>
      <c r="B159" s="874" t="s">
        <v>595</v>
      </c>
      <c r="C159" s="875" t="s">
        <v>217</v>
      </c>
      <c r="D159" s="828">
        <v>1</v>
      </c>
      <c r="E159" s="828"/>
      <c r="F159" s="828"/>
      <c r="G159" s="828"/>
      <c r="H159" s="828"/>
      <c r="I159" s="876"/>
      <c r="J159" s="711"/>
      <c r="K159" s="711"/>
      <c r="L159" s="711"/>
      <c r="M159" s="711"/>
    </row>
    <row r="160" spans="1:13" s="653" customFormat="1" ht="20.25" customHeight="1" x14ac:dyDescent="0.2">
      <c r="A160" s="804" t="s">
        <v>65</v>
      </c>
      <c r="B160" s="805" t="s">
        <v>596</v>
      </c>
      <c r="C160" s="745" t="s">
        <v>217</v>
      </c>
      <c r="D160" s="747">
        <v>1</v>
      </c>
      <c r="E160" s="747"/>
      <c r="F160" s="747"/>
      <c r="G160" s="747"/>
      <c r="H160" s="747"/>
      <c r="I160" s="748"/>
      <c r="J160" s="711"/>
      <c r="K160" s="711"/>
      <c r="L160" s="711"/>
      <c r="M160" s="711"/>
    </row>
    <row r="161" spans="1:13" s="653" customFormat="1" ht="13.5" customHeight="1" x14ac:dyDescent="0.2">
      <c r="A161" s="882"/>
      <c r="B161" s="883"/>
      <c r="C161" s="884"/>
      <c r="D161" s="885"/>
      <c r="E161" s="885"/>
      <c r="F161" s="885"/>
      <c r="G161" s="885"/>
      <c r="H161" s="885"/>
      <c r="I161" s="886"/>
      <c r="J161" s="711"/>
      <c r="K161" s="711"/>
      <c r="L161" s="711"/>
      <c r="M161" s="711"/>
    </row>
    <row r="162" spans="1:13" s="653" customFormat="1" ht="23.25" customHeight="1" x14ac:dyDescent="0.2">
      <c r="A162" s="808" t="s">
        <v>409</v>
      </c>
      <c r="B162" s="833" t="s">
        <v>597</v>
      </c>
      <c r="C162" s="751"/>
      <c r="D162" s="752"/>
      <c r="E162" s="752"/>
      <c r="F162" s="752"/>
      <c r="G162" s="752"/>
      <c r="H162" s="752"/>
      <c r="I162" s="753"/>
      <c r="J162" s="711"/>
      <c r="K162" s="711"/>
      <c r="L162" s="711"/>
      <c r="M162" s="711"/>
    </row>
    <row r="163" spans="1:13" s="653" customFormat="1" ht="165" x14ac:dyDescent="0.25">
      <c r="A163" s="803"/>
      <c r="B163" s="860" t="s">
        <v>598</v>
      </c>
      <c r="C163" s="801"/>
      <c r="D163" s="765"/>
      <c r="E163" s="765"/>
      <c r="F163" s="765"/>
      <c r="G163" s="765"/>
      <c r="H163" s="765"/>
      <c r="I163" s="802"/>
      <c r="J163" s="711"/>
      <c r="K163" s="711"/>
      <c r="L163" s="711"/>
      <c r="M163" s="711"/>
    </row>
    <row r="164" spans="1:13" s="653" customFormat="1" ht="23.25" customHeight="1" x14ac:dyDescent="0.2">
      <c r="A164" s="887" t="s">
        <v>34</v>
      </c>
      <c r="B164" s="874" t="s">
        <v>599</v>
      </c>
      <c r="C164" s="875" t="s">
        <v>472</v>
      </c>
      <c r="D164" s="828">
        <v>2</v>
      </c>
      <c r="E164" s="828"/>
      <c r="F164" s="828"/>
      <c r="G164" s="828"/>
      <c r="H164" s="828"/>
      <c r="I164" s="876"/>
      <c r="J164" s="711"/>
      <c r="K164" s="711"/>
      <c r="L164" s="711"/>
      <c r="M164" s="711"/>
    </row>
    <row r="165" spans="1:13" s="653" customFormat="1" ht="23.25" customHeight="1" x14ac:dyDescent="0.2">
      <c r="A165" s="887" t="s">
        <v>57</v>
      </c>
      <c r="B165" s="874" t="s">
        <v>600</v>
      </c>
      <c r="C165" s="875" t="s">
        <v>217</v>
      </c>
      <c r="D165" s="828">
        <v>1</v>
      </c>
      <c r="E165" s="828"/>
      <c r="F165" s="828"/>
      <c r="G165" s="828"/>
      <c r="H165" s="828"/>
      <c r="I165" s="876"/>
      <c r="J165" s="711"/>
      <c r="K165" s="711"/>
      <c r="L165" s="711"/>
      <c r="M165" s="711"/>
    </row>
    <row r="166" spans="1:13" s="653" customFormat="1" ht="23.25" customHeight="1" x14ac:dyDescent="0.2">
      <c r="A166" s="888" t="s">
        <v>601</v>
      </c>
      <c r="B166" s="805" t="s">
        <v>602</v>
      </c>
      <c r="C166" s="745" t="s">
        <v>472</v>
      </c>
      <c r="D166" s="747">
        <v>2</v>
      </c>
      <c r="E166" s="747"/>
      <c r="F166" s="747"/>
      <c r="G166" s="747"/>
      <c r="H166" s="747"/>
      <c r="I166" s="748"/>
      <c r="J166" s="711"/>
      <c r="K166" s="711"/>
      <c r="L166" s="711"/>
      <c r="M166" s="711"/>
    </row>
    <row r="167" spans="1:13" s="653" customFormat="1" ht="18" customHeight="1" x14ac:dyDescent="0.2">
      <c r="A167" s="808" t="s">
        <v>414</v>
      </c>
      <c r="B167" s="848" t="s">
        <v>521</v>
      </c>
      <c r="C167" s="849"/>
      <c r="D167" s="752"/>
      <c r="E167" s="752"/>
      <c r="F167" s="752"/>
      <c r="G167" s="752"/>
      <c r="H167" s="850"/>
      <c r="I167" s="851"/>
      <c r="J167" s="711"/>
      <c r="K167" s="711"/>
      <c r="L167" s="711"/>
      <c r="M167" s="711"/>
    </row>
    <row r="168" spans="1:13" s="653" customFormat="1" ht="18" customHeight="1" x14ac:dyDescent="0.2">
      <c r="A168" s="852" t="s">
        <v>396</v>
      </c>
      <c r="B168" s="833" t="s">
        <v>522</v>
      </c>
      <c r="C168" s="849"/>
      <c r="D168" s="752"/>
      <c r="E168" s="752"/>
      <c r="F168" s="752"/>
      <c r="G168" s="752"/>
      <c r="H168" s="850"/>
      <c r="I168" s="851"/>
      <c r="J168" s="711"/>
      <c r="K168" s="711"/>
      <c r="L168" s="711"/>
      <c r="M168" s="711"/>
    </row>
    <row r="169" spans="1:13" s="676" customFormat="1" ht="167.25" customHeight="1" x14ac:dyDescent="0.25">
      <c r="A169" s="889"/>
      <c r="B169" s="860" t="s">
        <v>603</v>
      </c>
      <c r="C169" s="801"/>
      <c r="D169" s="765"/>
      <c r="E169" s="765"/>
      <c r="F169" s="765"/>
      <c r="G169" s="765"/>
      <c r="H169" s="765"/>
      <c r="I169" s="802"/>
      <c r="J169" s="711"/>
      <c r="K169" s="711"/>
      <c r="L169" s="711"/>
      <c r="M169" s="711"/>
    </row>
    <row r="170" spans="1:13" s="653" customFormat="1" ht="22.5" customHeight="1" x14ac:dyDescent="0.2">
      <c r="A170" s="804" t="s">
        <v>34</v>
      </c>
      <c r="B170" s="805" t="s">
        <v>523</v>
      </c>
      <c r="C170" s="745" t="s">
        <v>402</v>
      </c>
      <c r="D170" s="747">
        <f>11.75*3</f>
        <v>35.25</v>
      </c>
      <c r="E170" s="747"/>
      <c r="F170" s="747"/>
      <c r="G170" s="747"/>
      <c r="H170" s="747"/>
      <c r="I170" s="748"/>
      <c r="J170" s="711"/>
      <c r="K170" s="711"/>
      <c r="L170" s="711"/>
      <c r="M170" s="711"/>
    </row>
    <row r="171" spans="1:13" s="653" customFormat="1" ht="19.5" customHeight="1" x14ac:dyDescent="0.2">
      <c r="A171" s="852" t="s">
        <v>397</v>
      </c>
      <c r="B171" s="833" t="s">
        <v>519</v>
      </c>
      <c r="C171" s="751"/>
      <c r="D171" s="752"/>
      <c r="E171" s="752"/>
      <c r="F171" s="752"/>
      <c r="G171" s="752"/>
      <c r="H171" s="752"/>
      <c r="I171" s="753"/>
      <c r="J171" s="711"/>
      <c r="K171" s="711"/>
      <c r="L171" s="711"/>
      <c r="M171" s="711"/>
    </row>
    <row r="172" spans="1:13" s="653" customFormat="1" ht="134.25" customHeight="1" x14ac:dyDescent="0.25">
      <c r="A172" s="810"/>
      <c r="B172" s="788" t="s">
        <v>604</v>
      </c>
      <c r="C172" s="790" t="s">
        <v>402</v>
      </c>
      <c r="D172" s="768">
        <v>30</v>
      </c>
      <c r="E172" s="768"/>
      <c r="F172" s="768"/>
      <c r="G172" s="768"/>
      <c r="H172" s="768"/>
      <c r="I172" s="811"/>
      <c r="J172" s="711"/>
      <c r="K172" s="711"/>
      <c r="L172" s="711"/>
      <c r="M172" s="711"/>
    </row>
    <row r="173" spans="1:13" s="653" customFormat="1" ht="21.75" customHeight="1" x14ac:dyDescent="0.2">
      <c r="A173" s="808" t="s">
        <v>418</v>
      </c>
      <c r="B173" s="833" t="s">
        <v>524</v>
      </c>
      <c r="C173" s="751"/>
      <c r="D173" s="752"/>
      <c r="E173" s="752"/>
      <c r="F173" s="752"/>
      <c r="G173" s="752"/>
      <c r="H173" s="752"/>
      <c r="I173" s="753"/>
      <c r="J173" s="711"/>
      <c r="K173" s="711"/>
      <c r="L173" s="711"/>
      <c r="M173" s="711"/>
    </row>
    <row r="174" spans="1:13" s="653" customFormat="1" ht="152.25" customHeight="1" x14ac:dyDescent="0.25">
      <c r="A174" s="810"/>
      <c r="B174" s="788" t="s">
        <v>605</v>
      </c>
      <c r="C174" s="790" t="s">
        <v>402</v>
      </c>
      <c r="D174" s="768">
        <v>75</v>
      </c>
      <c r="E174" s="768"/>
      <c r="F174" s="768"/>
      <c r="G174" s="768"/>
      <c r="H174" s="768"/>
      <c r="I174" s="811"/>
      <c r="J174" s="711"/>
      <c r="K174" s="711"/>
      <c r="L174" s="711"/>
      <c r="M174" s="711"/>
    </row>
    <row r="175" spans="1:13" s="653" customFormat="1" ht="30.75" customHeight="1" x14ac:dyDescent="0.2">
      <c r="A175" s="800" t="s">
        <v>421</v>
      </c>
      <c r="B175" s="814" t="s">
        <v>606</v>
      </c>
      <c r="C175" s="751"/>
      <c r="D175" s="752"/>
      <c r="E175" s="752"/>
      <c r="F175" s="752"/>
      <c r="G175" s="752"/>
      <c r="H175" s="752"/>
      <c r="I175" s="753"/>
      <c r="J175" s="711"/>
      <c r="K175" s="711"/>
      <c r="L175" s="711"/>
      <c r="M175" s="711"/>
    </row>
    <row r="176" spans="1:13" s="665" customFormat="1" ht="45" x14ac:dyDescent="0.2">
      <c r="A176" s="677"/>
      <c r="B176" s="860" t="s">
        <v>525</v>
      </c>
      <c r="C176" s="890"/>
      <c r="D176" s="752"/>
      <c r="E176" s="752"/>
      <c r="F176" s="752"/>
      <c r="G176" s="752"/>
      <c r="H176" s="752"/>
      <c r="I176" s="753"/>
      <c r="J176" s="711"/>
      <c r="K176" s="711"/>
      <c r="L176" s="711"/>
      <c r="M176" s="711"/>
    </row>
    <row r="177" spans="1:13" s="665" customFormat="1" ht="45" x14ac:dyDescent="0.2">
      <c r="A177" s="678" t="s">
        <v>34</v>
      </c>
      <c r="B177" s="860" t="s">
        <v>526</v>
      </c>
      <c r="C177" s="890"/>
      <c r="D177" s="752"/>
      <c r="E177" s="752"/>
      <c r="F177" s="752"/>
      <c r="G177" s="752"/>
      <c r="H177" s="752"/>
      <c r="I177" s="753"/>
      <c r="J177" s="711"/>
      <c r="K177" s="711"/>
      <c r="L177" s="711"/>
      <c r="M177" s="711"/>
    </row>
    <row r="178" spans="1:13" s="665" customFormat="1" ht="61.5" customHeight="1" x14ac:dyDescent="0.2">
      <c r="A178" s="678" t="s">
        <v>57</v>
      </c>
      <c r="B178" s="860" t="s">
        <v>527</v>
      </c>
      <c r="C178" s="890"/>
      <c r="D178" s="752"/>
      <c r="E178" s="752"/>
      <c r="F178" s="752"/>
      <c r="G178" s="752"/>
      <c r="H178" s="752"/>
      <c r="I178" s="753"/>
      <c r="J178" s="711"/>
      <c r="K178" s="711"/>
      <c r="L178" s="711"/>
      <c r="M178" s="711"/>
    </row>
    <row r="179" spans="1:13" s="665" customFormat="1" ht="60" x14ac:dyDescent="0.2">
      <c r="A179" s="678" t="s">
        <v>60</v>
      </c>
      <c r="B179" s="860" t="s">
        <v>619</v>
      </c>
      <c r="C179" s="890"/>
      <c r="D179" s="752"/>
      <c r="E179" s="752"/>
      <c r="F179" s="752"/>
      <c r="G179" s="752"/>
      <c r="H179" s="752"/>
      <c r="I179" s="753"/>
      <c r="J179" s="711"/>
      <c r="K179" s="711"/>
      <c r="L179" s="711"/>
      <c r="M179" s="711"/>
    </row>
    <row r="180" spans="1:13" s="665" customFormat="1" ht="75" x14ac:dyDescent="0.25">
      <c r="A180" s="666"/>
      <c r="B180" s="891" t="s">
        <v>528</v>
      </c>
      <c r="C180" s="790" t="s">
        <v>217</v>
      </c>
      <c r="D180" s="768">
        <v>1</v>
      </c>
      <c r="E180" s="768"/>
      <c r="F180" s="768"/>
      <c r="G180" s="768"/>
      <c r="H180" s="768"/>
      <c r="I180" s="811"/>
      <c r="J180" s="711"/>
      <c r="K180" s="711"/>
      <c r="L180" s="711"/>
      <c r="M180" s="711"/>
    </row>
    <row r="181" spans="1:13" s="665" customFormat="1" ht="12" customHeight="1" x14ac:dyDescent="0.25">
      <c r="A181" s="892"/>
      <c r="B181" s="893"/>
      <c r="C181" s="894"/>
      <c r="D181" s="895"/>
      <c r="E181" s="895"/>
      <c r="F181" s="895"/>
      <c r="G181" s="895"/>
      <c r="H181" s="895"/>
      <c r="I181" s="896"/>
      <c r="J181" s="711"/>
      <c r="K181" s="711"/>
      <c r="L181" s="711"/>
      <c r="M181" s="711"/>
    </row>
    <row r="182" spans="1:13" s="665" customFormat="1" x14ac:dyDescent="0.2">
      <c r="A182" s="808" t="s">
        <v>423</v>
      </c>
      <c r="B182" s="833" t="s">
        <v>529</v>
      </c>
      <c r="C182" s="751"/>
      <c r="D182" s="752"/>
      <c r="E182" s="752"/>
      <c r="F182" s="752"/>
      <c r="G182" s="752"/>
      <c r="H182" s="752"/>
      <c r="I182" s="753"/>
      <c r="J182" s="711"/>
      <c r="K182" s="711"/>
      <c r="L182" s="711"/>
      <c r="M182" s="711"/>
    </row>
    <row r="183" spans="1:13" s="665" customFormat="1" ht="247.5" customHeight="1" x14ac:dyDescent="0.25">
      <c r="A183" s="810"/>
      <c r="B183" s="788" t="s">
        <v>607</v>
      </c>
      <c r="C183" s="790" t="s">
        <v>28</v>
      </c>
      <c r="D183" s="768">
        <v>50</v>
      </c>
      <c r="E183" s="768"/>
      <c r="F183" s="768"/>
      <c r="G183" s="768"/>
      <c r="H183" s="768"/>
      <c r="I183" s="811"/>
      <c r="J183" s="711"/>
      <c r="K183" s="711"/>
      <c r="L183" s="711"/>
      <c r="M183" s="711"/>
    </row>
    <row r="184" spans="1:13" s="665" customFormat="1" ht="13.5" customHeight="1" x14ac:dyDescent="0.25">
      <c r="A184" s="897"/>
      <c r="B184" s="893"/>
      <c r="C184" s="894"/>
      <c r="D184" s="895"/>
      <c r="E184" s="895"/>
      <c r="F184" s="895"/>
      <c r="G184" s="895"/>
      <c r="H184" s="895"/>
      <c r="I184" s="896"/>
      <c r="J184" s="711"/>
      <c r="K184" s="711"/>
      <c r="L184" s="711"/>
      <c r="M184" s="711"/>
    </row>
    <row r="185" spans="1:13" ht="30" x14ac:dyDescent="0.2">
      <c r="A185" s="630" t="s">
        <v>608</v>
      </c>
      <c r="B185" s="631" t="s">
        <v>609</v>
      </c>
      <c r="C185" s="728"/>
      <c r="D185" s="729"/>
      <c r="E185" s="729"/>
      <c r="F185" s="729"/>
      <c r="G185" s="729"/>
      <c r="H185" s="729"/>
      <c r="I185" s="730"/>
      <c r="J185" s="711"/>
      <c r="K185" s="711"/>
      <c r="L185" s="711"/>
      <c r="M185" s="711"/>
    </row>
    <row r="186" spans="1:13" x14ac:dyDescent="0.2">
      <c r="A186" s="808" t="s">
        <v>400</v>
      </c>
      <c r="B186" s="833" t="s">
        <v>610</v>
      </c>
      <c r="C186" s="751"/>
      <c r="D186" s="752"/>
      <c r="E186" s="752"/>
      <c r="F186" s="752"/>
      <c r="G186" s="752"/>
      <c r="H186" s="752"/>
      <c r="I186" s="753"/>
      <c r="J186" s="711"/>
      <c r="K186" s="711"/>
      <c r="L186" s="711"/>
      <c r="M186" s="711"/>
    </row>
    <row r="187" spans="1:13" ht="120" x14ac:dyDescent="0.25">
      <c r="A187" s="810"/>
      <c r="B187" s="788" t="s">
        <v>611</v>
      </c>
      <c r="C187" s="790" t="s">
        <v>402</v>
      </c>
      <c r="D187" s="768">
        <v>135</v>
      </c>
      <c r="E187" s="768"/>
      <c r="F187" s="768"/>
      <c r="G187" s="768"/>
      <c r="H187" s="768"/>
      <c r="I187" s="811"/>
      <c r="J187" s="711"/>
      <c r="K187" s="711"/>
      <c r="L187" s="711"/>
      <c r="M187" s="711"/>
    </row>
    <row r="188" spans="1:13" x14ac:dyDescent="0.2">
      <c r="A188" s="808" t="s">
        <v>403</v>
      </c>
      <c r="B188" s="833" t="s">
        <v>612</v>
      </c>
      <c r="C188" s="751"/>
      <c r="D188" s="752"/>
      <c r="E188" s="752"/>
      <c r="F188" s="752"/>
      <c r="G188" s="752"/>
      <c r="H188" s="752"/>
      <c r="I188" s="753"/>
      <c r="J188" s="711"/>
      <c r="K188" s="711"/>
      <c r="L188" s="711"/>
      <c r="M188" s="711"/>
    </row>
    <row r="189" spans="1:13" ht="246.75" customHeight="1" x14ac:dyDescent="0.25">
      <c r="A189" s="803"/>
      <c r="B189" s="860" t="s">
        <v>613</v>
      </c>
      <c r="C189" s="801"/>
      <c r="D189" s="765"/>
      <c r="E189" s="765"/>
      <c r="F189" s="765"/>
      <c r="G189" s="765"/>
      <c r="H189" s="765"/>
      <c r="I189" s="802"/>
      <c r="J189" s="711"/>
      <c r="K189" s="711"/>
      <c r="L189" s="711"/>
      <c r="M189" s="711"/>
    </row>
    <row r="190" spans="1:13" ht="21" customHeight="1" x14ac:dyDescent="0.2">
      <c r="A190" s="898" t="s">
        <v>34</v>
      </c>
      <c r="B190" s="899" t="s">
        <v>614</v>
      </c>
      <c r="C190" s="900" t="s">
        <v>402</v>
      </c>
      <c r="D190" s="746">
        <v>275</v>
      </c>
      <c r="E190" s="746"/>
      <c r="F190" s="746"/>
      <c r="G190" s="746"/>
      <c r="H190" s="901"/>
      <c r="I190" s="764"/>
      <c r="J190" s="711"/>
      <c r="K190" s="711"/>
      <c r="L190" s="711"/>
      <c r="M190" s="711"/>
    </row>
    <row r="191" spans="1:13" ht="105" x14ac:dyDescent="0.25">
      <c r="A191" s="902">
        <v>3</v>
      </c>
      <c r="B191" s="903" t="s">
        <v>615</v>
      </c>
      <c r="C191" s="904" t="s">
        <v>402</v>
      </c>
      <c r="D191" s="905">
        <v>350</v>
      </c>
      <c r="E191" s="905"/>
      <c r="F191" s="905"/>
      <c r="G191" s="905"/>
      <c r="H191" s="768"/>
      <c r="I191" s="811"/>
      <c r="J191" s="711"/>
      <c r="K191" s="711"/>
      <c r="L191" s="711"/>
      <c r="M191" s="711"/>
    </row>
    <row r="192" spans="1:13" ht="10.5" customHeight="1" x14ac:dyDescent="0.25">
      <c r="A192" s="906"/>
      <c r="B192" s="907"/>
      <c r="C192" s="908"/>
      <c r="D192" s="909"/>
      <c r="E192" s="909"/>
      <c r="F192" s="909"/>
      <c r="G192" s="909"/>
      <c r="H192" s="895"/>
      <c r="I192" s="896"/>
      <c r="J192" s="711"/>
      <c r="K192" s="711"/>
      <c r="L192" s="711"/>
      <c r="M192" s="711"/>
    </row>
    <row r="193" spans="1:13" x14ac:dyDescent="0.25">
      <c r="A193" s="910" t="s">
        <v>616</v>
      </c>
      <c r="B193" s="911" t="s">
        <v>617</v>
      </c>
      <c r="C193" s="912"/>
      <c r="D193" s="913"/>
      <c r="E193" s="913"/>
      <c r="F193" s="913"/>
      <c r="G193" s="913"/>
      <c r="H193" s="914"/>
      <c r="I193" s="915"/>
      <c r="J193" s="711"/>
      <c r="K193" s="711"/>
      <c r="L193" s="711"/>
      <c r="M193" s="711"/>
    </row>
    <row r="194" spans="1:13" ht="90" x14ac:dyDescent="0.25">
      <c r="A194" s="902"/>
      <c r="B194" s="903" t="s">
        <v>618</v>
      </c>
      <c r="C194" s="916" t="s">
        <v>201</v>
      </c>
      <c r="D194" s="917">
        <v>1</v>
      </c>
      <c r="E194" s="917"/>
      <c r="F194" s="917"/>
      <c r="G194" s="917"/>
      <c r="H194" s="768"/>
      <c r="I194" s="811"/>
      <c r="J194" s="711"/>
      <c r="K194" s="711"/>
      <c r="L194" s="711"/>
      <c r="M194" s="711"/>
    </row>
    <row r="195" spans="1:13" ht="16.5" thickBot="1" x14ac:dyDescent="0.3">
      <c r="A195" s="918"/>
      <c r="B195" s="919"/>
      <c r="C195" s="920"/>
      <c r="D195" s="743"/>
      <c r="E195" s="743"/>
      <c r="F195" s="743"/>
      <c r="G195" s="743"/>
      <c r="H195" s="921"/>
      <c r="I195" s="744"/>
    </row>
    <row r="196" spans="1:13" s="682" customFormat="1" ht="32.25" customHeight="1" thickBot="1" x14ac:dyDescent="0.25">
      <c r="A196" s="680"/>
      <c r="B196" s="945" t="s">
        <v>531</v>
      </c>
      <c r="C196" s="945"/>
      <c r="D196" s="945"/>
      <c r="E196" s="700"/>
      <c r="F196" s="700"/>
      <c r="G196" s="700"/>
      <c r="H196" s="681"/>
      <c r="I196" s="922"/>
      <c r="J196" s="681"/>
      <c r="K196" s="681"/>
      <c r="L196" s="681"/>
      <c r="M196" s="681"/>
    </row>
    <row r="197" spans="1:13" s="688" customFormat="1" ht="12" customHeight="1" x14ac:dyDescent="0.2">
      <c r="A197" s="683"/>
      <c r="B197" s="684"/>
      <c r="C197" s="685"/>
      <c r="D197" s="686"/>
      <c r="E197" s="686"/>
      <c r="F197" s="686"/>
      <c r="G197" s="686"/>
      <c r="H197" s="686"/>
      <c r="I197" s="687"/>
    </row>
  </sheetData>
  <protectedRanges>
    <protectedRange password="CF68" sqref="B69" name="Range1_8_1_1_1"/>
  </protectedRanges>
  <mergeCells count="11">
    <mergeCell ref="A4:A5"/>
    <mergeCell ref="B4:B5"/>
    <mergeCell ref="C4:C5"/>
    <mergeCell ref="D4:D5"/>
    <mergeCell ref="E4:E5"/>
    <mergeCell ref="H4:I4"/>
    <mergeCell ref="K4:K5"/>
    <mergeCell ref="L4:L5"/>
    <mergeCell ref="M4:M5"/>
    <mergeCell ref="B196:D196"/>
    <mergeCell ref="F4:G4"/>
  </mergeCells>
  <printOptions horizontalCentered="1"/>
  <pageMargins left="0.39370078740157483" right="0.19685039370078741" top="0.19685039370078741" bottom="0.19685039370078741" header="0.19685039370078741" footer="0.19685039370078741"/>
  <pageSetup paperSize="9" scale="65" fitToHeight="15" orientation="portrait" r:id="rId1"/>
  <headerFooter>
    <oddFooter>&amp;L&amp;A&amp;CNajmi Bilgrami Collaborative (Pvt) Ltd.&amp;RPage &amp;P of &amp;N</oddFooter>
  </headerFooter>
  <rowBreaks count="7" manualBreakCount="7">
    <brk id="21" max="12" man="1"/>
    <brk id="39" max="12" man="1"/>
    <brk id="61" max="12" man="1"/>
    <brk id="78" max="12" man="1"/>
    <brk id="96" max="12" man="1"/>
    <brk id="121" max="12" man="1"/>
    <brk id="139" max="12"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DCC072-08A8-4CF3-BECE-B3E755FD7CAA}">
  <dimension ref="A1:M14"/>
  <sheetViews>
    <sheetView view="pageBreakPreview" topLeftCell="A11" zoomScaleNormal="90" zoomScaleSheetLayoutView="100" zoomScalePageLayoutView="70" workbookViewId="0">
      <selection activeCell="C14" sqref="C14:E14"/>
    </sheetView>
  </sheetViews>
  <sheetFormatPr defaultColWidth="9" defaultRowHeight="30" customHeight="1" x14ac:dyDescent="0.3"/>
  <cols>
    <col min="1" max="1" width="6.625" style="225" customWidth="1"/>
    <col min="2" max="2" width="58.125" style="226" customWidth="1"/>
    <col min="3" max="5" width="16.375" style="244" customWidth="1"/>
    <col min="6" max="6" width="10.625" style="225" customWidth="1"/>
    <col min="7" max="7" width="18" style="225" customWidth="1"/>
    <col min="8" max="9" width="6.75" style="225" customWidth="1"/>
    <col min="10" max="16384" width="9" style="226"/>
  </cols>
  <sheetData>
    <row r="1" spans="1:13" ht="39.950000000000003" customHeight="1" x14ac:dyDescent="0.3">
      <c r="A1" s="222" t="s">
        <v>75</v>
      </c>
      <c r="B1" s="223" t="s">
        <v>0</v>
      </c>
      <c r="C1" s="224" t="s">
        <v>76</v>
      </c>
      <c r="D1" s="224" t="s">
        <v>77</v>
      </c>
      <c r="E1" s="224" t="s">
        <v>78</v>
      </c>
    </row>
    <row r="2" spans="1:13" s="232" customFormat="1" ht="39.950000000000003" customHeight="1" x14ac:dyDescent="0.2">
      <c r="A2" s="227">
        <v>1</v>
      </c>
      <c r="B2" s="228" t="s">
        <v>79</v>
      </c>
      <c r="C2" s="229"/>
      <c r="D2" s="229"/>
      <c r="E2" s="229"/>
      <c r="F2" s="230"/>
      <c r="G2" s="231"/>
      <c r="H2" s="230"/>
      <c r="I2" s="230"/>
    </row>
    <row r="3" spans="1:13" ht="39.950000000000003" customHeight="1" x14ac:dyDescent="0.3">
      <c r="A3" s="233">
        <v>2</v>
      </c>
      <c r="B3" s="228" t="s">
        <v>80</v>
      </c>
      <c r="C3" s="229"/>
      <c r="D3" s="229"/>
      <c r="E3" s="229"/>
      <c r="F3" s="230"/>
      <c r="G3" s="231"/>
    </row>
    <row r="4" spans="1:13" s="225" customFormat="1" ht="39.950000000000003" customHeight="1" x14ac:dyDescent="0.3">
      <c r="A4" s="227">
        <v>3</v>
      </c>
      <c r="B4" s="228" t="s">
        <v>81</v>
      </c>
      <c r="C4" s="229"/>
      <c r="D4" s="229"/>
      <c r="E4" s="229"/>
      <c r="F4" s="230"/>
      <c r="G4" s="231"/>
      <c r="J4" s="226"/>
      <c r="K4" s="226"/>
      <c r="L4" s="226"/>
      <c r="M4" s="226"/>
    </row>
    <row r="5" spans="1:13" ht="39.950000000000003" customHeight="1" x14ac:dyDescent="0.3">
      <c r="A5" s="227">
        <v>4</v>
      </c>
      <c r="B5" s="234" t="s">
        <v>82</v>
      </c>
      <c r="C5" s="235"/>
      <c r="D5" s="235"/>
      <c r="E5" s="229"/>
      <c r="F5" s="230"/>
      <c r="G5" s="231"/>
    </row>
    <row r="6" spans="1:13" s="225" customFormat="1" ht="39.950000000000003" customHeight="1" x14ac:dyDescent="0.3">
      <c r="A6" s="233">
        <v>5</v>
      </c>
      <c r="B6" s="234" t="s">
        <v>83</v>
      </c>
      <c r="C6" s="235"/>
      <c r="D6" s="235"/>
      <c r="E6" s="229"/>
      <c r="F6" s="230"/>
      <c r="G6" s="231"/>
      <c r="J6" s="226"/>
      <c r="K6" s="226"/>
      <c r="L6" s="226"/>
      <c r="M6" s="226"/>
    </row>
    <row r="7" spans="1:13" s="237" customFormat="1" ht="39.950000000000003" customHeight="1" x14ac:dyDescent="0.3">
      <c r="A7" s="227">
        <v>6</v>
      </c>
      <c r="B7" s="234" t="s">
        <v>84</v>
      </c>
      <c r="C7" s="235"/>
      <c r="D7" s="235"/>
      <c r="E7" s="229"/>
      <c r="F7" s="230"/>
      <c r="G7" s="236"/>
      <c r="H7" s="225"/>
      <c r="I7" s="225"/>
    </row>
    <row r="8" spans="1:13" s="232" customFormat="1" ht="39.950000000000003" customHeight="1" x14ac:dyDescent="0.2">
      <c r="A8" s="227">
        <v>7</v>
      </c>
      <c r="B8" s="238" t="s">
        <v>85</v>
      </c>
      <c r="C8" s="235"/>
      <c r="D8" s="235"/>
      <c r="E8" s="229"/>
      <c r="F8" s="230"/>
      <c r="G8" s="236"/>
      <c r="H8" s="230"/>
      <c r="I8" s="230"/>
    </row>
    <row r="9" spans="1:13" s="232" customFormat="1" ht="39.950000000000003" customHeight="1" x14ac:dyDescent="0.2">
      <c r="A9" s="233">
        <v>8</v>
      </c>
      <c r="B9" s="228" t="s">
        <v>86</v>
      </c>
      <c r="C9" s="229"/>
      <c r="D9" s="229"/>
      <c r="E9" s="229"/>
      <c r="F9" s="230"/>
      <c r="G9" s="236"/>
      <c r="H9" s="230"/>
      <c r="I9" s="230"/>
    </row>
    <row r="10" spans="1:13" ht="39.950000000000003" customHeight="1" x14ac:dyDescent="0.3">
      <c r="A10" s="227">
        <v>9</v>
      </c>
      <c r="B10" s="228" t="s">
        <v>87</v>
      </c>
      <c r="C10" s="239"/>
      <c r="D10" s="239"/>
      <c r="E10" s="229"/>
      <c r="F10" s="230"/>
      <c r="G10" s="236"/>
      <c r="H10" s="226"/>
      <c r="I10" s="226"/>
    </row>
    <row r="11" spans="1:13" ht="39.950000000000003" customHeight="1" x14ac:dyDescent="0.3">
      <c r="A11" s="227">
        <v>10</v>
      </c>
      <c r="B11" s="228" t="s">
        <v>88</v>
      </c>
      <c r="C11" s="239"/>
      <c r="D11" s="239"/>
      <c r="E11" s="229"/>
      <c r="F11" s="230"/>
      <c r="G11" s="236"/>
      <c r="H11" s="226"/>
      <c r="I11" s="226"/>
    </row>
    <row r="12" spans="1:13" ht="39.950000000000003" customHeight="1" x14ac:dyDescent="0.3">
      <c r="A12" s="233">
        <v>11</v>
      </c>
      <c r="B12" s="228" t="s">
        <v>89</v>
      </c>
      <c r="C12" s="239"/>
      <c r="D12" s="239"/>
      <c r="E12" s="229"/>
      <c r="F12" s="230"/>
      <c r="G12" s="236"/>
      <c r="H12" s="226"/>
      <c r="I12" s="226"/>
    </row>
    <row r="13" spans="1:13" ht="39.950000000000003" customHeight="1" x14ac:dyDescent="0.3">
      <c r="A13" s="227">
        <v>12</v>
      </c>
      <c r="B13" s="228" t="s">
        <v>90</v>
      </c>
      <c r="C13" s="239"/>
      <c r="D13" s="239"/>
      <c r="E13" s="229"/>
      <c r="F13" s="230"/>
      <c r="G13" s="236"/>
      <c r="H13" s="226"/>
      <c r="I13" s="226"/>
    </row>
    <row r="14" spans="1:13" ht="39.950000000000003" customHeight="1" x14ac:dyDescent="0.3">
      <c r="A14" s="240"/>
      <c r="B14" s="241" t="s">
        <v>91</v>
      </c>
      <c r="C14" s="242"/>
      <c r="D14" s="242"/>
      <c r="E14" s="242"/>
      <c r="F14" s="230"/>
      <c r="G14" s="243"/>
      <c r="H14" s="226"/>
      <c r="I14" s="226"/>
    </row>
  </sheetData>
  <printOptions horizontalCentered="1"/>
  <pageMargins left="0.31496062992125984" right="0.19685039370078741" top="1.3385826771653544" bottom="0.35433070866141736" header="0.51181102362204722" footer="0.15748031496062992"/>
  <pageSetup scale="60" fitToHeight="50" orientation="portrait" r:id="rId1"/>
  <headerFooter>
    <oddHeader>&amp;C&amp;"Century Gothic,Bold"&amp;UEY OFFICE
RANDHAWA TOWER ISLAMABAD
SUMMARY OF ESTIMATED AMOUNT
ELECTRICAL &amp;&amp; ALLIED WORKS
10TH FLOOR</oddHeader>
    <oddFooter>&amp;L&amp;"Century Gothic,Bold"ElekEn &amp;"Century Gothic,Regular"Associates&amp;C&amp;"Century Gothic,Regular"Page: &amp;P of &amp;N&amp;R&amp;"Century Gothic,Regular"April 04, 2025</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6461CA-1F28-49A7-B02D-78D0E30341B7}">
  <dimension ref="A1:O151"/>
  <sheetViews>
    <sheetView view="pageBreakPreview" topLeftCell="A32" zoomScale="70" zoomScaleNormal="90" zoomScaleSheetLayoutView="70" zoomScalePageLayoutView="70" workbookViewId="0">
      <selection activeCell="B72" sqref="B72"/>
    </sheetView>
  </sheetViews>
  <sheetFormatPr defaultColWidth="9" defaultRowHeight="30" customHeight="1" x14ac:dyDescent="0.3"/>
  <cols>
    <col min="1" max="1" width="5.875" style="300" customWidth="1"/>
    <col min="2" max="2" width="75.625" style="226" customWidth="1"/>
    <col min="3" max="3" width="5.875" style="244" customWidth="1"/>
    <col min="4" max="4" width="5.875" style="225" customWidth="1"/>
    <col min="5" max="5" width="12" style="225" bestFit="1" customWidth="1"/>
    <col min="6" max="10" width="11.625" style="244" customWidth="1"/>
    <col min="11" max="11" width="13.75" style="244" customWidth="1"/>
    <col min="12" max="13" width="11.625" style="244" customWidth="1"/>
    <col min="14" max="16384" width="9" style="226"/>
  </cols>
  <sheetData>
    <row r="1" spans="1:13" ht="39.950000000000003" customHeight="1" x14ac:dyDescent="0.3">
      <c r="A1" s="978" t="s">
        <v>75</v>
      </c>
      <c r="B1" s="979" t="s">
        <v>0</v>
      </c>
      <c r="C1" s="980" t="s">
        <v>2</v>
      </c>
      <c r="D1" s="979" t="s">
        <v>1</v>
      </c>
      <c r="E1" s="979" t="s">
        <v>92</v>
      </c>
      <c r="F1" s="972" t="s">
        <v>93</v>
      </c>
      <c r="G1" s="972"/>
      <c r="H1" s="972" t="s">
        <v>94</v>
      </c>
      <c r="I1" s="972"/>
      <c r="J1" s="973" t="s">
        <v>78</v>
      </c>
      <c r="K1" s="973" t="s">
        <v>95</v>
      </c>
      <c r="L1" s="973" t="s">
        <v>96</v>
      </c>
      <c r="M1" s="973" t="s">
        <v>97</v>
      </c>
    </row>
    <row r="2" spans="1:13" ht="39.950000000000003" customHeight="1" x14ac:dyDescent="0.3">
      <c r="A2" s="978"/>
      <c r="B2" s="979"/>
      <c r="C2" s="980"/>
      <c r="D2" s="979"/>
      <c r="E2" s="979"/>
      <c r="F2" s="224" t="s">
        <v>98</v>
      </c>
      <c r="G2" s="224" t="s">
        <v>78</v>
      </c>
      <c r="H2" s="224" t="s">
        <v>98</v>
      </c>
      <c r="I2" s="224" t="s">
        <v>78</v>
      </c>
      <c r="J2" s="973"/>
      <c r="K2" s="973"/>
      <c r="L2" s="973"/>
      <c r="M2" s="973"/>
    </row>
    <row r="3" spans="1:13" s="232" customFormat="1" ht="20.100000000000001" customHeight="1" x14ac:dyDescent="0.2">
      <c r="A3" s="974"/>
      <c r="B3" s="955" t="s">
        <v>99</v>
      </c>
      <c r="C3" s="976"/>
      <c r="D3" s="964"/>
      <c r="E3" s="964"/>
      <c r="F3" s="970"/>
      <c r="G3" s="970"/>
      <c r="H3" s="970"/>
      <c r="I3" s="970"/>
      <c r="J3" s="970"/>
      <c r="K3" s="970"/>
      <c r="L3" s="970"/>
      <c r="M3" s="970"/>
    </row>
    <row r="4" spans="1:13" s="232" customFormat="1" ht="20.100000000000001" customHeight="1" x14ac:dyDescent="0.2">
      <c r="A4" s="975"/>
      <c r="B4" s="956"/>
      <c r="C4" s="977"/>
      <c r="D4" s="965"/>
      <c r="E4" s="965"/>
      <c r="F4" s="971"/>
      <c r="G4" s="971"/>
      <c r="H4" s="971"/>
      <c r="I4" s="971"/>
      <c r="J4" s="971"/>
      <c r="K4" s="971"/>
      <c r="L4" s="971"/>
      <c r="M4" s="971"/>
    </row>
    <row r="5" spans="1:13" s="232" customFormat="1" ht="223.5" customHeight="1" x14ac:dyDescent="0.2">
      <c r="A5" s="246"/>
      <c r="B5" s="250" t="s">
        <v>100</v>
      </c>
      <c r="C5" s="247"/>
      <c r="D5" s="248"/>
      <c r="E5" s="248"/>
      <c r="F5" s="249"/>
      <c r="G5" s="249"/>
      <c r="H5" s="249"/>
      <c r="I5" s="249"/>
      <c r="J5" s="249"/>
      <c r="K5" s="249"/>
      <c r="L5" s="249"/>
      <c r="M5" s="249"/>
    </row>
    <row r="6" spans="1:13" s="254" customFormat="1" ht="208.5" customHeight="1" x14ac:dyDescent="0.2">
      <c r="A6" s="251"/>
      <c r="B6" s="252" t="s">
        <v>101</v>
      </c>
      <c r="C6" s="253"/>
      <c r="D6" s="251"/>
      <c r="E6" s="251"/>
      <c r="F6" s="253"/>
      <c r="G6" s="253"/>
      <c r="H6" s="253"/>
      <c r="I6" s="253"/>
      <c r="J6" s="253"/>
      <c r="K6" s="253"/>
      <c r="L6" s="253"/>
      <c r="M6" s="253"/>
    </row>
    <row r="7" spans="1:13" s="254" customFormat="1" ht="54" customHeight="1" x14ac:dyDescent="0.2">
      <c r="A7" s="255">
        <v>1</v>
      </c>
      <c r="B7" s="256" t="s">
        <v>102</v>
      </c>
      <c r="C7" s="257">
        <v>11</v>
      </c>
      <c r="D7" s="255" t="s">
        <v>103</v>
      </c>
      <c r="E7" s="255"/>
      <c r="F7" s="235"/>
      <c r="G7" s="235"/>
      <c r="H7" s="235"/>
      <c r="I7" s="235"/>
      <c r="J7" s="235"/>
      <c r="K7" s="235"/>
      <c r="L7" s="235"/>
      <c r="M7" s="235"/>
    </row>
    <row r="8" spans="1:13" s="254" customFormat="1" ht="57" customHeight="1" x14ac:dyDescent="0.2">
      <c r="A8" s="255">
        <v>2</v>
      </c>
      <c r="B8" s="256" t="s">
        <v>104</v>
      </c>
      <c r="C8" s="257">
        <v>77</v>
      </c>
      <c r="D8" s="255" t="s">
        <v>103</v>
      </c>
      <c r="E8" s="255"/>
      <c r="F8" s="235"/>
      <c r="G8" s="235"/>
      <c r="H8" s="235"/>
      <c r="I8" s="235"/>
      <c r="J8" s="235"/>
      <c r="K8" s="235"/>
      <c r="L8" s="235"/>
      <c r="M8" s="235"/>
    </row>
    <row r="9" spans="1:13" s="254" customFormat="1" ht="39.950000000000003" customHeight="1" x14ac:dyDescent="0.2">
      <c r="A9" s="255" t="s">
        <v>105</v>
      </c>
      <c r="B9" s="258" t="s">
        <v>106</v>
      </c>
      <c r="C9" s="257">
        <v>228</v>
      </c>
      <c r="D9" s="255" t="s">
        <v>103</v>
      </c>
      <c r="E9" s="255"/>
      <c r="F9" s="235"/>
      <c r="G9" s="235"/>
      <c r="H9" s="235"/>
      <c r="I9" s="235"/>
      <c r="J9" s="235"/>
      <c r="K9" s="235"/>
      <c r="L9" s="235"/>
      <c r="M9" s="235"/>
    </row>
    <row r="10" spans="1:13" s="254" customFormat="1" ht="50.25" customHeight="1" x14ac:dyDescent="0.2">
      <c r="A10" s="255">
        <v>3</v>
      </c>
      <c r="B10" s="256" t="s">
        <v>107</v>
      </c>
      <c r="C10" s="235">
        <v>3</v>
      </c>
      <c r="D10" s="255" t="s">
        <v>103</v>
      </c>
      <c r="E10" s="255"/>
      <c r="F10" s="235"/>
      <c r="G10" s="235"/>
      <c r="H10" s="235"/>
      <c r="I10" s="235"/>
      <c r="J10" s="235"/>
      <c r="K10" s="235"/>
      <c r="L10" s="235"/>
      <c r="M10" s="235"/>
    </row>
    <row r="11" spans="1:13" s="254" customFormat="1" ht="39.950000000000003" customHeight="1" x14ac:dyDescent="0.2">
      <c r="A11" s="255" t="s">
        <v>105</v>
      </c>
      <c r="B11" s="258" t="s">
        <v>106</v>
      </c>
      <c r="C11" s="235">
        <v>42</v>
      </c>
      <c r="D11" s="255" t="s">
        <v>103</v>
      </c>
      <c r="E11" s="255"/>
      <c r="F11" s="235"/>
      <c r="G11" s="235"/>
      <c r="H11" s="235"/>
      <c r="I11" s="235"/>
      <c r="J11" s="235"/>
      <c r="K11" s="235"/>
      <c r="L11" s="235"/>
      <c r="M11" s="235"/>
    </row>
    <row r="12" spans="1:13" s="254" customFormat="1" ht="72" customHeight="1" x14ac:dyDescent="0.2">
      <c r="A12" s="255">
        <v>4</v>
      </c>
      <c r="B12" s="259" t="s">
        <v>108</v>
      </c>
      <c r="C12" s="235"/>
      <c r="D12" s="255"/>
      <c r="E12" s="255"/>
      <c r="F12" s="235"/>
      <c r="G12" s="235"/>
      <c r="H12" s="235"/>
      <c r="I12" s="235"/>
      <c r="J12" s="235"/>
      <c r="K12" s="235"/>
      <c r="L12" s="235"/>
      <c r="M12" s="235"/>
    </row>
    <row r="13" spans="1:13" s="254" customFormat="1" ht="39.950000000000003" customHeight="1" x14ac:dyDescent="0.2">
      <c r="A13" s="255" t="s">
        <v>105</v>
      </c>
      <c r="B13" s="260" t="s">
        <v>109</v>
      </c>
      <c r="C13" s="235">
        <v>45</v>
      </c>
      <c r="D13" s="255" t="s">
        <v>103</v>
      </c>
      <c r="E13" s="255"/>
      <c r="F13" s="235"/>
      <c r="G13" s="235"/>
      <c r="H13" s="235"/>
      <c r="I13" s="235"/>
      <c r="J13" s="235"/>
      <c r="K13" s="235"/>
      <c r="L13" s="235"/>
      <c r="M13" s="235"/>
    </row>
    <row r="14" spans="1:13" s="254" customFormat="1" ht="39.950000000000003" customHeight="1" x14ac:dyDescent="0.2">
      <c r="A14" s="255" t="s">
        <v>110</v>
      </c>
      <c r="B14" s="258" t="s">
        <v>111</v>
      </c>
      <c r="C14" s="235">
        <v>64</v>
      </c>
      <c r="D14" s="255" t="s">
        <v>103</v>
      </c>
      <c r="E14" s="255"/>
      <c r="F14" s="235"/>
      <c r="G14" s="235"/>
      <c r="H14" s="235"/>
      <c r="I14" s="235"/>
      <c r="J14" s="235"/>
      <c r="K14" s="235"/>
      <c r="L14" s="235"/>
      <c r="M14" s="235"/>
    </row>
    <row r="15" spans="1:13" s="254" customFormat="1" ht="54.75" customHeight="1" x14ac:dyDescent="0.2">
      <c r="A15" s="255">
        <v>5</v>
      </c>
      <c r="B15" s="261" t="s">
        <v>112</v>
      </c>
      <c r="C15" s="235">
        <v>5</v>
      </c>
      <c r="D15" s="255" t="s">
        <v>103</v>
      </c>
      <c r="E15" s="255"/>
      <c r="F15" s="235"/>
      <c r="G15" s="235"/>
      <c r="H15" s="235"/>
      <c r="I15" s="235"/>
      <c r="J15" s="235"/>
      <c r="K15" s="235"/>
      <c r="L15" s="235"/>
      <c r="M15" s="235"/>
    </row>
    <row r="16" spans="1:13" s="254" customFormat="1" ht="39.950000000000003" customHeight="1" x14ac:dyDescent="0.2">
      <c r="A16" s="255" t="s">
        <v>105</v>
      </c>
      <c r="B16" s="258" t="s">
        <v>113</v>
      </c>
      <c r="C16" s="235">
        <v>2</v>
      </c>
      <c r="D16" s="255" t="s">
        <v>103</v>
      </c>
      <c r="E16" s="255"/>
      <c r="F16" s="235"/>
      <c r="G16" s="235"/>
      <c r="H16" s="235"/>
      <c r="I16" s="235"/>
      <c r="J16" s="235"/>
      <c r="K16" s="235"/>
      <c r="L16" s="235"/>
      <c r="M16" s="235"/>
    </row>
    <row r="17" spans="1:13" s="254" customFormat="1" ht="54" customHeight="1" x14ac:dyDescent="0.2">
      <c r="A17" s="251">
        <v>6</v>
      </c>
      <c r="B17" s="256" t="s">
        <v>114</v>
      </c>
      <c r="C17" s="253">
        <v>14</v>
      </c>
      <c r="D17" s="251" t="s">
        <v>103</v>
      </c>
      <c r="E17" s="251"/>
      <c r="F17" s="235"/>
      <c r="G17" s="235"/>
      <c r="H17" s="235"/>
      <c r="I17" s="235"/>
      <c r="J17" s="235"/>
      <c r="K17" s="235"/>
      <c r="L17" s="235"/>
      <c r="M17" s="235"/>
    </row>
    <row r="18" spans="1:13" s="254" customFormat="1" ht="39.950000000000003" customHeight="1" x14ac:dyDescent="0.2">
      <c r="A18" s="255" t="s">
        <v>110</v>
      </c>
      <c r="B18" s="258" t="s">
        <v>113</v>
      </c>
      <c r="C18" s="235">
        <v>11</v>
      </c>
      <c r="D18" s="255" t="s">
        <v>103</v>
      </c>
      <c r="E18" s="255"/>
      <c r="F18" s="235"/>
      <c r="G18" s="235"/>
      <c r="H18" s="235"/>
      <c r="I18" s="235"/>
      <c r="J18" s="235"/>
      <c r="K18" s="235"/>
      <c r="L18" s="235"/>
      <c r="M18" s="235"/>
    </row>
    <row r="19" spans="1:13" s="254" customFormat="1" ht="52.5" customHeight="1" x14ac:dyDescent="0.2">
      <c r="A19" s="262">
        <v>7</v>
      </c>
      <c r="B19" s="263" t="s">
        <v>115</v>
      </c>
      <c r="C19" s="264">
        <v>1</v>
      </c>
      <c r="D19" s="262" t="s">
        <v>103</v>
      </c>
      <c r="E19" s="262"/>
      <c r="F19" s="257"/>
      <c r="G19" s="257"/>
      <c r="H19" s="257"/>
      <c r="I19" s="257"/>
      <c r="J19" s="257"/>
      <c r="K19" s="257"/>
      <c r="L19" s="257"/>
      <c r="M19" s="257"/>
    </row>
    <row r="20" spans="1:13" s="254" customFormat="1" ht="52.5" customHeight="1" x14ac:dyDescent="0.2">
      <c r="A20" s="262">
        <v>8</v>
      </c>
      <c r="B20" s="265" t="s">
        <v>116</v>
      </c>
      <c r="C20" s="264">
        <v>2</v>
      </c>
      <c r="D20" s="262" t="s">
        <v>103</v>
      </c>
      <c r="E20" s="262"/>
      <c r="F20" s="257"/>
      <c r="G20" s="235"/>
      <c r="H20" s="235"/>
      <c r="I20" s="235"/>
      <c r="J20" s="235"/>
      <c r="K20" s="235"/>
      <c r="L20" s="235"/>
      <c r="M20" s="235"/>
    </row>
    <row r="21" spans="1:13" s="254" customFormat="1" ht="54.75" customHeight="1" x14ac:dyDescent="0.2">
      <c r="A21" s="251">
        <v>9</v>
      </c>
      <c r="B21" s="261" t="s">
        <v>117</v>
      </c>
      <c r="C21" s="253">
        <v>2</v>
      </c>
      <c r="D21" s="251" t="s">
        <v>103</v>
      </c>
      <c r="E21" s="251"/>
      <c r="F21" s="235"/>
      <c r="G21" s="235"/>
      <c r="H21" s="235"/>
      <c r="I21" s="235"/>
      <c r="J21" s="235"/>
      <c r="K21" s="235"/>
      <c r="L21" s="235"/>
      <c r="M21" s="235"/>
    </row>
    <row r="22" spans="1:13" s="266" customFormat="1" ht="102.75" customHeight="1" x14ac:dyDescent="0.2">
      <c r="A22" s="255"/>
      <c r="B22" s="258" t="s">
        <v>118</v>
      </c>
      <c r="C22" s="235"/>
      <c r="D22" s="255"/>
      <c r="E22" s="255"/>
      <c r="F22" s="235"/>
      <c r="G22" s="235"/>
      <c r="H22" s="235"/>
      <c r="I22" s="235"/>
      <c r="J22" s="235"/>
      <c r="K22" s="235"/>
      <c r="L22" s="235"/>
      <c r="M22" s="235"/>
    </row>
    <row r="23" spans="1:13" ht="39.950000000000003" customHeight="1" x14ac:dyDescent="0.3">
      <c r="A23" s="255"/>
      <c r="B23" s="267" t="s">
        <v>119</v>
      </c>
      <c r="C23" s="235"/>
      <c r="D23" s="255"/>
      <c r="E23" s="255"/>
      <c r="F23" s="235"/>
      <c r="G23" s="245"/>
      <c r="H23" s="235"/>
      <c r="I23" s="245"/>
      <c r="J23" s="245"/>
      <c r="K23" s="245"/>
      <c r="L23" s="245"/>
      <c r="M23" s="245"/>
    </row>
    <row r="24" spans="1:13" ht="39.950000000000003" customHeight="1" x14ac:dyDescent="0.3">
      <c r="A24" s="233"/>
      <c r="B24" s="246"/>
      <c r="C24" s="229"/>
      <c r="D24" s="233"/>
      <c r="E24" s="233"/>
      <c r="F24" s="229"/>
      <c r="G24" s="247"/>
      <c r="H24" s="229"/>
      <c r="I24" s="247"/>
      <c r="J24" s="247"/>
      <c r="K24" s="247"/>
      <c r="L24" s="247"/>
      <c r="M24" s="247"/>
    </row>
    <row r="25" spans="1:13" ht="20.100000000000001" customHeight="1" x14ac:dyDescent="0.3">
      <c r="A25" s="966"/>
      <c r="B25" s="968" t="s">
        <v>120</v>
      </c>
      <c r="C25" s="953"/>
      <c r="D25" s="953"/>
      <c r="E25" s="953"/>
      <c r="F25" s="962"/>
      <c r="G25" s="962"/>
      <c r="H25" s="962"/>
      <c r="I25" s="962"/>
      <c r="J25" s="962"/>
      <c r="K25" s="962"/>
      <c r="L25" s="962"/>
      <c r="M25" s="962"/>
    </row>
    <row r="26" spans="1:13" ht="20.100000000000001" customHeight="1" x14ac:dyDescent="0.3">
      <c r="A26" s="967"/>
      <c r="B26" s="969"/>
      <c r="C26" s="954"/>
      <c r="D26" s="954"/>
      <c r="E26" s="954"/>
      <c r="F26" s="963"/>
      <c r="G26" s="963"/>
      <c r="H26" s="963"/>
      <c r="I26" s="963"/>
      <c r="J26" s="963"/>
      <c r="K26" s="963"/>
      <c r="L26" s="963"/>
      <c r="M26" s="963"/>
    </row>
    <row r="27" spans="1:13" ht="169.5" customHeight="1" x14ac:dyDescent="0.3">
      <c r="A27" s="255">
        <v>1</v>
      </c>
      <c r="B27" s="256" t="s">
        <v>121</v>
      </c>
      <c r="C27" s="255"/>
      <c r="D27" s="255"/>
      <c r="E27" s="255"/>
      <c r="F27" s="235"/>
      <c r="G27" s="245"/>
      <c r="H27" s="235"/>
      <c r="I27" s="245"/>
      <c r="J27" s="245"/>
      <c r="K27" s="245"/>
      <c r="L27" s="245"/>
      <c r="M27" s="245"/>
    </row>
    <row r="28" spans="1:13" ht="39.950000000000003" customHeight="1" x14ac:dyDescent="0.3">
      <c r="A28" s="255" t="s">
        <v>105</v>
      </c>
      <c r="B28" s="268" t="s">
        <v>122</v>
      </c>
      <c r="C28" s="235">
        <v>50</v>
      </c>
      <c r="D28" s="255" t="s">
        <v>123</v>
      </c>
      <c r="E28" s="255"/>
      <c r="F28" s="235"/>
      <c r="G28" s="235"/>
      <c r="H28" s="235"/>
      <c r="I28" s="235"/>
      <c r="J28" s="235"/>
      <c r="K28" s="235"/>
      <c r="L28" s="235"/>
      <c r="M28" s="235"/>
    </row>
    <row r="29" spans="1:13" ht="39.950000000000003" customHeight="1" x14ac:dyDescent="0.3">
      <c r="A29" s="255" t="s">
        <v>110</v>
      </c>
      <c r="B29" s="268" t="s">
        <v>124</v>
      </c>
      <c r="C29" s="235">
        <v>50</v>
      </c>
      <c r="D29" s="255" t="s">
        <v>123</v>
      </c>
      <c r="E29" s="255"/>
      <c r="F29" s="235"/>
      <c r="G29" s="235"/>
      <c r="H29" s="235"/>
      <c r="I29" s="235"/>
      <c r="J29" s="235"/>
      <c r="K29" s="235"/>
      <c r="L29" s="235"/>
      <c r="M29" s="235"/>
    </row>
    <row r="30" spans="1:13" ht="39.950000000000003" customHeight="1" x14ac:dyDescent="0.3">
      <c r="A30" s="255" t="s">
        <v>125</v>
      </c>
      <c r="B30" s="268" t="s">
        <v>126</v>
      </c>
      <c r="C30" s="235">
        <v>35</v>
      </c>
      <c r="D30" s="255" t="s">
        <v>123</v>
      </c>
      <c r="E30" s="255"/>
      <c r="F30" s="235"/>
      <c r="G30" s="235"/>
      <c r="H30" s="235"/>
      <c r="I30" s="235"/>
      <c r="J30" s="235"/>
      <c r="K30" s="235"/>
      <c r="L30" s="235"/>
      <c r="M30" s="235"/>
    </row>
    <row r="31" spans="1:13" ht="39.950000000000003" customHeight="1" x14ac:dyDescent="0.3">
      <c r="A31" s="255" t="s">
        <v>127</v>
      </c>
      <c r="B31" s="268" t="s">
        <v>128</v>
      </c>
      <c r="C31" s="235">
        <v>15</v>
      </c>
      <c r="D31" s="255" t="s">
        <v>123</v>
      </c>
      <c r="E31" s="255"/>
      <c r="F31" s="235"/>
      <c r="G31" s="235"/>
      <c r="H31" s="235"/>
      <c r="I31" s="235"/>
      <c r="J31" s="235"/>
      <c r="K31" s="235"/>
      <c r="L31" s="235"/>
      <c r="M31" s="235"/>
    </row>
    <row r="32" spans="1:13" ht="54" customHeight="1" x14ac:dyDescent="0.3">
      <c r="A32" s="255">
        <v>2</v>
      </c>
      <c r="B32" s="269" t="s">
        <v>129</v>
      </c>
      <c r="C32" s="235"/>
      <c r="D32" s="255"/>
      <c r="E32" s="255"/>
      <c r="F32" s="235"/>
      <c r="G32" s="245"/>
      <c r="H32" s="235"/>
      <c r="I32" s="245"/>
      <c r="J32" s="245"/>
      <c r="K32" s="245"/>
      <c r="L32" s="245"/>
      <c r="M32" s="245"/>
    </row>
    <row r="33" spans="1:13" ht="39.950000000000003" customHeight="1" x14ac:dyDescent="0.3">
      <c r="A33" s="255" t="s">
        <v>105</v>
      </c>
      <c r="B33" s="268" t="s">
        <v>130</v>
      </c>
      <c r="C33" s="235">
        <v>25</v>
      </c>
      <c r="D33" s="255" t="s">
        <v>103</v>
      </c>
      <c r="E33" s="255"/>
      <c r="F33" s="235"/>
      <c r="G33" s="235"/>
      <c r="H33" s="235"/>
      <c r="I33" s="235"/>
      <c r="J33" s="235"/>
      <c r="K33" s="235"/>
      <c r="L33" s="235"/>
      <c r="M33" s="235"/>
    </row>
    <row r="34" spans="1:13" ht="39.950000000000003" customHeight="1" x14ac:dyDescent="0.3">
      <c r="A34" s="255" t="s">
        <v>110</v>
      </c>
      <c r="B34" s="268" t="s">
        <v>131</v>
      </c>
      <c r="C34" s="235">
        <v>5</v>
      </c>
      <c r="D34" s="255" t="s">
        <v>103</v>
      </c>
      <c r="E34" s="255"/>
      <c r="F34" s="235"/>
      <c r="G34" s="235"/>
      <c r="H34" s="235"/>
      <c r="I34" s="235"/>
      <c r="J34" s="235"/>
      <c r="K34" s="235"/>
      <c r="L34" s="235"/>
      <c r="M34" s="235"/>
    </row>
    <row r="35" spans="1:13" ht="39.950000000000003" customHeight="1" x14ac:dyDescent="0.3">
      <c r="A35" s="255" t="s">
        <v>125</v>
      </c>
      <c r="B35" s="268" t="s">
        <v>131</v>
      </c>
      <c r="C35" s="235">
        <v>5</v>
      </c>
      <c r="D35" s="255" t="s">
        <v>103</v>
      </c>
      <c r="E35" s="255"/>
      <c r="F35" s="235"/>
      <c r="G35" s="235"/>
      <c r="H35" s="235"/>
      <c r="I35" s="235"/>
      <c r="J35" s="235"/>
      <c r="K35" s="235"/>
      <c r="L35" s="235"/>
      <c r="M35" s="235"/>
    </row>
    <row r="36" spans="1:13" ht="56.25" customHeight="1" x14ac:dyDescent="0.3">
      <c r="A36" s="255">
        <v>3</v>
      </c>
      <c r="B36" s="270" t="s">
        <v>132</v>
      </c>
      <c r="C36" s="235">
        <v>130</v>
      </c>
      <c r="D36" s="255" t="s">
        <v>103</v>
      </c>
      <c r="E36" s="255"/>
      <c r="F36" s="235"/>
      <c r="G36" s="235"/>
      <c r="H36" s="235"/>
      <c r="I36" s="235"/>
      <c r="J36" s="235"/>
      <c r="K36" s="235"/>
      <c r="L36" s="235"/>
      <c r="M36" s="235"/>
    </row>
    <row r="37" spans="1:13" ht="315.75" customHeight="1" x14ac:dyDescent="0.3">
      <c r="A37" s="255">
        <v>4</v>
      </c>
      <c r="B37" s="256" t="s">
        <v>133</v>
      </c>
      <c r="C37" s="235"/>
      <c r="D37" s="255"/>
      <c r="E37" s="255"/>
      <c r="F37" s="235"/>
      <c r="G37" s="245"/>
      <c r="H37" s="235"/>
      <c r="I37" s="235"/>
      <c r="J37" s="235"/>
      <c r="K37" s="235"/>
      <c r="L37" s="235"/>
      <c r="M37" s="235"/>
    </row>
    <row r="38" spans="1:13" ht="39.950000000000003" customHeight="1" x14ac:dyDescent="0.3">
      <c r="A38" s="255" t="s">
        <v>105</v>
      </c>
      <c r="B38" s="261" t="s">
        <v>134</v>
      </c>
      <c r="C38" s="235">
        <v>5</v>
      </c>
      <c r="D38" s="255" t="s">
        <v>123</v>
      </c>
      <c r="E38" s="255"/>
      <c r="F38" s="235"/>
      <c r="G38" s="235"/>
      <c r="H38" s="235"/>
      <c r="I38" s="235"/>
      <c r="J38" s="235"/>
      <c r="K38" s="235"/>
      <c r="L38" s="235"/>
      <c r="M38" s="235"/>
    </row>
    <row r="39" spans="1:13" ht="39.950000000000003" customHeight="1" x14ac:dyDescent="0.3">
      <c r="A39" s="255" t="s">
        <v>110</v>
      </c>
      <c r="B39" s="261" t="s">
        <v>135</v>
      </c>
      <c r="C39" s="235">
        <v>95</v>
      </c>
      <c r="D39" s="255" t="s">
        <v>123</v>
      </c>
      <c r="E39" s="255"/>
      <c r="F39" s="235"/>
      <c r="G39" s="235"/>
      <c r="H39" s="235"/>
      <c r="I39" s="235"/>
      <c r="J39" s="235"/>
      <c r="K39" s="235"/>
      <c r="L39" s="235"/>
      <c r="M39" s="235"/>
    </row>
    <row r="40" spans="1:13" ht="51" customHeight="1" x14ac:dyDescent="0.3">
      <c r="A40" s="255">
        <v>6</v>
      </c>
      <c r="B40" s="263" t="s">
        <v>136</v>
      </c>
      <c r="C40" s="235"/>
      <c r="D40" s="255"/>
      <c r="E40" s="255"/>
      <c r="F40" s="235"/>
      <c r="G40" s="235"/>
      <c r="H40" s="235"/>
      <c r="I40" s="235"/>
      <c r="J40" s="235"/>
      <c r="K40" s="235"/>
      <c r="L40" s="235"/>
      <c r="M40" s="235"/>
    </row>
    <row r="41" spans="1:13" ht="39.950000000000003" customHeight="1" x14ac:dyDescent="0.3">
      <c r="A41" s="255" t="s">
        <v>105</v>
      </c>
      <c r="B41" s="258" t="s">
        <v>137</v>
      </c>
      <c r="C41" s="235">
        <v>14</v>
      </c>
      <c r="D41" s="255" t="s">
        <v>103</v>
      </c>
      <c r="E41" s="255"/>
      <c r="F41" s="255"/>
      <c r="G41" s="235"/>
      <c r="H41" s="235"/>
      <c r="I41" s="235"/>
      <c r="J41" s="235"/>
      <c r="K41" s="235"/>
      <c r="L41" s="235"/>
      <c r="M41" s="235"/>
    </row>
    <row r="42" spans="1:13" ht="39.950000000000003" customHeight="1" x14ac:dyDescent="0.3">
      <c r="A42" s="255" t="s">
        <v>110</v>
      </c>
      <c r="B42" s="258" t="s">
        <v>138</v>
      </c>
      <c r="C42" s="235">
        <v>12</v>
      </c>
      <c r="D42" s="255" t="s">
        <v>103</v>
      </c>
      <c r="E42" s="255"/>
      <c r="F42" s="255"/>
      <c r="G42" s="235"/>
      <c r="H42" s="235"/>
      <c r="I42" s="235"/>
      <c r="J42" s="235"/>
      <c r="K42" s="235"/>
      <c r="L42" s="235"/>
      <c r="M42" s="235"/>
    </row>
    <row r="43" spans="1:13" ht="39.950000000000003" customHeight="1" x14ac:dyDescent="0.3">
      <c r="A43" s="255" t="s">
        <v>125</v>
      </c>
      <c r="B43" s="258" t="s">
        <v>139</v>
      </c>
      <c r="C43" s="235">
        <v>14</v>
      </c>
      <c r="D43" s="255" t="s">
        <v>103</v>
      </c>
      <c r="E43" s="255"/>
      <c r="F43" s="255"/>
      <c r="G43" s="235"/>
      <c r="H43" s="235"/>
      <c r="I43" s="235"/>
      <c r="J43" s="235"/>
      <c r="K43" s="235"/>
      <c r="L43" s="235"/>
      <c r="M43" s="235"/>
    </row>
    <row r="44" spans="1:13" ht="39.950000000000003" customHeight="1" x14ac:dyDescent="0.3">
      <c r="A44" s="255" t="s">
        <v>127</v>
      </c>
      <c r="B44" s="258" t="s">
        <v>140</v>
      </c>
      <c r="C44" s="235">
        <v>7</v>
      </c>
      <c r="D44" s="255" t="s">
        <v>103</v>
      </c>
      <c r="E44" s="255"/>
      <c r="F44" s="255"/>
      <c r="G44" s="235"/>
      <c r="H44" s="235"/>
      <c r="I44" s="235"/>
      <c r="J44" s="235"/>
      <c r="K44" s="235"/>
      <c r="L44" s="235"/>
      <c r="M44" s="235"/>
    </row>
    <row r="45" spans="1:13" ht="39.950000000000003" customHeight="1" x14ac:dyDescent="0.3">
      <c r="A45" s="255" t="s">
        <v>141</v>
      </c>
      <c r="B45" s="258" t="s">
        <v>142</v>
      </c>
      <c r="C45" s="235">
        <v>4</v>
      </c>
      <c r="D45" s="255" t="s">
        <v>103</v>
      </c>
      <c r="E45" s="255"/>
      <c r="F45" s="255"/>
      <c r="G45" s="235"/>
      <c r="H45" s="235"/>
      <c r="I45" s="235"/>
      <c r="J45" s="235"/>
      <c r="K45" s="235"/>
      <c r="L45" s="235"/>
      <c r="M45" s="235"/>
    </row>
    <row r="46" spans="1:13" ht="73.5" customHeight="1" x14ac:dyDescent="0.3">
      <c r="A46" s="271"/>
      <c r="B46" s="260" t="s">
        <v>143</v>
      </c>
      <c r="C46" s="235"/>
      <c r="D46" s="255"/>
      <c r="E46" s="255"/>
      <c r="F46" s="235"/>
      <c r="G46" s="235"/>
      <c r="H46" s="235"/>
      <c r="I46" s="235"/>
      <c r="J46" s="235"/>
      <c r="K46" s="235"/>
      <c r="L46" s="235"/>
      <c r="M46" s="235"/>
    </row>
    <row r="47" spans="1:13" ht="39.950000000000003" customHeight="1" x14ac:dyDescent="0.3">
      <c r="A47" s="255"/>
      <c r="B47" s="267" t="s">
        <v>144</v>
      </c>
      <c r="C47" s="235"/>
      <c r="D47" s="255"/>
      <c r="E47" s="255"/>
      <c r="F47" s="235"/>
      <c r="G47" s="245"/>
      <c r="H47" s="235"/>
      <c r="I47" s="245"/>
      <c r="J47" s="245"/>
      <c r="K47" s="245"/>
      <c r="L47" s="245"/>
      <c r="M47" s="245"/>
    </row>
    <row r="48" spans="1:13" ht="39.950000000000003" customHeight="1" x14ac:dyDescent="0.3">
      <c r="A48" s="233"/>
      <c r="B48" s="246"/>
      <c r="C48" s="229"/>
      <c r="D48" s="233"/>
      <c r="E48" s="233"/>
      <c r="F48" s="229"/>
      <c r="G48" s="247"/>
      <c r="H48" s="229"/>
      <c r="I48" s="247"/>
      <c r="J48" s="247"/>
      <c r="K48" s="247"/>
      <c r="L48" s="247"/>
      <c r="M48" s="247"/>
    </row>
    <row r="49" spans="1:13" ht="20.100000000000001" customHeight="1" x14ac:dyDescent="0.3">
      <c r="A49" s="964"/>
      <c r="B49" s="955" t="s">
        <v>145</v>
      </c>
      <c r="C49" s="964"/>
      <c r="D49" s="953"/>
      <c r="E49" s="953"/>
      <c r="F49" s="953"/>
      <c r="G49" s="953"/>
      <c r="H49" s="953"/>
      <c r="I49" s="953"/>
      <c r="J49" s="953"/>
      <c r="K49" s="953"/>
      <c r="L49" s="953"/>
      <c r="M49" s="953"/>
    </row>
    <row r="50" spans="1:13" ht="20.100000000000001" customHeight="1" x14ac:dyDescent="0.3">
      <c r="A50" s="965"/>
      <c r="B50" s="956"/>
      <c r="C50" s="965"/>
      <c r="D50" s="954"/>
      <c r="E50" s="954"/>
      <c r="F50" s="954"/>
      <c r="G50" s="954"/>
      <c r="H50" s="954"/>
      <c r="I50" s="954"/>
      <c r="J50" s="954"/>
      <c r="K50" s="954"/>
      <c r="L50" s="954"/>
      <c r="M50" s="954"/>
    </row>
    <row r="51" spans="1:13" ht="162" customHeight="1" x14ac:dyDescent="0.3">
      <c r="A51" s="271"/>
      <c r="B51" s="256" t="s">
        <v>146</v>
      </c>
      <c r="C51" s="255"/>
      <c r="D51" s="255"/>
      <c r="E51" s="255"/>
      <c r="F51" s="235"/>
      <c r="G51" s="235"/>
      <c r="H51" s="235"/>
      <c r="I51" s="235"/>
      <c r="J51" s="235"/>
      <c r="K51" s="235"/>
      <c r="L51" s="235"/>
      <c r="M51" s="235"/>
    </row>
    <row r="52" spans="1:13" ht="39" customHeight="1" x14ac:dyDescent="0.3">
      <c r="A52" s="255">
        <v>1</v>
      </c>
      <c r="B52" s="261" t="s">
        <v>147</v>
      </c>
      <c r="C52" s="235">
        <v>9</v>
      </c>
      <c r="D52" s="255" t="s">
        <v>103</v>
      </c>
      <c r="E52" s="255"/>
      <c r="F52" s="235"/>
      <c r="G52" s="235"/>
      <c r="H52" s="235"/>
      <c r="I52" s="235"/>
      <c r="J52" s="235"/>
      <c r="K52" s="235"/>
      <c r="L52" s="235"/>
      <c r="M52" s="235"/>
    </row>
    <row r="53" spans="1:13" ht="39" customHeight="1" x14ac:dyDescent="0.3">
      <c r="A53" s="255">
        <v>2</v>
      </c>
      <c r="B53" s="261" t="s">
        <v>148</v>
      </c>
      <c r="C53" s="235">
        <v>5</v>
      </c>
      <c r="D53" s="255" t="s">
        <v>103</v>
      </c>
      <c r="E53" s="255"/>
      <c r="F53" s="235"/>
      <c r="G53" s="235"/>
      <c r="H53" s="235"/>
      <c r="I53" s="235"/>
      <c r="J53" s="235"/>
      <c r="K53" s="235"/>
      <c r="L53" s="235"/>
      <c r="M53" s="235"/>
    </row>
    <row r="54" spans="1:13" ht="39" customHeight="1" x14ac:dyDescent="0.3">
      <c r="A54" s="255">
        <v>3</v>
      </c>
      <c r="B54" s="261" t="s">
        <v>149</v>
      </c>
      <c r="C54" s="235">
        <v>19</v>
      </c>
      <c r="D54" s="255" t="s">
        <v>103</v>
      </c>
      <c r="E54" s="255"/>
      <c r="F54" s="235"/>
      <c r="G54" s="235"/>
      <c r="H54" s="235"/>
      <c r="I54" s="235"/>
      <c r="J54" s="235"/>
      <c r="K54" s="235"/>
      <c r="L54" s="235"/>
      <c r="M54" s="235"/>
    </row>
    <row r="55" spans="1:13" ht="39" customHeight="1" x14ac:dyDescent="0.3">
      <c r="A55" s="255">
        <v>4</v>
      </c>
      <c r="B55" s="272" t="s">
        <v>150</v>
      </c>
      <c r="C55" s="235">
        <v>4</v>
      </c>
      <c r="D55" s="255" t="s">
        <v>103</v>
      </c>
      <c r="E55" s="255"/>
      <c r="F55" s="235"/>
      <c r="G55" s="235"/>
      <c r="H55" s="235"/>
      <c r="I55" s="235"/>
      <c r="J55" s="235"/>
      <c r="K55" s="235"/>
      <c r="L55" s="235"/>
      <c r="M55" s="235"/>
    </row>
    <row r="56" spans="1:13" ht="39" customHeight="1" x14ac:dyDescent="0.3">
      <c r="A56" s="255">
        <v>5</v>
      </c>
      <c r="B56" s="273" t="s">
        <v>151</v>
      </c>
      <c r="C56" s="235">
        <v>2</v>
      </c>
      <c r="D56" s="255" t="s">
        <v>103</v>
      </c>
      <c r="E56" s="255"/>
      <c r="F56" s="235"/>
      <c r="G56" s="235"/>
      <c r="H56" s="235"/>
      <c r="I56" s="235"/>
      <c r="J56" s="235"/>
      <c r="K56" s="235"/>
      <c r="L56" s="235"/>
      <c r="M56" s="235"/>
    </row>
    <row r="57" spans="1:13" ht="39" customHeight="1" x14ac:dyDescent="0.3">
      <c r="A57" s="255">
        <v>6</v>
      </c>
      <c r="B57" s="273" t="s">
        <v>152</v>
      </c>
      <c r="C57" s="235">
        <v>185</v>
      </c>
      <c r="D57" s="255" t="s">
        <v>103</v>
      </c>
      <c r="E57" s="255"/>
      <c r="F57" s="235"/>
      <c r="G57" s="235"/>
      <c r="H57" s="235"/>
      <c r="I57" s="235"/>
      <c r="J57" s="235"/>
      <c r="K57" s="235"/>
      <c r="L57" s="235"/>
      <c r="M57" s="235"/>
    </row>
    <row r="58" spans="1:13" ht="39" customHeight="1" x14ac:dyDescent="0.3">
      <c r="A58" s="255">
        <v>7</v>
      </c>
      <c r="B58" s="273" t="s">
        <v>153</v>
      </c>
      <c r="C58" s="235">
        <v>2</v>
      </c>
      <c r="D58" s="255" t="s">
        <v>103</v>
      </c>
      <c r="E58" s="255"/>
      <c r="F58" s="235"/>
      <c r="G58" s="235"/>
      <c r="H58" s="235"/>
      <c r="I58" s="235"/>
      <c r="J58" s="235"/>
      <c r="K58" s="235"/>
      <c r="L58" s="235"/>
      <c r="M58" s="235"/>
    </row>
    <row r="59" spans="1:13" ht="39" customHeight="1" x14ac:dyDescent="0.3">
      <c r="A59" s="255">
        <v>8</v>
      </c>
      <c r="B59" s="273" t="s">
        <v>154</v>
      </c>
      <c r="C59" s="235">
        <v>8</v>
      </c>
      <c r="D59" s="255" t="s">
        <v>103</v>
      </c>
      <c r="E59" s="255"/>
      <c r="F59" s="235"/>
      <c r="G59" s="235"/>
      <c r="H59" s="235"/>
      <c r="I59" s="235"/>
      <c r="J59" s="235"/>
      <c r="K59" s="235"/>
      <c r="L59" s="235"/>
      <c r="M59" s="235"/>
    </row>
    <row r="60" spans="1:13" ht="39" customHeight="1" x14ac:dyDescent="0.3">
      <c r="A60" s="255">
        <v>9</v>
      </c>
      <c r="B60" s="273" t="s">
        <v>155</v>
      </c>
      <c r="C60" s="235">
        <v>3</v>
      </c>
      <c r="D60" s="255" t="s">
        <v>103</v>
      </c>
      <c r="E60" s="255"/>
      <c r="F60" s="235"/>
      <c r="G60" s="235"/>
      <c r="H60" s="235"/>
      <c r="I60" s="235"/>
      <c r="J60" s="235"/>
      <c r="K60" s="235"/>
      <c r="L60" s="235"/>
      <c r="M60" s="235"/>
    </row>
    <row r="61" spans="1:13" ht="39" customHeight="1" x14ac:dyDescent="0.3">
      <c r="A61" s="255">
        <v>10</v>
      </c>
      <c r="B61" s="269" t="s">
        <v>156</v>
      </c>
      <c r="C61" s="235">
        <v>28</v>
      </c>
      <c r="D61" s="255" t="s">
        <v>103</v>
      </c>
      <c r="E61" s="255"/>
      <c r="F61" s="235"/>
      <c r="G61" s="235"/>
      <c r="H61" s="235"/>
      <c r="I61" s="235"/>
      <c r="J61" s="235"/>
      <c r="K61" s="235"/>
      <c r="L61" s="235"/>
      <c r="M61" s="235"/>
    </row>
    <row r="62" spans="1:13" ht="39" customHeight="1" x14ac:dyDescent="0.3">
      <c r="A62" s="255">
        <v>11</v>
      </c>
      <c r="B62" s="269" t="s">
        <v>157</v>
      </c>
      <c r="C62" s="257">
        <v>2</v>
      </c>
      <c r="D62" s="240" t="s">
        <v>103</v>
      </c>
      <c r="E62" s="240"/>
      <c r="F62" s="235"/>
      <c r="G62" s="235"/>
      <c r="H62" s="235"/>
      <c r="I62" s="235"/>
      <c r="J62" s="235"/>
      <c r="K62" s="235"/>
      <c r="L62" s="235"/>
      <c r="M62" s="235"/>
    </row>
    <row r="63" spans="1:13" ht="39" customHeight="1" x14ac:dyDescent="0.3">
      <c r="A63" s="255">
        <v>12</v>
      </c>
      <c r="B63" s="273" t="s">
        <v>158</v>
      </c>
      <c r="C63" s="235">
        <v>3</v>
      </c>
      <c r="D63" s="255" t="s">
        <v>103</v>
      </c>
      <c r="E63" s="255"/>
      <c r="F63" s="235"/>
      <c r="G63" s="235"/>
      <c r="H63" s="235"/>
      <c r="I63" s="235"/>
      <c r="J63" s="235"/>
      <c r="K63" s="235"/>
      <c r="L63" s="235"/>
      <c r="M63" s="235"/>
    </row>
    <row r="64" spans="1:13" ht="39" customHeight="1" x14ac:dyDescent="0.3">
      <c r="A64" s="255">
        <v>13</v>
      </c>
      <c r="B64" s="273" t="s">
        <v>159</v>
      </c>
      <c r="C64" s="235">
        <v>2</v>
      </c>
      <c r="D64" s="255" t="s">
        <v>103</v>
      </c>
      <c r="E64" s="255"/>
      <c r="F64" s="235"/>
      <c r="G64" s="235"/>
      <c r="H64" s="235"/>
      <c r="I64" s="235"/>
      <c r="J64" s="235"/>
      <c r="K64" s="235"/>
      <c r="L64" s="235"/>
      <c r="M64" s="235"/>
    </row>
    <row r="65" spans="1:13" ht="39" customHeight="1" x14ac:dyDescent="0.3">
      <c r="A65" s="255">
        <v>14</v>
      </c>
      <c r="B65" s="273" t="s">
        <v>160</v>
      </c>
      <c r="C65" s="235">
        <v>6</v>
      </c>
      <c r="D65" s="255" t="s">
        <v>103</v>
      </c>
      <c r="E65" s="255"/>
      <c r="F65" s="235"/>
      <c r="G65" s="235"/>
      <c r="H65" s="235"/>
      <c r="I65" s="235"/>
      <c r="J65" s="235"/>
      <c r="K65" s="235"/>
      <c r="L65" s="235"/>
      <c r="M65" s="235"/>
    </row>
    <row r="66" spans="1:13" ht="39" customHeight="1" x14ac:dyDescent="0.3">
      <c r="A66" s="255">
        <v>15</v>
      </c>
      <c r="B66" s="273" t="s">
        <v>161</v>
      </c>
      <c r="C66" s="235">
        <v>4</v>
      </c>
      <c r="D66" s="255" t="s">
        <v>103</v>
      </c>
      <c r="E66" s="255"/>
      <c r="F66" s="235"/>
      <c r="G66" s="235"/>
      <c r="H66" s="235"/>
      <c r="I66" s="235"/>
      <c r="J66" s="235"/>
      <c r="K66" s="235"/>
      <c r="L66" s="235"/>
      <c r="M66" s="235"/>
    </row>
    <row r="67" spans="1:13" ht="39" customHeight="1" x14ac:dyDescent="0.3">
      <c r="A67" s="255">
        <v>16</v>
      </c>
      <c r="B67" s="273" t="s">
        <v>162</v>
      </c>
      <c r="C67" s="235">
        <v>12</v>
      </c>
      <c r="D67" s="255" t="s">
        <v>103</v>
      </c>
      <c r="E67" s="255"/>
      <c r="F67" s="235"/>
      <c r="G67" s="235"/>
      <c r="H67" s="235"/>
      <c r="I67" s="235"/>
      <c r="J67" s="235"/>
      <c r="K67" s="235"/>
      <c r="L67" s="235"/>
      <c r="M67" s="235"/>
    </row>
    <row r="68" spans="1:13" ht="39.950000000000003" customHeight="1" x14ac:dyDescent="0.3">
      <c r="A68" s="255"/>
      <c r="B68" s="267" t="s">
        <v>163</v>
      </c>
      <c r="C68" s="235"/>
      <c r="D68" s="255"/>
      <c r="E68" s="255"/>
      <c r="F68" s="235"/>
      <c r="G68" s="245"/>
      <c r="H68" s="235"/>
      <c r="I68" s="245"/>
      <c r="J68" s="245"/>
      <c r="K68" s="245"/>
      <c r="L68" s="245"/>
      <c r="M68" s="245"/>
    </row>
    <row r="69" spans="1:13" ht="39.950000000000003" customHeight="1" x14ac:dyDescent="0.3">
      <c r="A69" s="255"/>
      <c r="B69" s="267"/>
      <c r="C69" s="235"/>
      <c r="D69" s="255"/>
      <c r="E69" s="255"/>
      <c r="F69" s="235"/>
      <c r="G69" s="245"/>
      <c r="H69" s="235"/>
      <c r="I69" s="245"/>
      <c r="J69" s="245"/>
      <c r="K69" s="245"/>
      <c r="L69" s="245"/>
      <c r="M69" s="245"/>
    </row>
    <row r="70" spans="1:13" ht="20.100000000000001" customHeight="1" x14ac:dyDescent="0.3">
      <c r="A70" s="961"/>
      <c r="B70" s="959" t="s">
        <v>164</v>
      </c>
      <c r="C70" s="961"/>
      <c r="D70" s="961"/>
      <c r="E70" s="961"/>
      <c r="F70" s="961"/>
      <c r="G70" s="961"/>
      <c r="H70" s="961"/>
      <c r="I70" s="961"/>
      <c r="J70" s="961"/>
      <c r="K70" s="961"/>
      <c r="L70" s="961"/>
      <c r="M70" s="961"/>
    </row>
    <row r="71" spans="1:13" ht="20.100000000000001" customHeight="1" x14ac:dyDescent="0.3">
      <c r="A71" s="961"/>
      <c r="B71" s="959"/>
      <c r="C71" s="961"/>
      <c r="D71" s="961"/>
      <c r="E71" s="961"/>
      <c r="F71" s="961"/>
      <c r="G71" s="961"/>
      <c r="H71" s="961"/>
      <c r="I71" s="961"/>
      <c r="J71" s="961"/>
      <c r="K71" s="961"/>
      <c r="L71" s="961"/>
      <c r="M71" s="961"/>
    </row>
    <row r="72" spans="1:13" ht="164.25" customHeight="1" x14ac:dyDescent="0.3">
      <c r="A72" s="255"/>
      <c r="B72" s="258" t="s">
        <v>165</v>
      </c>
      <c r="C72" s="274"/>
      <c r="D72" s="255"/>
      <c r="E72" s="255"/>
      <c r="F72" s="235"/>
      <c r="G72" s="235"/>
      <c r="H72" s="235"/>
      <c r="I72" s="235"/>
      <c r="J72" s="235"/>
      <c r="K72" s="235"/>
      <c r="L72" s="235"/>
      <c r="M72" s="235"/>
    </row>
    <row r="73" spans="1:13" ht="38.1" customHeight="1" x14ac:dyDescent="0.3">
      <c r="A73" s="699">
        <v>1</v>
      </c>
      <c r="B73" s="696" t="s">
        <v>532</v>
      </c>
      <c r="C73" s="698">
        <v>142</v>
      </c>
      <c r="D73" s="699" t="s">
        <v>103</v>
      </c>
      <c r="E73" s="255"/>
      <c r="F73" s="235"/>
      <c r="G73" s="235"/>
      <c r="H73" s="235"/>
      <c r="I73" s="235"/>
      <c r="J73" s="235"/>
      <c r="K73" s="235"/>
      <c r="L73" s="235"/>
      <c r="M73" s="235"/>
    </row>
    <row r="74" spans="1:13" ht="38.1" customHeight="1" x14ac:dyDescent="0.3">
      <c r="A74" s="699">
        <v>2</v>
      </c>
      <c r="B74" s="696" t="s">
        <v>533</v>
      </c>
      <c r="C74" s="698">
        <v>33</v>
      </c>
      <c r="D74" s="699" t="s">
        <v>103</v>
      </c>
      <c r="E74" s="255"/>
      <c r="F74" s="235"/>
      <c r="G74" s="235"/>
      <c r="H74" s="235"/>
      <c r="I74" s="235"/>
      <c r="J74" s="235"/>
      <c r="K74" s="235"/>
      <c r="L74" s="235"/>
      <c r="M74" s="235"/>
    </row>
    <row r="75" spans="1:13" ht="38.1" customHeight="1" x14ac:dyDescent="0.3">
      <c r="A75" s="699">
        <v>3</v>
      </c>
      <c r="B75" s="696" t="s">
        <v>166</v>
      </c>
      <c r="C75" s="698">
        <v>22</v>
      </c>
      <c r="D75" s="699" t="s">
        <v>103</v>
      </c>
      <c r="E75" s="255"/>
      <c r="F75" s="235"/>
      <c r="G75" s="235"/>
      <c r="H75" s="235"/>
      <c r="I75" s="235"/>
      <c r="J75" s="235"/>
      <c r="K75" s="235"/>
      <c r="L75" s="235"/>
      <c r="M75" s="235"/>
    </row>
    <row r="76" spans="1:13" ht="38.1" customHeight="1" x14ac:dyDescent="0.3">
      <c r="A76" s="699">
        <v>4</v>
      </c>
      <c r="B76" s="696" t="s">
        <v>167</v>
      </c>
      <c r="C76" s="698">
        <v>5</v>
      </c>
      <c r="D76" s="699" t="s">
        <v>103</v>
      </c>
      <c r="E76" s="255"/>
      <c r="F76" s="235"/>
      <c r="G76" s="235"/>
      <c r="H76" s="235"/>
      <c r="I76" s="235"/>
      <c r="J76" s="235"/>
      <c r="K76" s="235"/>
      <c r="L76" s="235"/>
      <c r="M76" s="235"/>
    </row>
    <row r="77" spans="1:13" ht="38.1" customHeight="1" x14ac:dyDescent="0.3">
      <c r="A77" s="699">
        <v>5</v>
      </c>
      <c r="B77" s="696" t="s">
        <v>168</v>
      </c>
      <c r="C77" s="698">
        <v>8</v>
      </c>
      <c r="D77" s="699" t="s">
        <v>103</v>
      </c>
      <c r="E77" s="255"/>
      <c r="F77" s="235"/>
      <c r="G77" s="235"/>
      <c r="H77" s="235"/>
      <c r="I77" s="235"/>
      <c r="J77" s="235"/>
      <c r="K77" s="235"/>
      <c r="L77" s="235"/>
      <c r="M77" s="235"/>
    </row>
    <row r="78" spans="1:13" ht="38.1" customHeight="1" x14ac:dyDescent="0.3">
      <c r="A78" s="699">
        <v>6</v>
      </c>
      <c r="B78" s="696" t="s">
        <v>534</v>
      </c>
      <c r="C78" s="698">
        <v>3</v>
      </c>
      <c r="D78" s="699" t="s">
        <v>103</v>
      </c>
      <c r="E78" s="255"/>
      <c r="F78" s="235"/>
      <c r="G78" s="235"/>
      <c r="H78" s="235"/>
      <c r="I78" s="235"/>
      <c r="J78" s="235"/>
      <c r="K78" s="235"/>
      <c r="L78" s="235"/>
      <c r="M78" s="235"/>
    </row>
    <row r="79" spans="1:13" ht="38.1" customHeight="1" x14ac:dyDescent="0.3">
      <c r="A79" s="699">
        <v>7</v>
      </c>
      <c r="B79" s="696" t="s">
        <v>535</v>
      </c>
      <c r="C79" s="698">
        <v>13</v>
      </c>
      <c r="D79" s="699" t="s">
        <v>103</v>
      </c>
      <c r="E79" s="255"/>
      <c r="F79" s="235"/>
      <c r="G79" s="235"/>
      <c r="H79" s="235"/>
      <c r="I79" s="235"/>
      <c r="J79" s="235"/>
      <c r="K79" s="235"/>
      <c r="L79" s="235"/>
      <c r="M79" s="235"/>
    </row>
    <row r="80" spans="1:13" ht="38.1" customHeight="1" x14ac:dyDescent="0.3">
      <c r="A80" s="699">
        <v>8</v>
      </c>
      <c r="B80" s="696" t="s">
        <v>169</v>
      </c>
      <c r="C80" s="698">
        <v>1</v>
      </c>
      <c r="D80" s="699" t="s">
        <v>103</v>
      </c>
      <c r="E80" s="255"/>
      <c r="F80" s="235"/>
      <c r="G80" s="235"/>
      <c r="H80" s="235"/>
      <c r="I80" s="235"/>
      <c r="J80" s="235"/>
      <c r="K80" s="235"/>
      <c r="L80" s="235"/>
      <c r="M80" s="235"/>
    </row>
    <row r="81" spans="1:13" ht="38.1" customHeight="1" x14ac:dyDescent="0.3">
      <c r="A81" s="699">
        <v>9</v>
      </c>
      <c r="B81" s="697" t="s">
        <v>170</v>
      </c>
      <c r="C81" s="698">
        <v>290</v>
      </c>
      <c r="D81" s="699" t="s">
        <v>123</v>
      </c>
      <c r="E81" s="255"/>
      <c r="F81" s="235"/>
      <c r="G81" s="235"/>
      <c r="H81" s="235"/>
      <c r="I81" s="235"/>
      <c r="J81" s="235"/>
      <c r="K81" s="235"/>
      <c r="L81" s="235"/>
      <c r="M81" s="235"/>
    </row>
    <row r="82" spans="1:13" ht="38.1" customHeight="1" x14ac:dyDescent="0.3">
      <c r="A82" s="699">
        <v>10</v>
      </c>
      <c r="B82" s="696" t="s">
        <v>171</v>
      </c>
      <c r="C82" s="698">
        <v>6</v>
      </c>
      <c r="D82" s="699" t="s">
        <v>103</v>
      </c>
      <c r="E82" s="255"/>
      <c r="F82" s="235"/>
      <c r="G82" s="235"/>
      <c r="H82" s="235"/>
      <c r="I82" s="235"/>
      <c r="J82" s="235"/>
      <c r="K82" s="235"/>
      <c r="L82" s="235"/>
      <c r="M82" s="235"/>
    </row>
    <row r="83" spans="1:13" ht="38.1" customHeight="1" x14ac:dyDescent="0.3">
      <c r="A83" s="699">
        <v>11</v>
      </c>
      <c r="B83" s="696" t="s">
        <v>172</v>
      </c>
      <c r="C83" s="698">
        <v>33</v>
      </c>
      <c r="D83" s="699" t="s">
        <v>103</v>
      </c>
      <c r="E83" s="255"/>
      <c r="F83" s="235"/>
      <c r="G83" s="235"/>
      <c r="H83" s="235"/>
      <c r="I83" s="235"/>
      <c r="J83" s="235"/>
      <c r="K83" s="235"/>
      <c r="L83" s="235"/>
      <c r="M83" s="235"/>
    </row>
    <row r="84" spans="1:13" ht="38.1" customHeight="1" x14ac:dyDescent="0.3">
      <c r="A84" s="699">
        <v>12</v>
      </c>
      <c r="B84" s="696" t="s">
        <v>173</v>
      </c>
      <c r="C84" s="698">
        <v>10</v>
      </c>
      <c r="D84" s="699" t="s">
        <v>103</v>
      </c>
      <c r="E84" s="255"/>
      <c r="F84" s="235"/>
      <c r="G84" s="235"/>
      <c r="H84" s="235"/>
      <c r="I84" s="235"/>
      <c r="J84" s="235"/>
      <c r="K84" s="235"/>
      <c r="L84" s="235"/>
      <c r="M84" s="235"/>
    </row>
    <row r="85" spans="1:13" ht="38.1" customHeight="1" x14ac:dyDescent="0.3">
      <c r="A85" s="699">
        <v>13</v>
      </c>
      <c r="B85" s="696" t="s">
        <v>174</v>
      </c>
      <c r="C85" s="698">
        <v>3</v>
      </c>
      <c r="D85" s="699" t="s">
        <v>103</v>
      </c>
      <c r="E85" s="255"/>
      <c r="F85" s="235"/>
      <c r="G85" s="235"/>
      <c r="H85" s="235"/>
      <c r="I85" s="235"/>
      <c r="J85" s="235"/>
      <c r="K85" s="235"/>
      <c r="L85" s="235"/>
      <c r="M85" s="235"/>
    </row>
    <row r="86" spans="1:13" s="275" customFormat="1" ht="145.5" customHeight="1" x14ac:dyDescent="0.3">
      <c r="A86" s="699">
        <v>14</v>
      </c>
      <c r="B86" s="695" t="s">
        <v>175</v>
      </c>
      <c r="C86" s="694">
        <v>4</v>
      </c>
      <c r="D86" s="699" t="s">
        <v>103</v>
      </c>
      <c r="E86" s="255"/>
      <c r="F86" s="235"/>
      <c r="G86" s="235"/>
      <c r="H86" s="235"/>
      <c r="I86" s="235"/>
      <c r="J86" s="235"/>
      <c r="K86" s="235"/>
      <c r="L86" s="235"/>
      <c r="M86" s="235"/>
    </row>
    <row r="87" spans="1:13" ht="39.950000000000003" customHeight="1" x14ac:dyDescent="0.3">
      <c r="A87" s="271"/>
      <c r="B87" s="267" t="s">
        <v>176</v>
      </c>
      <c r="C87" s="235"/>
      <c r="D87" s="255"/>
      <c r="E87" s="255"/>
      <c r="F87" s="235"/>
      <c r="G87" s="245"/>
      <c r="H87" s="235"/>
      <c r="I87" s="245"/>
      <c r="J87" s="245"/>
      <c r="K87" s="245"/>
      <c r="L87" s="245"/>
      <c r="M87" s="245"/>
    </row>
    <row r="88" spans="1:13" ht="39.950000000000003" customHeight="1" x14ac:dyDescent="0.3">
      <c r="A88" s="271"/>
      <c r="B88" s="267"/>
      <c r="C88" s="235"/>
      <c r="D88" s="255"/>
      <c r="E88" s="255"/>
      <c r="F88" s="235"/>
      <c r="G88" s="245"/>
      <c r="H88" s="235"/>
      <c r="I88" s="245"/>
      <c r="J88" s="245"/>
      <c r="K88" s="245"/>
      <c r="L88" s="245"/>
      <c r="M88" s="245"/>
    </row>
    <row r="89" spans="1:13" ht="20.100000000000001" customHeight="1" x14ac:dyDescent="0.3">
      <c r="A89" s="961"/>
      <c r="B89" s="959" t="s">
        <v>177</v>
      </c>
      <c r="C89" s="961"/>
      <c r="D89" s="961"/>
      <c r="E89" s="961"/>
      <c r="F89" s="961"/>
      <c r="G89" s="961"/>
      <c r="H89" s="961"/>
      <c r="I89" s="961"/>
      <c r="J89" s="961"/>
      <c r="K89" s="961"/>
      <c r="L89" s="961"/>
      <c r="M89" s="961"/>
    </row>
    <row r="90" spans="1:13" ht="20.100000000000001" customHeight="1" x14ac:dyDescent="0.3">
      <c r="A90" s="961"/>
      <c r="B90" s="959"/>
      <c r="C90" s="961"/>
      <c r="D90" s="961"/>
      <c r="E90" s="961"/>
      <c r="F90" s="961"/>
      <c r="G90" s="961"/>
      <c r="H90" s="961"/>
      <c r="I90" s="961"/>
      <c r="J90" s="961"/>
      <c r="K90" s="961"/>
      <c r="L90" s="961"/>
      <c r="M90" s="961"/>
    </row>
    <row r="91" spans="1:13" ht="127.5" customHeight="1" x14ac:dyDescent="0.3">
      <c r="A91" s="255"/>
      <c r="B91" s="256" t="s">
        <v>178</v>
      </c>
      <c r="C91" s="255"/>
      <c r="D91" s="255"/>
      <c r="E91" s="255"/>
      <c r="F91" s="235"/>
      <c r="G91" s="235"/>
      <c r="H91" s="235"/>
      <c r="I91" s="235"/>
      <c r="J91" s="235"/>
      <c r="K91" s="235"/>
      <c r="L91" s="235"/>
      <c r="M91" s="235"/>
    </row>
    <row r="92" spans="1:13" ht="39.950000000000003" customHeight="1" x14ac:dyDescent="0.3">
      <c r="A92" s="255">
        <v>1</v>
      </c>
      <c r="B92" s="261" t="s">
        <v>179</v>
      </c>
      <c r="C92" s="240">
        <v>20</v>
      </c>
      <c r="D92" s="255" t="s">
        <v>123</v>
      </c>
      <c r="E92" s="255"/>
      <c r="F92" s="235"/>
      <c r="G92" s="235"/>
      <c r="H92" s="235"/>
      <c r="I92" s="235"/>
      <c r="J92" s="235"/>
      <c r="K92" s="235"/>
      <c r="L92" s="235"/>
      <c r="M92" s="235"/>
    </row>
    <row r="93" spans="1:13" ht="39.950000000000003" customHeight="1" x14ac:dyDescent="0.3">
      <c r="A93" s="255">
        <v>2</v>
      </c>
      <c r="B93" s="261" t="s">
        <v>180</v>
      </c>
      <c r="C93" s="240">
        <v>25</v>
      </c>
      <c r="D93" s="255" t="s">
        <v>123</v>
      </c>
      <c r="E93" s="255"/>
      <c r="F93" s="235"/>
      <c r="G93" s="235"/>
      <c r="H93" s="235"/>
      <c r="I93" s="235"/>
      <c r="J93" s="235"/>
      <c r="K93" s="235"/>
      <c r="L93" s="235"/>
      <c r="M93" s="235"/>
    </row>
    <row r="94" spans="1:13" ht="39.950000000000003" customHeight="1" x14ac:dyDescent="0.3">
      <c r="A94" s="255">
        <v>3</v>
      </c>
      <c r="B94" s="261" t="s">
        <v>229</v>
      </c>
      <c r="C94" s="240">
        <v>25</v>
      </c>
      <c r="D94" s="255" t="s">
        <v>123</v>
      </c>
      <c r="E94" s="255"/>
      <c r="F94" s="235"/>
      <c r="G94" s="235"/>
      <c r="H94" s="235"/>
      <c r="I94" s="235"/>
      <c r="J94" s="235"/>
      <c r="K94" s="235"/>
      <c r="L94" s="235"/>
      <c r="M94" s="235"/>
    </row>
    <row r="95" spans="1:13" ht="39.950000000000003" customHeight="1" x14ac:dyDescent="0.3">
      <c r="A95" s="255">
        <v>4</v>
      </c>
      <c r="B95" s="261" t="s">
        <v>230</v>
      </c>
      <c r="C95" s="240">
        <v>40</v>
      </c>
      <c r="D95" s="255" t="s">
        <v>123</v>
      </c>
      <c r="E95" s="255"/>
      <c r="F95" s="235"/>
      <c r="G95" s="235"/>
      <c r="H95" s="235"/>
      <c r="I95" s="235"/>
      <c r="J95" s="235"/>
      <c r="K95" s="235"/>
      <c r="L95" s="235"/>
      <c r="M95" s="235"/>
    </row>
    <row r="96" spans="1:13" ht="39.950000000000003" customHeight="1" x14ac:dyDescent="0.3">
      <c r="A96" s="255">
        <v>5</v>
      </c>
      <c r="B96" s="276" t="s">
        <v>181</v>
      </c>
      <c r="C96" s="240">
        <v>10</v>
      </c>
      <c r="D96" s="240" t="s">
        <v>123</v>
      </c>
      <c r="E96" s="240"/>
      <c r="F96" s="257"/>
      <c r="G96" s="257"/>
      <c r="H96" s="257"/>
      <c r="I96" s="257"/>
      <c r="J96" s="257"/>
      <c r="K96" s="257"/>
      <c r="L96" s="257"/>
      <c r="M96" s="257"/>
    </row>
    <row r="97" spans="1:13" ht="39.950000000000003" customHeight="1" x14ac:dyDescent="0.3">
      <c r="A97" s="255">
        <v>6</v>
      </c>
      <c r="B97" s="276" t="s">
        <v>182</v>
      </c>
      <c r="C97" s="240">
        <v>10</v>
      </c>
      <c r="D97" s="240" t="s">
        <v>123</v>
      </c>
      <c r="E97" s="240"/>
      <c r="F97" s="257"/>
      <c r="G97" s="257"/>
      <c r="H97" s="257"/>
      <c r="I97" s="257"/>
      <c r="J97" s="257"/>
      <c r="K97" s="257"/>
      <c r="L97" s="257"/>
      <c r="M97" s="257"/>
    </row>
    <row r="98" spans="1:13" ht="39.950000000000003" customHeight="1" x14ac:dyDescent="0.3">
      <c r="A98" s="255">
        <v>7</v>
      </c>
      <c r="B98" s="277" t="s">
        <v>183</v>
      </c>
      <c r="C98" s="240">
        <v>10</v>
      </c>
      <c r="D98" s="255" t="s">
        <v>123</v>
      </c>
      <c r="E98" s="240"/>
      <c r="F98" s="257"/>
      <c r="G98" s="257"/>
      <c r="H98" s="257"/>
      <c r="I98" s="257"/>
      <c r="J98" s="257"/>
      <c r="K98" s="257"/>
      <c r="L98" s="257"/>
      <c r="M98" s="257"/>
    </row>
    <row r="99" spans="1:13" ht="39.950000000000003" customHeight="1" x14ac:dyDescent="0.3">
      <c r="A99" s="255"/>
      <c r="B99" s="277" t="s">
        <v>184</v>
      </c>
      <c r="C99" s="240">
        <v>10</v>
      </c>
      <c r="D99" s="255" t="s">
        <v>123</v>
      </c>
      <c r="E99" s="240"/>
      <c r="F99" s="257"/>
      <c r="G99" s="257"/>
      <c r="H99" s="257"/>
      <c r="I99" s="257"/>
      <c r="J99" s="257"/>
      <c r="K99" s="257"/>
      <c r="L99" s="257"/>
      <c r="M99" s="257"/>
    </row>
    <row r="100" spans="1:13" ht="39.950000000000003" customHeight="1" x14ac:dyDescent="0.3">
      <c r="A100" s="255"/>
      <c r="B100" s="278" t="s">
        <v>185</v>
      </c>
      <c r="C100" s="279">
        <v>20</v>
      </c>
      <c r="D100" s="279" t="s">
        <v>123</v>
      </c>
      <c r="E100" s="240"/>
      <c r="F100" s="257"/>
      <c r="G100" s="257"/>
      <c r="H100" s="257"/>
      <c r="I100" s="257"/>
      <c r="J100" s="257"/>
      <c r="K100" s="257"/>
      <c r="L100" s="257"/>
      <c r="M100" s="257"/>
    </row>
    <row r="101" spans="1:13" ht="84" customHeight="1" x14ac:dyDescent="0.3">
      <c r="A101" s="255"/>
      <c r="B101" s="280" t="s">
        <v>186</v>
      </c>
      <c r="C101" s="240"/>
      <c r="D101" s="255"/>
      <c r="E101" s="255"/>
      <c r="F101" s="235"/>
      <c r="G101" s="235"/>
      <c r="H101" s="235"/>
      <c r="I101" s="235"/>
      <c r="J101" s="235"/>
      <c r="K101" s="235"/>
      <c r="L101" s="235"/>
      <c r="M101" s="235"/>
    </row>
    <row r="102" spans="1:13" ht="39.950000000000003" customHeight="1" x14ac:dyDescent="0.3">
      <c r="A102" s="271"/>
      <c r="B102" s="267" t="s">
        <v>187</v>
      </c>
      <c r="C102" s="235"/>
      <c r="D102" s="255"/>
      <c r="E102" s="255"/>
      <c r="F102" s="235"/>
      <c r="G102" s="245"/>
      <c r="H102" s="235"/>
      <c r="I102" s="245"/>
      <c r="J102" s="245"/>
      <c r="K102" s="245"/>
      <c r="L102" s="245"/>
      <c r="M102" s="245"/>
    </row>
    <row r="103" spans="1:13" ht="39.950000000000003" customHeight="1" x14ac:dyDescent="0.3">
      <c r="A103" s="271"/>
      <c r="B103" s="267"/>
      <c r="C103" s="235"/>
      <c r="D103" s="255"/>
      <c r="E103" s="255"/>
      <c r="F103" s="235"/>
      <c r="G103" s="245"/>
      <c r="H103" s="235"/>
      <c r="I103" s="245"/>
      <c r="J103" s="245"/>
      <c r="K103" s="245"/>
      <c r="L103" s="245"/>
      <c r="M103" s="245"/>
    </row>
    <row r="104" spans="1:13" s="237" customFormat="1" ht="20.100000000000001" customHeight="1" x14ac:dyDescent="0.3">
      <c r="A104" s="958"/>
      <c r="B104" s="959" t="s">
        <v>188</v>
      </c>
      <c r="C104" s="960"/>
      <c r="D104" s="960"/>
      <c r="E104" s="960"/>
      <c r="F104" s="957"/>
      <c r="G104" s="957"/>
      <c r="H104" s="957"/>
      <c r="I104" s="957"/>
      <c r="J104" s="957"/>
      <c r="K104" s="957"/>
      <c r="L104" s="957"/>
      <c r="M104" s="957"/>
    </row>
    <row r="105" spans="1:13" s="237" customFormat="1" ht="20.100000000000001" customHeight="1" x14ac:dyDescent="0.3">
      <c r="A105" s="958"/>
      <c r="B105" s="959"/>
      <c r="C105" s="960"/>
      <c r="D105" s="960"/>
      <c r="E105" s="960"/>
      <c r="F105" s="957"/>
      <c r="G105" s="957"/>
      <c r="H105" s="957"/>
      <c r="I105" s="957"/>
      <c r="J105" s="957"/>
      <c r="K105" s="957"/>
      <c r="L105" s="957"/>
      <c r="M105" s="957"/>
    </row>
    <row r="106" spans="1:13" s="283" customFormat="1" ht="409.5" customHeight="1" x14ac:dyDescent="0.2">
      <c r="A106" s="271"/>
      <c r="B106" s="260" t="s">
        <v>189</v>
      </c>
      <c r="C106" s="224"/>
      <c r="D106" s="224"/>
      <c r="E106" s="224"/>
      <c r="F106" s="282"/>
      <c r="G106" s="224"/>
      <c r="H106" s="282"/>
      <c r="I106" s="224"/>
      <c r="J106" s="224"/>
      <c r="K106" s="224"/>
      <c r="L106" s="224"/>
      <c r="M106" s="224"/>
    </row>
    <row r="107" spans="1:13" ht="39.950000000000003" customHeight="1" x14ac:dyDescent="0.3">
      <c r="A107" s="271">
        <v>1</v>
      </c>
      <c r="B107" s="258" t="s">
        <v>190</v>
      </c>
      <c r="C107" s="235">
        <v>1</v>
      </c>
      <c r="D107" s="255" t="s">
        <v>103</v>
      </c>
      <c r="E107" s="255"/>
      <c r="F107" s="235"/>
      <c r="G107" s="235"/>
      <c r="H107" s="235"/>
      <c r="I107" s="235"/>
      <c r="J107" s="235"/>
      <c r="K107" s="235"/>
      <c r="L107" s="235"/>
      <c r="M107" s="235"/>
    </row>
    <row r="108" spans="1:13" ht="39.950000000000003" customHeight="1" x14ac:dyDescent="0.3">
      <c r="A108" s="271">
        <v>2</v>
      </c>
      <c r="B108" s="258" t="s">
        <v>191</v>
      </c>
      <c r="C108" s="235">
        <v>1</v>
      </c>
      <c r="D108" s="255" t="s">
        <v>103</v>
      </c>
      <c r="E108" s="255"/>
      <c r="F108" s="235"/>
      <c r="G108" s="235"/>
      <c r="H108" s="235"/>
      <c r="I108" s="235"/>
      <c r="J108" s="235"/>
      <c r="K108" s="235"/>
      <c r="L108" s="235"/>
      <c r="M108" s="235"/>
    </row>
    <row r="109" spans="1:13" ht="39.950000000000003" customHeight="1" x14ac:dyDescent="0.3">
      <c r="A109" s="271">
        <v>3</v>
      </c>
      <c r="B109" s="258" t="s">
        <v>192</v>
      </c>
      <c r="C109" s="235">
        <v>1</v>
      </c>
      <c r="D109" s="255" t="s">
        <v>103</v>
      </c>
      <c r="E109" s="255"/>
      <c r="F109" s="235"/>
      <c r="G109" s="235"/>
      <c r="H109" s="235"/>
      <c r="I109" s="235"/>
      <c r="J109" s="235"/>
      <c r="K109" s="235"/>
      <c r="L109" s="235"/>
      <c r="M109" s="235"/>
    </row>
    <row r="110" spans="1:13" ht="39.950000000000003" customHeight="1" x14ac:dyDescent="0.3">
      <c r="A110" s="271">
        <v>4</v>
      </c>
      <c r="B110" s="258" t="s">
        <v>193</v>
      </c>
      <c r="C110" s="235">
        <v>1</v>
      </c>
      <c r="D110" s="255" t="s">
        <v>103</v>
      </c>
      <c r="E110" s="255"/>
      <c r="F110" s="235"/>
      <c r="G110" s="235"/>
      <c r="H110" s="235"/>
      <c r="I110" s="235"/>
      <c r="J110" s="235"/>
      <c r="K110" s="235"/>
      <c r="L110" s="235"/>
      <c r="M110" s="235"/>
    </row>
    <row r="111" spans="1:13" ht="39.950000000000003" customHeight="1" x14ac:dyDescent="0.3">
      <c r="A111" s="271"/>
      <c r="B111" s="267" t="s">
        <v>194</v>
      </c>
      <c r="C111" s="235"/>
      <c r="D111" s="255"/>
      <c r="E111" s="255"/>
      <c r="F111" s="235"/>
      <c r="G111" s="245"/>
      <c r="H111" s="235"/>
      <c r="I111" s="245"/>
      <c r="J111" s="245"/>
      <c r="K111" s="245"/>
      <c r="L111" s="245"/>
      <c r="M111" s="245"/>
    </row>
    <row r="112" spans="1:13" ht="39.950000000000003" customHeight="1" x14ac:dyDescent="0.3">
      <c r="A112" s="227"/>
      <c r="B112" s="246"/>
      <c r="C112" s="229"/>
      <c r="D112" s="233"/>
      <c r="E112" s="233"/>
      <c r="F112" s="229"/>
      <c r="G112" s="247"/>
      <c r="H112" s="229"/>
      <c r="I112" s="247"/>
      <c r="J112" s="247"/>
      <c r="K112" s="247"/>
      <c r="L112" s="247"/>
      <c r="M112" s="247"/>
    </row>
    <row r="113" spans="1:13" s="232" customFormat="1" ht="20.100000000000001" customHeight="1" x14ac:dyDescent="0.2">
      <c r="A113" s="953"/>
      <c r="B113" s="955" t="s">
        <v>195</v>
      </c>
      <c r="C113" s="953"/>
      <c r="D113" s="953"/>
      <c r="E113" s="953"/>
      <c r="F113" s="951"/>
      <c r="G113" s="951"/>
      <c r="H113" s="951"/>
      <c r="I113" s="951"/>
      <c r="J113" s="951"/>
      <c r="K113" s="951"/>
      <c r="L113" s="951"/>
      <c r="M113" s="951"/>
    </row>
    <row r="114" spans="1:13" s="232" customFormat="1" ht="20.100000000000001" customHeight="1" x14ac:dyDescent="0.2">
      <c r="A114" s="954"/>
      <c r="B114" s="956"/>
      <c r="C114" s="954"/>
      <c r="D114" s="954"/>
      <c r="E114" s="954"/>
      <c r="F114" s="952"/>
      <c r="G114" s="952"/>
      <c r="H114" s="952"/>
      <c r="I114" s="952"/>
      <c r="J114" s="952"/>
      <c r="K114" s="952"/>
      <c r="L114" s="952"/>
      <c r="M114" s="952"/>
    </row>
    <row r="115" spans="1:13" s="232" customFormat="1" ht="56.25" customHeight="1" x14ac:dyDescent="0.2">
      <c r="A115" s="284"/>
      <c r="B115" s="258" t="s">
        <v>196</v>
      </c>
      <c r="C115" s="240"/>
      <c r="D115" s="285"/>
      <c r="E115" s="285"/>
      <c r="F115" s="281"/>
      <c r="G115" s="281"/>
      <c r="H115" s="281"/>
      <c r="I115" s="281"/>
      <c r="J115" s="281"/>
      <c r="K115" s="281"/>
      <c r="L115" s="281"/>
      <c r="M115" s="281"/>
    </row>
    <row r="116" spans="1:13" s="232" customFormat="1" ht="39.950000000000003" customHeight="1" x14ac:dyDescent="0.2">
      <c r="A116" s="284">
        <v>1</v>
      </c>
      <c r="B116" s="258" t="s">
        <v>197</v>
      </c>
      <c r="C116" s="235"/>
      <c r="D116" s="285"/>
      <c r="E116" s="285"/>
      <c r="F116" s="235"/>
      <c r="G116" s="235"/>
      <c r="H116" s="235"/>
      <c r="I116" s="235"/>
      <c r="J116" s="235"/>
      <c r="K116" s="235"/>
      <c r="L116" s="235"/>
      <c r="M116" s="235"/>
    </row>
    <row r="117" spans="1:13" s="232" customFormat="1" ht="39.950000000000003" customHeight="1" x14ac:dyDescent="0.2">
      <c r="A117" s="284" t="s">
        <v>105</v>
      </c>
      <c r="B117" s="259" t="s">
        <v>198</v>
      </c>
      <c r="C117" s="235">
        <v>2</v>
      </c>
      <c r="D117" s="285" t="s">
        <v>103</v>
      </c>
      <c r="E117" s="285"/>
      <c r="F117" s="235"/>
      <c r="G117" s="235"/>
      <c r="H117" s="235"/>
      <c r="I117" s="235"/>
      <c r="J117" s="235"/>
      <c r="K117" s="235"/>
      <c r="L117" s="235"/>
      <c r="M117" s="235"/>
    </row>
    <row r="118" spans="1:13" s="232" customFormat="1" ht="57" customHeight="1" x14ac:dyDescent="0.2">
      <c r="A118" s="284">
        <v>2</v>
      </c>
      <c r="B118" s="256" t="s">
        <v>199</v>
      </c>
      <c r="C118" s="235">
        <v>100</v>
      </c>
      <c r="D118" s="285" t="s">
        <v>123</v>
      </c>
      <c r="E118" s="285"/>
      <c r="F118" s="235"/>
      <c r="G118" s="235"/>
      <c r="H118" s="235"/>
      <c r="I118" s="235"/>
      <c r="J118" s="235"/>
      <c r="K118" s="235"/>
      <c r="L118" s="235"/>
      <c r="M118" s="235"/>
    </row>
    <row r="119" spans="1:13" s="232" customFormat="1" ht="103.5" customHeight="1" x14ac:dyDescent="0.2">
      <c r="A119" s="284">
        <v>3</v>
      </c>
      <c r="B119" s="256" t="s">
        <v>200</v>
      </c>
      <c r="C119" s="240">
        <v>1</v>
      </c>
      <c r="D119" s="240" t="s">
        <v>201</v>
      </c>
      <c r="E119" s="240"/>
      <c r="F119" s="235"/>
      <c r="G119" s="235"/>
      <c r="H119" s="235"/>
      <c r="I119" s="235"/>
      <c r="J119" s="235"/>
      <c r="K119" s="235"/>
      <c r="L119" s="235"/>
      <c r="M119" s="235"/>
    </row>
    <row r="120" spans="1:13" ht="87" customHeight="1" x14ac:dyDescent="0.3">
      <c r="A120" s="284"/>
      <c r="B120" s="260" t="s">
        <v>202</v>
      </c>
      <c r="C120" s="257"/>
      <c r="D120" s="286"/>
      <c r="E120" s="286"/>
      <c r="F120" s="287"/>
      <c r="G120" s="287"/>
      <c r="H120" s="287"/>
      <c r="I120" s="287"/>
      <c r="J120" s="287"/>
      <c r="K120" s="287"/>
      <c r="L120" s="287"/>
      <c r="M120" s="287"/>
    </row>
    <row r="121" spans="1:13" ht="39.950000000000003" customHeight="1" x14ac:dyDescent="0.3">
      <c r="A121" s="271"/>
      <c r="B121" s="267" t="s">
        <v>203</v>
      </c>
      <c r="C121" s="235"/>
      <c r="D121" s="255"/>
      <c r="E121" s="255"/>
      <c r="F121" s="288"/>
      <c r="G121" s="245"/>
      <c r="H121" s="288"/>
      <c r="I121" s="245"/>
      <c r="J121" s="245"/>
      <c r="K121" s="245"/>
      <c r="L121" s="245"/>
      <c r="M121" s="245"/>
    </row>
    <row r="122" spans="1:13" ht="39.950000000000003" customHeight="1" x14ac:dyDescent="0.3">
      <c r="A122" s="227"/>
      <c r="B122" s="246"/>
      <c r="C122" s="229"/>
      <c r="D122" s="233"/>
      <c r="E122" s="233"/>
      <c r="F122" s="239"/>
      <c r="G122" s="247"/>
      <c r="H122" s="239"/>
      <c r="I122" s="247"/>
      <c r="J122" s="247"/>
      <c r="K122" s="247"/>
      <c r="L122" s="247"/>
      <c r="M122" s="247"/>
    </row>
    <row r="123" spans="1:13" s="232" customFormat="1" ht="20.100000000000001" customHeight="1" x14ac:dyDescent="0.2">
      <c r="A123" s="953"/>
      <c r="B123" s="955" t="s">
        <v>204</v>
      </c>
      <c r="C123" s="953"/>
      <c r="D123" s="953"/>
      <c r="E123" s="953"/>
      <c r="F123" s="951"/>
      <c r="G123" s="951"/>
      <c r="H123" s="951"/>
      <c r="I123" s="951"/>
      <c r="J123" s="951"/>
      <c r="K123" s="951"/>
      <c r="L123" s="951"/>
      <c r="M123" s="951"/>
    </row>
    <row r="124" spans="1:13" s="232" customFormat="1" ht="20.100000000000001" customHeight="1" x14ac:dyDescent="0.2">
      <c r="A124" s="954"/>
      <c r="B124" s="956"/>
      <c r="C124" s="954"/>
      <c r="D124" s="954"/>
      <c r="E124" s="954"/>
      <c r="F124" s="952"/>
      <c r="G124" s="952"/>
      <c r="H124" s="952"/>
      <c r="I124" s="952"/>
      <c r="J124" s="952"/>
      <c r="K124" s="952"/>
      <c r="L124" s="952"/>
      <c r="M124" s="952"/>
    </row>
    <row r="125" spans="1:13" s="232" customFormat="1" ht="54" customHeight="1" x14ac:dyDescent="0.2">
      <c r="A125" s="240"/>
      <c r="B125" s="260" t="s">
        <v>205</v>
      </c>
      <c r="C125" s="257"/>
      <c r="D125" s="257"/>
      <c r="E125" s="257"/>
      <c r="F125" s="281"/>
      <c r="G125" s="281"/>
      <c r="H125" s="281"/>
      <c r="I125" s="281"/>
      <c r="J125" s="281"/>
      <c r="K125" s="281"/>
      <c r="L125" s="281"/>
      <c r="M125" s="281"/>
    </row>
    <row r="126" spans="1:13" s="232" customFormat="1" ht="39.950000000000003" customHeight="1" x14ac:dyDescent="0.2">
      <c r="A126" s="240"/>
      <c r="B126" s="289" t="s">
        <v>206</v>
      </c>
      <c r="C126" s="257"/>
      <c r="D126" s="257"/>
      <c r="E126" s="257"/>
      <c r="F126" s="281"/>
      <c r="G126" s="281"/>
      <c r="H126" s="281"/>
      <c r="I126" s="281"/>
      <c r="J126" s="281"/>
      <c r="K126" s="281"/>
      <c r="L126" s="281"/>
      <c r="M126" s="281"/>
    </row>
    <row r="127" spans="1:13" s="232" customFormat="1" ht="70.5" customHeight="1" x14ac:dyDescent="0.2">
      <c r="A127" s="240">
        <v>1</v>
      </c>
      <c r="B127" s="260" t="s">
        <v>207</v>
      </c>
      <c r="C127" s="257">
        <v>200</v>
      </c>
      <c r="D127" s="240" t="s">
        <v>123</v>
      </c>
      <c r="E127" s="240"/>
      <c r="F127" s="235"/>
      <c r="G127" s="235"/>
      <c r="H127" s="235"/>
      <c r="I127" s="235"/>
      <c r="J127" s="235"/>
      <c r="K127" s="235"/>
      <c r="L127" s="235"/>
      <c r="M127" s="235"/>
    </row>
    <row r="128" spans="1:13" s="232" customFormat="1" ht="39.950000000000003" customHeight="1" x14ac:dyDescent="0.2">
      <c r="A128" s="240"/>
      <c r="B128" s="289" t="s">
        <v>208</v>
      </c>
      <c r="C128" s="257"/>
      <c r="D128" s="257"/>
      <c r="E128" s="257"/>
      <c r="F128" s="281"/>
      <c r="G128" s="281"/>
      <c r="H128" s="281"/>
      <c r="I128" s="281"/>
      <c r="J128" s="281"/>
      <c r="K128" s="281"/>
      <c r="L128" s="281"/>
      <c r="M128" s="281"/>
    </row>
    <row r="129" spans="1:15" s="232" customFormat="1" ht="70.5" customHeight="1" x14ac:dyDescent="0.2">
      <c r="A129" s="240">
        <v>2</v>
      </c>
      <c r="B129" s="260" t="s">
        <v>209</v>
      </c>
      <c r="C129" s="257">
        <v>175</v>
      </c>
      <c r="D129" s="240" t="s">
        <v>123</v>
      </c>
      <c r="E129" s="240"/>
      <c r="F129" s="235"/>
      <c r="G129" s="235"/>
      <c r="H129" s="235"/>
      <c r="I129" s="235"/>
      <c r="J129" s="235"/>
      <c r="K129" s="235"/>
      <c r="L129" s="235"/>
      <c r="M129" s="235"/>
    </row>
    <row r="130" spans="1:15" s="232" customFormat="1" ht="39.950000000000003" customHeight="1" x14ac:dyDescent="0.2">
      <c r="A130" s="240"/>
      <c r="B130" s="289" t="s">
        <v>210</v>
      </c>
      <c r="C130" s="257"/>
      <c r="D130" s="257"/>
      <c r="E130" s="257"/>
      <c r="F130" s="281"/>
      <c r="G130" s="281"/>
      <c r="H130" s="281"/>
      <c r="I130" s="281"/>
      <c r="J130" s="281"/>
      <c r="K130" s="281"/>
      <c r="L130" s="281"/>
      <c r="M130" s="281"/>
    </row>
    <row r="131" spans="1:15" s="232" customFormat="1" ht="70.5" customHeight="1" x14ac:dyDescent="0.2">
      <c r="A131" s="240">
        <v>3</v>
      </c>
      <c r="B131" s="260" t="s">
        <v>211</v>
      </c>
      <c r="C131" s="257">
        <v>300</v>
      </c>
      <c r="D131" s="240" t="s">
        <v>123</v>
      </c>
      <c r="E131" s="240"/>
      <c r="F131" s="235"/>
      <c r="G131" s="235"/>
      <c r="H131" s="235"/>
      <c r="I131" s="235"/>
      <c r="J131" s="235"/>
      <c r="K131" s="235"/>
      <c r="L131" s="235"/>
      <c r="M131" s="235"/>
      <c r="N131" s="236"/>
      <c r="O131" s="236"/>
    </row>
    <row r="132" spans="1:15" s="232" customFormat="1" ht="90" customHeight="1" x14ac:dyDescent="0.2">
      <c r="A132" s="240"/>
      <c r="B132" s="260" t="s">
        <v>212</v>
      </c>
      <c r="C132" s="257"/>
      <c r="D132" s="240"/>
      <c r="E132" s="240"/>
      <c r="F132" s="281"/>
      <c r="G132" s="281"/>
      <c r="H132" s="281"/>
      <c r="I132" s="281"/>
      <c r="J132" s="281"/>
      <c r="K132" s="281"/>
      <c r="L132" s="281"/>
      <c r="M132" s="281"/>
    </row>
    <row r="133" spans="1:15" ht="39.950000000000003" customHeight="1" x14ac:dyDescent="0.3">
      <c r="A133" s="271"/>
      <c r="B133" s="267" t="s">
        <v>213</v>
      </c>
      <c r="C133" s="235"/>
      <c r="D133" s="255"/>
      <c r="E133" s="255"/>
      <c r="F133" s="288"/>
      <c r="G133" s="245"/>
      <c r="H133" s="288"/>
      <c r="I133" s="245"/>
      <c r="J133" s="245"/>
      <c r="K133" s="245"/>
      <c r="L133" s="245"/>
      <c r="M133" s="245"/>
    </row>
    <row r="134" spans="1:15" ht="39.950000000000003" customHeight="1" x14ac:dyDescent="0.3">
      <c r="A134" s="271"/>
      <c r="B134" s="267"/>
      <c r="C134" s="235"/>
      <c r="D134" s="255"/>
      <c r="E134" s="255"/>
      <c r="F134" s="288"/>
      <c r="G134" s="245"/>
      <c r="H134" s="288"/>
      <c r="I134" s="245"/>
      <c r="J134" s="245"/>
      <c r="K134" s="245"/>
      <c r="L134" s="245"/>
      <c r="M134" s="245"/>
    </row>
    <row r="135" spans="1:15" ht="39.950000000000003" customHeight="1" x14ac:dyDescent="0.3">
      <c r="A135" s="255"/>
      <c r="B135" s="259" t="s">
        <v>214</v>
      </c>
      <c r="C135" s="255"/>
      <c r="D135" s="255"/>
      <c r="E135" s="255"/>
      <c r="F135" s="281"/>
      <c r="G135" s="281"/>
      <c r="H135" s="281"/>
      <c r="I135" s="281"/>
      <c r="J135" s="281"/>
      <c r="K135" s="281"/>
      <c r="L135" s="281"/>
      <c r="M135" s="281"/>
    </row>
    <row r="136" spans="1:15" ht="39.950000000000003" customHeight="1" x14ac:dyDescent="0.3">
      <c r="A136" s="267"/>
      <c r="B136" s="290" t="s">
        <v>215</v>
      </c>
      <c r="C136" s="267"/>
      <c r="D136" s="267"/>
      <c r="E136" s="267"/>
      <c r="F136" s="235"/>
      <c r="G136" s="235"/>
      <c r="H136" s="235"/>
      <c r="I136" s="235"/>
      <c r="J136" s="235"/>
      <c r="K136" s="235"/>
      <c r="L136" s="235"/>
      <c r="M136" s="235"/>
    </row>
    <row r="137" spans="1:15" ht="385.5" customHeight="1" x14ac:dyDescent="0.3">
      <c r="A137" s="291">
        <v>1</v>
      </c>
      <c r="B137" s="292" t="s">
        <v>216</v>
      </c>
      <c r="C137" s="293">
        <v>1</v>
      </c>
      <c r="D137" s="294" t="s">
        <v>217</v>
      </c>
      <c r="E137" s="294"/>
      <c r="F137" s="295"/>
      <c r="G137" s="295"/>
      <c r="H137" s="295"/>
      <c r="I137" s="295"/>
      <c r="J137" s="295"/>
      <c r="K137" s="295"/>
      <c r="L137" s="295"/>
      <c r="M137" s="295"/>
    </row>
    <row r="138" spans="1:15" ht="55.5" customHeight="1" x14ac:dyDescent="0.3">
      <c r="A138" s="271"/>
      <c r="B138" s="296" t="s">
        <v>218</v>
      </c>
      <c r="C138" s="297"/>
      <c r="D138" s="271"/>
      <c r="E138" s="271"/>
      <c r="F138" s="235"/>
      <c r="G138" s="235"/>
      <c r="H138" s="235"/>
      <c r="I138" s="235"/>
      <c r="J138" s="235"/>
      <c r="K138" s="235"/>
      <c r="L138" s="235"/>
      <c r="M138" s="235"/>
    </row>
    <row r="139" spans="1:15" ht="33.75" customHeight="1" x14ac:dyDescent="0.3">
      <c r="A139" s="271"/>
      <c r="B139" s="296"/>
      <c r="C139" s="297"/>
      <c r="D139" s="271"/>
      <c r="E139" s="271"/>
      <c r="F139" s="235"/>
      <c r="G139" s="235"/>
      <c r="H139" s="235"/>
      <c r="I139" s="235"/>
      <c r="J139" s="235"/>
      <c r="K139" s="235"/>
      <c r="L139" s="235"/>
      <c r="M139" s="235"/>
    </row>
    <row r="140" spans="1:15" ht="39.950000000000003" customHeight="1" x14ac:dyDescent="0.3">
      <c r="A140" s="240"/>
      <c r="B140" s="241" t="s">
        <v>219</v>
      </c>
      <c r="C140" s="257"/>
      <c r="D140" s="240"/>
      <c r="E140" s="240"/>
      <c r="F140" s="235"/>
      <c r="G140" s="245"/>
      <c r="H140" s="245"/>
      <c r="I140" s="245"/>
      <c r="J140" s="245"/>
      <c r="K140" s="245"/>
      <c r="L140" s="245"/>
      <c r="M140" s="245"/>
    </row>
    <row r="141" spans="1:15" ht="39.950000000000003" customHeight="1" x14ac:dyDescent="0.3">
      <c r="A141" s="255"/>
      <c r="B141" s="259" t="s">
        <v>220</v>
      </c>
      <c r="C141" s="255"/>
      <c r="D141" s="255"/>
      <c r="E141" s="255"/>
      <c r="F141" s="281"/>
      <c r="G141" s="281"/>
      <c r="H141" s="281"/>
      <c r="I141" s="281"/>
      <c r="J141" s="281"/>
      <c r="K141" s="281"/>
      <c r="L141" s="281"/>
      <c r="M141" s="281"/>
    </row>
    <row r="142" spans="1:15" ht="94.5" customHeight="1" x14ac:dyDescent="0.3">
      <c r="A142" s="271"/>
      <c r="B142" s="298" t="s">
        <v>221</v>
      </c>
      <c r="C142" s="257">
        <v>1</v>
      </c>
      <c r="D142" s="240" t="s">
        <v>201</v>
      </c>
      <c r="E142" s="240"/>
      <c r="F142" s="235"/>
      <c r="G142" s="235"/>
      <c r="H142" s="235"/>
      <c r="I142" s="235"/>
      <c r="J142" s="235"/>
      <c r="K142" s="235"/>
      <c r="L142" s="235"/>
      <c r="M142" s="235"/>
    </row>
    <row r="143" spans="1:15" s="254" customFormat="1" ht="31.5" customHeight="1" x14ac:dyDescent="0.2">
      <c r="A143" s="255"/>
      <c r="B143" s="267"/>
      <c r="C143" s="274"/>
      <c r="D143" s="255"/>
      <c r="E143" s="255"/>
      <c r="F143" s="299"/>
      <c r="G143" s="245"/>
      <c r="H143" s="299"/>
      <c r="I143" s="245"/>
      <c r="J143" s="245"/>
      <c r="K143" s="245"/>
      <c r="L143" s="245"/>
      <c r="M143" s="245"/>
    </row>
    <row r="144" spans="1:15" ht="39.950000000000003" customHeight="1" x14ac:dyDescent="0.3">
      <c r="A144" s="240"/>
      <c r="B144" s="241" t="s">
        <v>222</v>
      </c>
      <c r="C144" s="257"/>
      <c r="D144" s="240"/>
      <c r="E144" s="240"/>
      <c r="F144" s="235"/>
      <c r="G144" s="245"/>
      <c r="H144" s="245"/>
      <c r="I144" s="245"/>
      <c r="J144" s="245"/>
      <c r="K144" s="245"/>
      <c r="L144" s="245"/>
      <c r="M144" s="245"/>
    </row>
    <row r="145" spans="1:13" ht="39.950000000000003" customHeight="1" x14ac:dyDescent="0.3">
      <c r="A145" s="255"/>
      <c r="B145" s="259" t="s">
        <v>223</v>
      </c>
      <c r="C145" s="255"/>
      <c r="D145" s="255"/>
      <c r="E145" s="255"/>
      <c r="F145" s="281"/>
      <c r="G145" s="281"/>
      <c r="H145" s="281"/>
      <c r="I145" s="281"/>
      <c r="J145" s="281"/>
      <c r="K145" s="281"/>
      <c r="L145" s="281"/>
      <c r="M145" s="281"/>
    </row>
    <row r="146" spans="1:13" ht="51.75" customHeight="1" x14ac:dyDescent="0.3">
      <c r="A146" s="271"/>
      <c r="B146" s="263" t="s">
        <v>224</v>
      </c>
      <c r="C146" s="257">
        <v>1</v>
      </c>
      <c r="D146" s="240" t="s">
        <v>201</v>
      </c>
      <c r="E146" s="240"/>
      <c r="F146" s="235"/>
      <c r="G146" s="235"/>
      <c r="H146" s="235"/>
      <c r="I146" s="235"/>
      <c r="J146" s="235"/>
      <c r="K146" s="235"/>
      <c r="L146" s="235"/>
      <c r="M146" s="235"/>
    </row>
    <row r="147" spans="1:13" s="254" customFormat="1" ht="37.5" customHeight="1" x14ac:dyDescent="0.2">
      <c r="A147" s="255"/>
      <c r="B147" s="267"/>
      <c r="C147" s="274"/>
      <c r="D147" s="255"/>
      <c r="E147" s="255"/>
      <c r="F147" s="299"/>
      <c r="G147" s="245"/>
      <c r="H147" s="299"/>
      <c r="I147" s="245"/>
      <c r="J147" s="245"/>
      <c r="K147" s="245"/>
      <c r="L147" s="245"/>
      <c r="M147" s="245"/>
    </row>
    <row r="148" spans="1:13" ht="39.950000000000003" customHeight="1" x14ac:dyDescent="0.3">
      <c r="A148" s="240"/>
      <c r="B148" s="241" t="s">
        <v>225</v>
      </c>
      <c r="C148" s="257"/>
      <c r="D148" s="240"/>
      <c r="E148" s="240"/>
      <c r="F148" s="235"/>
      <c r="G148" s="245"/>
      <c r="H148" s="245"/>
      <c r="I148" s="245"/>
      <c r="J148" s="245"/>
      <c r="K148" s="245"/>
      <c r="L148" s="245"/>
      <c r="M148" s="245"/>
    </row>
    <row r="149" spans="1:13" ht="39.950000000000003" customHeight="1" x14ac:dyDescent="0.3">
      <c r="A149" s="255"/>
      <c r="B149" s="259" t="s">
        <v>226</v>
      </c>
      <c r="C149" s="255"/>
      <c r="D149" s="255"/>
      <c r="E149" s="255"/>
      <c r="F149" s="281"/>
      <c r="G149" s="281"/>
      <c r="H149" s="281"/>
      <c r="I149" s="281"/>
      <c r="J149" s="281"/>
      <c r="K149" s="281"/>
      <c r="L149" s="281"/>
      <c r="M149" s="281"/>
    </row>
    <row r="150" spans="1:13" ht="143.25" customHeight="1" x14ac:dyDescent="0.3">
      <c r="A150" s="271">
        <v>1</v>
      </c>
      <c r="B150" s="298" t="s">
        <v>227</v>
      </c>
      <c r="C150" s="257">
        <v>1</v>
      </c>
      <c r="D150" s="240" t="s">
        <v>201</v>
      </c>
      <c r="E150" s="240"/>
      <c r="F150" s="235"/>
      <c r="G150" s="235"/>
      <c r="H150" s="235"/>
      <c r="I150" s="235"/>
      <c r="J150" s="235"/>
      <c r="K150" s="235"/>
      <c r="L150" s="235"/>
      <c r="M150" s="235"/>
    </row>
    <row r="151" spans="1:13" ht="39.950000000000003" customHeight="1" x14ac:dyDescent="0.3">
      <c r="A151" s="240"/>
      <c r="B151" s="241" t="s">
        <v>228</v>
      </c>
      <c r="C151" s="257"/>
      <c r="D151" s="240"/>
      <c r="E151" s="240"/>
      <c r="F151" s="235"/>
      <c r="G151" s="245"/>
      <c r="H151" s="245"/>
      <c r="I151" s="245"/>
      <c r="J151" s="245"/>
      <c r="K151" s="245"/>
      <c r="L151" s="245"/>
      <c r="M151" s="245"/>
    </row>
  </sheetData>
  <mergeCells count="115">
    <mergeCell ref="F3:F4"/>
    <mergeCell ref="G3:G4"/>
    <mergeCell ref="H3:H4"/>
    <mergeCell ref="H1:I1"/>
    <mergeCell ref="J1:J2"/>
    <mergeCell ref="K1:K2"/>
    <mergeCell ref="L1:L2"/>
    <mergeCell ref="M1:M2"/>
    <mergeCell ref="A3:A4"/>
    <mergeCell ref="B3:B4"/>
    <mergeCell ref="C3:C4"/>
    <mergeCell ref="D3:D4"/>
    <mergeCell ref="E3:E4"/>
    <mergeCell ref="A1:A2"/>
    <mergeCell ref="B1:B2"/>
    <mergeCell ref="C1:C2"/>
    <mergeCell ref="D1:D2"/>
    <mergeCell ref="E1:E2"/>
    <mergeCell ref="F1:G1"/>
    <mergeCell ref="L3:L4"/>
    <mergeCell ref="M3:M4"/>
    <mergeCell ref="I3:I4"/>
    <mergeCell ref="J3:J4"/>
    <mergeCell ref="K3:K4"/>
    <mergeCell ref="M25:M26"/>
    <mergeCell ref="A49:A50"/>
    <mergeCell ref="B49:B50"/>
    <mergeCell ref="C49:C50"/>
    <mergeCell ref="D49:D50"/>
    <mergeCell ref="E49:E50"/>
    <mergeCell ref="L49:L50"/>
    <mergeCell ref="M49:M50"/>
    <mergeCell ref="I49:I50"/>
    <mergeCell ref="J49:J50"/>
    <mergeCell ref="K49:K50"/>
    <mergeCell ref="A25:A26"/>
    <mergeCell ref="B25:B26"/>
    <mergeCell ref="C25:C26"/>
    <mergeCell ref="D25:D26"/>
    <mergeCell ref="E25:E26"/>
    <mergeCell ref="F25:F26"/>
    <mergeCell ref="G25:G26"/>
    <mergeCell ref="H25:H26"/>
    <mergeCell ref="G70:G71"/>
    <mergeCell ref="H70:H71"/>
    <mergeCell ref="F49:F50"/>
    <mergeCell ref="G49:G50"/>
    <mergeCell ref="H49:H50"/>
    <mergeCell ref="I25:I26"/>
    <mergeCell ref="J25:J26"/>
    <mergeCell ref="K25:K26"/>
    <mergeCell ref="L25:L26"/>
    <mergeCell ref="F89:F90"/>
    <mergeCell ref="G89:G90"/>
    <mergeCell ref="H89:H90"/>
    <mergeCell ref="I70:I71"/>
    <mergeCell ref="J70:J71"/>
    <mergeCell ref="K70:K71"/>
    <mergeCell ref="L70:L71"/>
    <mergeCell ref="M70:M71"/>
    <mergeCell ref="A89:A90"/>
    <mergeCell ref="B89:B90"/>
    <mergeCell ref="C89:C90"/>
    <mergeCell ref="D89:D90"/>
    <mergeCell ref="E89:E90"/>
    <mergeCell ref="L89:L90"/>
    <mergeCell ref="M89:M90"/>
    <mergeCell ref="I89:I90"/>
    <mergeCell ref="J89:J90"/>
    <mergeCell ref="K89:K90"/>
    <mergeCell ref="A70:A71"/>
    <mergeCell ref="B70:B71"/>
    <mergeCell ref="C70:C71"/>
    <mergeCell ref="D70:D71"/>
    <mergeCell ref="E70:E71"/>
    <mergeCell ref="F70:F71"/>
    <mergeCell ref="I104:I105"/>
    <mergeCell ref="J104:J105"/>
    <mergeCell ref="K104:K105"/>
    <mergeCell ref="L104:L105"/>
    <mergeCell ref="M104:M105"/>
    <mergeCell ref="A113:A114"/>
    <mergeCell ref="B113:B114"/>
    <mergeCell ref="C113:C114"/>
    <mergeCell ref="D113:D114"/>
    <mergeCell ref="E113:E114"/>
    <mergeCell ref="A104:A105"/>
    <mergeCell ref="B104:B105"/>
    <mergeCell ref="C104:C105"/>
    <mergeCell ref="D104:D105"/>
    <mergeCell ref="E104:E105"/>
    <mergeCell ref="F104:F105"/>
    <mergeCell ref="G104:G105"/>
    <mergeCell ref="H104:H105"/>
    <mergeCell ref="I123:I124"/>
    <mergeCell ref="J123:J124"/>
    <mergeCell ref="K123:K124"/>
    <mergeCell ref="L123:L124"/>
    <mergeCell ref="M123:M124"/>
    <mergeCell ref="L113:L114"/>
    <mergeCell ref="M113:M114"/>
    <mergeCell ref="A123:A124"/>
    <mergeCell ref="B123:B124"/>
    <mergeCell ref="C123:C124"/>
    <mergeCell ref="D123:D124"/>
    <mergeCell ref="E123:E124"/>
    <mergeCell ref="F123:F124"/>
    <mergeCell ref="G123:G124"/>
    <mergeCell ref="H123:H124"/>
    <mergeCell ref="F113:F114"/>
    <mergeCell ref="G113:G114"/>
    <mergeCell ref="H113:H114"/>
    <mergeCell ref="I113:I114"/>
    <mergeCell ref="J113:J114"/>
    <mergeCell ref="K113:K114"/>
  </mergeCells>
  <pageMargins left="0.35433070866141736" right="0.19685039370078741" top="0.74803149606299213" bottom="0.35433070866141736" header="0.43307086614173229" footer="0.15748031496062992"/>
  <pageSetup scale="44" fitToHeight="50" orientation="portrait" r:id="rId1"/>
  <headerFooter>
    <oddHeader>&amp;L&amp;"Century Gothic,Bold"BILL OF QUANTITIES
ELECTRICAL &amp;&amp; ALLIED WORKS&amp;C&amp;"Century Gothic,Bold"&amp;UEY OFFICES
RANDHAWA TOWER, ISLAMABAD&amp;R&amp;"Century Gothic,Bold"10H FLOOR</oddHeader>
    <oddFooter>&amp;L&amp;"Century Gothic,Bold"ElekEn &amp;"Century Gothic,Regular"Associates&amp;C&amp;"Century Gothic,Regular"Page: &amp;P of &amp;N&amp;R&amp;"Century Gothic,Regular"April 04, 2025</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68"/>
  <sheetViews>
    <sheetView showGridLines="0" view="pageBreakPreview" zoomScale="85" zoomScaleSheetLayoutView="85" workbookViewId="0">
      <pane ySplit="7" topLeftCell="A30" activePane="bottomLeft" state="frozen"/>
      <selection activeCell="H12" sqref="H12"/>
      <selection pane="bottomLeft" activeCell="C30" sqref="C30"/>
    </sheetView>
  </sheetViews>
  <sheetFormatPr defaultColWidth="9" defaultRowHeight="14.25" x14ac:dyDescent="0.2"/>
  <cols>
    <col min="1" max="1" width="4.625" style="33" customWidth="1"/>
    <col min="2" max="2" width="5.625" style="42" customWidth="1"/>
    <col min="3" max="3" width="46.125" style="32" customWidth="1"/>
    <col min="4" max="4" width="6.375" style="33" customWidth="1"/>
    <col min="5" max="5" width="7.875" style="8" customWidth="1"/>
    <col min="6" max="6" width="12.5" style="319" bestFit="1" customWidth="1"/>
    <col min="7" max="7" width="13.625" style="34" customWidth="1"/>
    <col min="8" max="8" width="15.625" style="34" customWidth="1"/>
    <col min="9" max="9" width="11.625" style="34" customWidth="1"/>
    <col min="10" max="10" width="13.625" style="34" customWidth="1"/>
    <col min="11" max="11" width="17.625" style="34" customWidth="1"/>
    <col min="12" max="14" width="17.625" style="338" customWidth="1"/>
    <col min="15" max="16384" width="9" style="32"/>
  </cols>
  <sheetData>
    <row r="1" spans="1:14" s="3" customFormat="1" ht="18" customHeight="1" x14ac:dyDescent="0.2">
      <c r="A1" s="22" t="s">
        <v>68</v>
      </c>
      <c r="B1" s="22"/>
      <c r="C1" s="23"/>
      <c r="D1" s="24"/>
      <c r="E1" s="7"/>
      <c r="F1" s="302"/>
      <c r="G1" s="25"/>
      <c r="H1" s="25"/>
      <c r="I1" s="25"/>
      <c r="J1" s="25"/>
      <c r="K1" s="25"/>
      <c r="L1" s="320"/>
      <c r="M1" s="320"/>
      <c r="N1" s="320"/>
    </row>
    <row r="2" spans="1:14" s="3" customFormat="1" ht="18" customHeight="1" x14ac:dyDescent="0.2">
      <c r="A2" s="5" t="s">
        <v>35</v>
      </c>
      <c r="B2" s="5"/>
      <c r="C2" s="23"/>
      <c r="D2" s="24"/>
      <c r="E2" s="7"/>
      <c r="F2" s="302"/>
      <c r="G2" s="25"/>
      <c r="H2" s="108"/>
      <c r="I2" s="27"/>
      <c r="J2" s="25"/>
      <c r="K2" s="26"/>
      <c r="L2" s="320"/>
      <c r="M2" s="320"/>
      <c r="N2" s="320"/>
    </row>
    <row r="3" spans="1:14" s="27" customFormat="1" ht="18" customHeight="1" x14ac:dyDescent="0.2">
      <c r="A3" s="22"/>
      <c r="B3" s="5"/>
      <c r="D3" s="24"/>
      <c r="E3" s="7"/>
      <c r="F3" s="302"/>
      <c r="G3" s="25"/>
      <c r="H3" s="25"/>
      <c r="I3" s="25"/>
      <c r="J3" s="25"/>
      <c r="K3" s="107"/>
      <c r="L3" s="321"/>
      <c r="M3" s="321"/>
      <c r="N3" s="321"/>
    </row>
    <row r="4" spans="1:14" s="27" customFormat="1" ht="17.25" customHeight="1" x14ac:dyDescent="0.2">
      <c r="A4" s="157" t="s">
        <v>50</v>
      </c>
      <c r="B4" s="5"/>
      <c r="D4" s="24"/>
      <c r="E4" s="7"/>
      <c r="F4" s="302"/>
      <c r="G4" s="25"/>
      <c r="H4" s="25"/>
      <c r="I4" s="25"/>
      <c r="J4" s="25"/>
      <c r="K4" s="107"/>
      <c r="L4" s="321"/>
      <c r="M4" s="321"/>
      <c r="N4" s="321"/>
    </row>
    <row r="5" spans="1:14" s="27" customFormat="1" ht="6" customHeight="1" thickBot="1" x14ac:dyDescent="0.25">
      <c r="A5" s="5"/>
      <c r="B5" s="5"/>
      <c r="D5" s="24"/>
      <c r="E5" s="7"/>
      <c r="F5" s="302"/>
      <c r="G5" s="25"/>
      <c r="H5" s="25"/>
      <c r="I5" s="25"/>
      <c r="J5" s="25"/>
      <c r="K5" s="38"/>
      <c r="L5" s="322"/>
      <c r="M5" s="322"/>
      <c r="N5" s="322"/>
    </row>
    <row r="6" spans="1:14" s="3" customFormat="1" ht="18" customHeight="1" thickBot="1" x14ac:dyDescent="0.25">
      <c r="A6" s="109"/>
      <c r="B6" s="109"/>
      <c r="C6" s="21"/>
      <c r="D6" s="110"/>
      <c r="E6" s="111"/>
      <c r="F6" s="303"/>
      <c r="G6" s="984" t="s">
        <v>6</v>
      </c>
      <c r="H6" s="985"/>
      <c r="I6" s="986" t="s">
        <v>7</v>
      </c>
      <c r="J6" s="985"/>
      <c r="K6" s="119" t="s">
        <v>8</v>
      </c>
      <c r="L6" s="981" t="s">
        <v>233</v>
      </c>
      <c r="M6" s="981" t="s">
        <v>234</v>
      </c>
      <c r="N6" s="981" t="s">
        <v>235</v>
      </c>
    </row>
    <row r="7" spans="1:14" s="118" customFormat="1" ht="18" customHeight="1" thickBot="1" x14ac:dyDescent="0.25">
      <c r="A7" s="987" t="s">
        <v>12</v>
      </c>
      <c r="B7" s="988"/>
      <c r="C7" s="112" t="s">
        <v>0</v>
      </c>
      <c r="D7" s="112" t="s">
        <v>1</v>
      </c>
      <c r="E7" s="113" t="s">
        <v>2</v>
      </c>
      <c r="F7" s="304" t="s">
        <v>232</v>
      </c>
      <c r="G7" s="114" t="s">
        <v>3</v>
      </c>
      <c r="H7" s="115" t="s">
        <v>10</v>
      </c>
      <c r="I7" s="116" t="s">
        <v>3</v>
      </c>
      <c r="J7" s="115" t="s">
        <v>10</v>
      </c>
      <c r="K7" s="117" t="s">
        <v>10</v>
      </c>
      <c r="L7" s="982"/>
      <c r="M7" s="982"/>
      <c r="N7" s="982"/>
    </row>
    <row r="8" spans="1:14" s="28" customFormat="1" ht="8.25" customHeight="1" thickTop="1" x14ac:dyDescent="0.2">
      <c r="A8" s="48"/>
      <c r="B8" s="51"/>
      <c r="C8" s="52"/>
      <c r="D8" s="52"/>
      <c r="E8" s="53"/>
      <c r="F8" s="305"/>
      <c r="G8" s="76"/>
      <c r="H8" s="77"/>
      <c r="I8" s="96"/>
      <c r="J8" s="97"/>
      <c r="K8" s="49"/>
      <c r="L8" s="323"/>
      <c r="M8" s="323"/>
      <c r="N8" s="323"/>
    </row>
    <row r="9" spans="1:14" s="2" customFormat="1" ht="38.25" x14ac:dyDescent="0.2">
      <c r="A9" s="29"/>
      <c r="B9" s="50"/>
      <c r="C9" s="45" t="s">
        <v>32</v>
      </c>
      <c r="D9" s="1"/>
      <c r="E9" s="17"/>
      <c r="F9" s="306"/>
      <c r="G9" s="78"/>
      <c r="H9" s="79"/>
      <c r="I9" s="98"/>
      <c r="J9" s="79"/>
      <c r="K9" s="16"/>
      <c r="L9" s="324"/>
      <c r="M9" s="324"/>
      <c r="N9" s="324"/>
    </row>
    <row r="10" spans="1:14" s="2" customFormat="1" ht="127.5" x14ac:dyDescent="0.2">
      <c r="A10" s="10">
        <f>1</f>
        <v>1</v>
      </c>
      <c r="B10" s="40"/>
      <c r="C10" s="576" t="s">
        <v>388</v>
      </c>
      <c r="D10" s="1"/>
      <c r="E10" s="17"/>
      <c r="F10" s="306"/>
      <c r="G10" s="80"/>
      <c r="H10" s="81"/>
      <c r="I10" s="99"/>
      <c r="J10" s="81"/>
      <c r="K10" s="16"/>
      <c r="L10" s="324"/>
      <c r="M10" s="324"/>
      <c r="N10" s="324"/>
    </row>
    <row r="11" spans="1:14" s="221" customFormat="1" ht="20.100000000000001" customHeight="1" x14ac:dyDescent="0.2">
      <c r="A11" s="213"/>
      <c r="B11" s="301">
        <f>A10+0.1</f>
        <v>1.1000000000000001</v>
      </c>
      <c r="C11" s="214" t="s">
        <v>69</v>
      </c>
      <c r="D11" s="215" t="s">
        <v>5</v>
      </c>
      <c r="E11" s="216">
        <v>3</v>
      </c>
      <c r="F11" s="307"/>
      <c r="G11" s="217"/>
      <c r="H11" s="218"/>
      <c r="I11" s="219"/>
      <c r="J11" s="218"/>
      <c r="K11" s="220"/>
      <c r="L11" s="325"/>
      <c r="M11" s="325"/>
      <c r="N11" s="325"/>
    </row>
    <row r="12" spans="1:14" s="221" customFormat="1" ht="20.100000000000001" customHeight="1" x14ac:dyDescent="0.2">
      <c r="A12" s="213"/>
      <c r="B12" s="301">
        <f t="shared" ref="B12:B15" si="0">B11+0.1</f>
        <v>1.2000000000000002</v>
      </c>
      <c r="C12" s="214" t="s">
        <v>70</v>
      </c>
      <c r="D12" s="215" t="s">
        <v>5</v>
      </c>
      <c r="E12" s="216">
        <v>5</v>
      </c>
      <c r="F12" s="307"/>
      <c r="G12" s="217"/>
      <c r="H12" s="218"/>
      <c r="I12" s="219"/>
      <c r="J12" s="218"/>
      <c r="K12" s="220"/>
      <c r="L12" s="325"/>
      <c r="M12" s="325"/>
      <c r="N12" s="325"/>
    </row>
    <row r="13" spans="1:14" s="221" customFormat="1" ht="20.100000000000001" customHeight="1" x14ac:dyDescent="0.2">
      <c r="A13" s="213"/>
      <c r="B13" s="301">
        <f t="shared" si="0"/>
        <v>1.3000000000000003</v>
      </c>
      <c r="C13" s="214" t="s">
        <v>71</v>
      </c>
      <c r="D13" s="215" t="s">
        <v>5</v>
      </c>
      <c r="E13" s="216">
        <v>4</v>
      </c>
      <c r="F13" s="307"/>
      <c r="G13" s="217"/>
      <c r="H13" s="218"/>
      <c r="I13" s="219"/>
      <c r="J13" s="218"/>
      <c r="K13" s="220"/>
      <c r="L13" s="325"/>
      <c r="M13" s="325"/>
      <c r="N13" s="325"/>
    </row>
    <row r="14" spans="1:14" s="221" customFormat="1" ht="20.100000000000001" customHeight="1" x14ac:dyDescent="0.2">
      <c r="A14" s="213"/>
      <c r="B14" s="301">
        <f t="shared" si="0"/>
        <v>1.4000000000000004</v>
      </c>
      <c r="C14" s="214" t="s">
        <v>72</v>
      </c>
      <c r="D14" s="215" t="s">
        <v>5</v>
      </c>
      <c r="E14" s="216">
        <v>8</v>
      </c>
      <c r="F14" s="307"/>
      <c r="G14" s="217"/>
      <c r="H14" s="218"/>
      <c r="I14" s="219"/>
      <c r="J14" s="218"/>
      <c r="K14" s="220"/>
      <c r="L14" s="325"/>
      <c r="M14" s="325"/>
      <c r="N14" s="325"/>
    </row>
    <row r="15" spans="1:14" s="221" customFormat="1" ht="20.100000000000001" customHeight="1" x14ac:dyDescent="0.2">
      <c r="A15" s="213"/>
      <c r="B15" s="301">
        <f t="shared" si="0"/>
        <v>1.5000000000000004</v>
      </c>
      <c r="C15" s="214" t="s">
        <v>231</v>
      </c>
      <c r="D15" s="215" t="s">
        <v>5</v>
      </c>
      <c r="E15" s="216">
        <v>2</v>
      </c>
      <c r="F15" s="307"/>
      <c r="G15" s="217"/>
      <c r="H15" s="218"/>
      <c r="I15" s="219"/>
      <c r="J15" s="218"/>
      <c r="K15" s="220"/>
      <c r="L15" s="325"/>
      <c r="M15" s="325"/>
      <c r="N15" s="325"/>
    </row>
    <row r="16" spans="1:14" s="2" customFormat="1" ht="174" x14ac:dyDescent="0.2">
      <c r="A16" s="10">
        <f>A10+1</f>
        <v>2</v>
      </c>
      <c r="B16" s="67"/>
      <c r="C16" s="547" t="s">
        <v>389</v>
      </c>
      <c r="D16" s="13"/>
      <c r="E16" s="134"/>
      <c r="F16" s="309"/>
      <c r="G16" s="86"/>
      <c r="H16" s="87"/>
      <c r="I16" s="102"/>
      <c r="J16" s="87"/>
      <c r="K16" s="14"/>
      <c r="L16" s="327"/>
      <c r="M16" s="327"/>
      <c r="N16" s="327"/>
    </row>
    <row r="17" spans="1:17" s="3" customFormat="1" ht="21.95" customHeight="1" x14ac:dyDescent="0.2">
      <c r="A17" s="36"/>
      <c r="B17" s="59"/>
      <c r="C17" s="142" t="s">
        <v>67</v>
      </c>
      <c r="D17" s="46"/>
      <c r="E17" s="135"/>
      <c r="F17" s="310"/>
      <c r="G17" s="88"/>
      <c r="H17" s="89"/>
      <c r="I17" s="103"/>
      <c r="J17" s="89"/>
      <c r="K17" s="58"/>
      <c r="L17" s="328"/>
      <c r="M17" s="328"/>
      <c r="N17" s="328"/>
    </row>
    <row r="18" spans="1:17" s="3" customFormat="1" ht="21.95" customHeight="1" x14ac:dyDescent="0.2">
      <c r="A18" s="44"/>
      <c r="B18" s="35">
        <f>A16+0.1</f>
        <v>2.1</v>
      </c>
      <c r="C18" s="60" t="s">
        <v>22</v>
      </c>
      <c r="D18" s="6" t="s">
        <v>28</v>
      </c>
      <c r="E18" s="18">
        <v>30</v>
      </c>
      <c r="F18" s="359"/>
      <c r="G18" s="82"/>
      <c r="H18" s="83"/>
      <c r="I18" s="100"/>
      <c r="J18" s="83"/>
      <c r="K18" s="12"/>
      <c r="L18" s="326"/>
      <c r="M18" s="326"/>
      <c r="N18" s="326"/>
      <c r="P18" s="132"/>
    </row>
    <row r="19" spans="1:17" s="3" customFormat="1" ht="21.95" customHeight="1" x14ac:dyDescent="0.2">
      <c r="A19" s="44"/>
      <c r="B19" s="35">
        <f>B18+0.1</f>
        <v>2.2000000000000002</v>
      </c>
      <c r="C19" s="61" t="s">
        <v>23</v>
      </c>
      <c r="D19" s="47" t="s">
        <v>28</v>
      </c>
      <c r="E19" s="19">
        <v>40</v>
      </c>
      <c r="F19" s="307"/>
      <c r="G19" s="85"/>
      <c r="H19" s="84"/>
      <c r="I19" s="101"/>
      <c r="J19" s="84"/>
      <c r="K19" s="15"/>
      <c r="L19" s="329"/>
      <c r="M19" s="329"/>
      <c r="N19" s="329"/>
      <c r="P19" s="132"/>
    </row>
    <row r="20" spans="1:17" s="3" customFormat="1" ht="21.95" customHeight="1" x14ac:dyDescent="0.2">
      <c r="A20" s="44"/>
      <c r="B20" s="35">
        <f>B19+0.1</f>
        <v>2.3000000000000003</v>
      </c>
      <c r="C20" s="60" t="s">
        <v>24</v>
      </c>
      <c r="D20" s="6" t="s">
        <v>28</v>
      </c>
      <c r="E20" s="18">
        <v>40</v>
      </c>
      <c r="F20" s="359"/>
      <c r="G20" s="82"/>
      <c r="H20" s="83"/>
      <c r="I20" s="100"/>
      <c r="J20" s="83"/>
      <c r="K20" s="12"/>
      <c r="L20" s="326"/>
      <c r="M20" s="326"/>
      <c r="N20" s="326"/>
      <c r="P20" s="132"/>
      <c r="Q20" s="133"/>
    </row>
    <row r="21" spans="1:17" s="3" customFormat="1" ht="21.95" customHeight="1" x14ac:dyDescent="0.2">
      <c r="A21" s="44"/>
      <c r="B21" s="35">
        <f>B20+0.1</f>
        <v>2.4000000000000004</v>
      </c>
      <c r="C21" s="61" t="s">
        <v>25</v>
      </c>
      <c r="D21" s="47" t="s">
        <v>28</v>
      </c>
      <c r="E21" s="19">
        <v>30</v>
      </c>
      <c r="F21" s="307"/>
      <c r="G21" s="85"/>
      <c r="H21" s="84"/>
      <c r="I21" s="101"/>
      <c r="J21" s="84"/>
      <c r="K21" s="15"/>
      <c r="L21" s="329"/>
      <c r="M21" s="329"/>
      <c r="N21" s="329"/>
      <c r="P21" s="132"/>
    </row>
    <row r="22" spans="1:17" s="3" customFormat="1" ht="21.95" customHeight="1" x14ac:dyDescent="0.2">
      <c r="A22" s="44"/>
      <c r="B22" s="35">
        <f t="shared" ref="B22:B26" si="1">B21+0.1</f>
        <v>2.5000000000000004</v>
      </c>
      <c r="C22" s="60" t="s">
        <v>26</v>
      </c>
      <c r="D22" s="6" t="s">
        <v>28</v>
      </c>
      <c r="E22" s="18">
        <v>20</v>
      </c>
      <c r="F22" s="359"/>
      <c r="G22" s="82"/>
      <c r="H22" s="83"/>
      <c r="I22" s="100"/>
      <c r="J22" s="83"/>
      <c r="K22" s="12"/>
      <c r="L22" s="326"/>
      <c r="M22" s="326"/>
      <c r="N22" s="326"/>
      <c r="P22" s="132"/>
    </row>
    <row r="23" spans="1:17" s="3" customFormat="1" ht="21.95" customHeight="1" x14ac:dyDescent="0.2">
      <c r="A23" s="44"/>
      <c r="B23" s="35">
        <f t="shared" si="1"/>
        <v>2.6000000000000005</v>
      </c>
      <c r="C23" s="60" t="s">
        <v>27</v>
      </c>
      <c r="D23" s="6" t="s">
        <v>28</v>
      </c>
      <c r="E23" s="18">
        <v>10</v>
      </c>
      <c r="F23" s="359"/>
      <c r="G23" s="82"/>
      <c r="H23" s="83"/>
      <c r="I23" s="100"/>
      <c r="J23" s="83"/>
      <c r="K23" s="12"/>
      <c r="L23" s="326"/>
      <c r="M23" s="326"/>
      <c r="N23" s="326"/>
      <c r="P23" s="132"/>
    </row>
    <row r="24" spans="1:17" s="3" customFormat="1" ht="21.95" customHeight="1" x14ac:dyDescent="0.2">
      <c r="A24" s="44"/>
      <c r="B24" s="35">
        <f t="shared" si="1"/>
        <v>2.7000000000000006</v>
      </c>
      <c r="C24" s="60" t="s">
        <v>47</v>
      </c>
      <c r="D24" s="6" t="s">
        <v>28</v>
      </c>
      <c r="E24" s="19">
        <v>20</v>
      </c>
      <c r="F24" s="307"/>
      <c r="G24" s="85"/>
      <c r="H24" s="84"/>
      <c r="I24" s="101"/>
      <c r="J24" s="84"/>
      <c r="K24" s="12"/>
      <c r="L24" s="326"/>
      <c r="M24" s="326"/>
      <c r="N24" s="326"/>
      <c r="P24" s="132"/>
    </row>
    <row r="25" spans="1:17" s="3" customFormat="1" ht="21.95" customHeight="1" x14ac:dyDescent="0.2">
      <c r="A25" s="44"/>
      <c r="B25" s="35">
        <f t="shared" si="1"/>
        <v>2.8000000000000007</v>
      </c>
      <c r="C25" s="60" t="s">
        <v>31</v>
      </c>
      <c r="D25" s="6" t="s">
        <v>28</v>
      </c>
      <c r="E25" s="19" t="s">
        <v>49</v>
      </c>
      <c r="F25" s="307"/>
      <c r="G25" s="85"/>
      <c r="H25" s="84"/>
      <c r="I25" s="101"/>
      <c r="J25" s="84"/>
      <c r="K25" s="12"/>
      <c r="L25" s="326"/>
      <c r="M25" s="326"/>
      <c r="N25" s="326"/>
      <c r="P25" s="132"/>
    </row>
    <row r="26" spans="1:17" s="3" customFormat="1" ht="21.95" customHeight="1" thickBot="1" x14ac:dyDescent="0.25">
      <c r="A26" s="170"/>
      <c r="B26" s="171">
        <f t="shared" si="1"/>
        <v>2.9000000000000008</v>
      </c>
      <c r="C26" s="172" t="s">
        <v>30</v>
      </c>
      <c r="D26" s="163" t="s">
        <v>28</v>
      </c>
      <c r="E26" s="164" t="s">
        <v>49</v>
      </c>
      <c r="F26" s="312"/>
      <c r="G26" s="173"/>
      <c r="H26" s="165"/>
      <c r="I26" s="174"/>
      <c r="J26" s="165"/>
      <c r="K26" s="175"/>
      <c r="L26" s="330"/>
      <c r="M26" s="330"/>
      <c r="N26" s="330"/>
      <c r="P26" s="132"/>
    </row>
    <row r="27" spans="1:17" s="3" customFormat="1" ht="64.5" thickBot="1" x14ac:dyDescent="0.25">
      <c r="A27" s="10">
        <f>A16+1</f>
        <v>3</v>
      </c>
      <c r="B27" s="35"/>
      <c r="C27" s="575" t="s">
        <v>387</v>
      </c>
      <c r="D27" s="13" t="s">
        <v>9</v>
      </c>
      <c r="E27" s="20">
        <v>1</v>
      </c>
      <c r="F27" s="361"/>
      <c r="G27" s="136"/>
      <c r="H27" s="137"/>
      <c r="I27" s="138"/>
      <c r="J27" s="137"/>
      <c r="K27" s="16"/>
      <c r="L27" s="332"/>
      <c r="M27" s="332"/>
      <c r="N27" s="332"/>
    </row>
    <row r="28" spans="1:17" s="2" customFormat="1" ht="83.25" customHeight="1" x14ac:dyDescent="0.2">
      <c r="A28" s="166">
        <f>A27+1</f>
        <v>4</v>
      </c>
      <c r="B28" s="176"/>
      <c r="C28" s="548" t="s">
        <v>356</v>
      </c>
      <c r="D28" s="178" t="s">
        <v>9</v>
      </c>
      <c r="E28" s="179">
        <v>1</v>
      </c>
      <c r="F28" s="313"/>
      <c r="G28" s="180"/>
      <c r="H28" s="181"/>
      <c r="I28" s="182"/>
      <c r="J28" s="181"/>
      <c r="K28" s="183"/>
      <c r="L28" s="331"/>
      <c r="M28" s="331"/>
      <c r="N28" s="331"/>
    </row>
    <row r="29" spans="1:17" s="3" customFormat="1" ht="82.5" customHeight="1" x14ac:dyDescent="0.2">
      <c r="A29" s="10">
        <f>A28+1</f>
        <v>5</v>
      </c>
      <c r="B29" s="35"/>
      <c r="C29" s="549" t="s">
        <v>357</v>
      </c>
      <c r="D29" s="149" t="s">
        <v>28</v>
      </c>
      <c r="E29" s="360">
        <v>15</v>
      </c>
      <c r="F29" s="361"/>
      <c r="G29" s="159"/>
      <c r="H29" s="160"/>
      <c r="I29" s="161"/>
      <c r="J29" s="160"/>
      <c r="K29" s="124"/>
      <c r="L29" s="332"/>
      <c r="M29" s="332"/>
      <c r="N29" s="332"/>
    </row>
    <row r="30" spans="1:17" s="3" customFormat="1" ht="178.5" x14ac:dyDescent="0.2">
      <c r="A30" s="10">
        <f>A29+1</f>
        <v>6</v>
      </c>
      <c r="B30" s="35"/>
      <c r="C30" s="701" t="s">
        <v>536</v>
      </c>
      <c r="D30" s="13"/>
      <c r="E30" s="20"/>
      <c r="F30" s="314"/>
      <c r="G30" s="136"/>
      <c r="H30" s="137"/>
      <c r="I30" s="138"/>
      <c r="J30" s="137"/>
      <c r="K30" s="16"/>
      <c r="L30" s="324"/>
      <c r="M30" s="324"/>
      <c r="N30" s="324"/>
    </row>
    <row r="31" spans="1:17" s="3" customFormat="1" ht="24" customHeight="1" x14ac:dyDescent="0.2">
      <c r="A31" s="39"/>
      <c r="B31" s="41">
        <f>A30+0.1</f>
        <v>6.1</v>
      </c>
      <c r="C31" s="37" t="s">
        <v>36</v>
      </c>
      <c r="D31" s="4" t="s">
        <v>28</v>
      </c>
      <c r="E31" s="308">
        <v>50</v>
      </c>
      <c r="F31" s="359"/>
      <c r="G31" s="90"/>
      <c r="H31" s="91"/>
      <c r="I31" s="104"/>
      <c r="J31" s="91"/>
      <c r="K31" s="12"/>
      <c r="L31" s="326"/>
      <c r="M31" s="326"/>
      <c r="N31" s="326"/>
    </row>
    <row r="32" spans="1:17" s="3" customFormat="1" ht="24" customHeight="1" x14ac:dyDescent="0.2">
      <c r="A32" s="39"/>
      <c r="B32" s="41">
        <f>B31+0.1</f>
        <v>6.1999999999999993</v>
      </c>
      <c r="C32" s="37" t="s">
        <v>37</v>
      </c>
      <c r="D32" s="4" t="s">
        <v>28</v>
      </c>
      <c r="E32" s="308">
        <v>20</v>
      </c>
      <c r="F32" s="359"/>
      <c r="G32" s="90"/>
      <c r="H32" s="91"/>
      <c r="I32" s="104"/>
      <c r="J32" s="91"/>
      <c r="K32" s="12"/>
      <c r="L32" s="326"/>
      <c r="M32" s="326"/>
      <c r="N32" s="326"/>
    </row>
    <row r="33" spans="1:15" s="3" customFormat="1" ht="24" customHeight="1" x14ac:dyDescent="0.2">
      <c r="A33" s="39"/>
      <c r="B33" s="41">
        <f>B32+0.1</f>
        <v>6.2999999999999989</v>
      </c>
      <c r="C33" s="37" t="s">
        <v>38</v>
      </c>
      <c r="D33" s="4" t="s">
        <v>28</v>
      </c>
      <c r="E33" s="18">
        <v>10</v>
      </c>
      <c r="F33" s="359"/>
      <c r="G33" s="90"/>
      <c r="H33" s="91"/>
      <c r="I33" s="104"/>
      <c r="J33" s="91"/>
      <c r="K33" s="12"/>
      <c r="L33" s="326"/>
      <c r="M33" s="326"/>
      <c r="N33" s="326"/>
    </row>
    <row r="34" spans="1:15" s="3" customFormat="1" ht="24" customHeight="1" thickBot="1" x14ac:dyDescent="0.25">
      <c r="A34" s="39"/>
      <c r="B34" s="41">
        <f>B33+0.1</f>
        <v>6.3999999999999986</v>
      </c>
      <c r="C34" s="152" t="s">
        <v>39</v>
      </c>
      <c r="D34" s="153" t="s">
        <v>28</v>
      </c>
      <c r="E34" s="19">
        <v>2</v>
      </c>
      <c r="F34" s="359"/>
      <c r="G34" s="90"/>
      <c r="H34" s="91"/>
      <c r="I34" s="104"/>
      <c r="J34" s="91"/>
      <c r="K34" s="12"/>
      <c r="L34" s="326"/>
      <c r="M34" s="326"/>
      <c r="N34" s="326"/>
    </row>
    <row r="35" spans="1:15" s="2" customFormat="1" ht="102" x14ac:dyDescent="0.2">
      <c r="A35" s="11">
        <f>A30+1</f>
        <v>7</v>
      </c>
      <c r="B35" s="63"/>
      <c r="C35" s="151" t="s">
        <v>45</v>
      </c>
      <c r="D35" s="149" t="s">
        <v>29</v>
      </c>
      <c r="E35" s="120">
        <v>300</v>
      </c>
      <c r="F35" s="315"/>
      <c r="G35" s="121"/>
      <c r="H35" s="122"/>
      <c r="I35" s="123"/>
      <c r="J35" s="122"/>
      <c r="K35" s="124"/>
      <c r="L35" s="333"/>
      <c r="M35" s="333"/>
      <c r="N35" s="333"/>
      <c r="O35" s="66"/>
    </row>
    <row r="36" spans="1:15" s="2" customFormat="1" ht="64.5" thickBot="1" x14ac:dyDescent="0.25">
      <c r="A36" s="184">
        <f>A35+1</f>
        <v>8</v>
      </c>
      <c r="B36" s="199"/>
      <c r="C36" s="200" t="s">
        <v>51</v>
      </c>
      <c r="D36" s="201" t="s">
        <v>29</v>
      </c>
      <c r="E36" s="120">
        <v>300</v>
      </c>
      <c r="F36" s="308"/>
      <c r="G36" s="202"/>
      <c r="H36" s="203"/>
      <c r="I36" s="204"/>
      <c r="J36" s="203"/>
      <c r="K36" s="205"/>
      <c r="L36" s="326"/>
      <c r="M36" s="326"/>
      <c r="N36" s="326"/>
      <c r="O36" s="66"/>
    </row>
    <row r="37" spans="1:15" s="3" customFormat="1" ht="63.75" x14ac:dyDescent="0.2">
      <c r="A37" s="196">
        <f>A36+1</f>
        <v>9</v>
      </c>
      <c r="B37" s="190"/>
      <c r="C37" s="206" t="s">
        <v>18</v>
      </c>
      <c r="D37" s="167"/>
      <c r="E37" s="168"/>
      <c r="F37" s="308"/>
      <c r="G37" s="192"/>
      <c r="H37" s="193"/>
      <c r="I37" s="194"/>
      <c r="J37" s="193"/>
      <c r="K37" s="169"/>
      <c r="L37" s="326"/>
      <c r="M37" s="326"/>
      <c r="N37" s="326"/>
    </row>
    <row r="38" spans="1:15" s="3" customFormat="1" ht="24" customHeight="1" x14ac:dyDescent="0.2">
      <c r="A38" s="9"/>
      <c r="B38" s="43">
        <f>A37+0.1</f>
        <v>9.1</v>
      </c>
      <c r="C38" s="37" t="s">
        <v>52</v>
      </c>
      <c r="D38" s="4" t="s">
        <v>5</v>
      </c>
      <c r="E38" s="18">
        <v>5</v>
      </c>
      <c r="F38" s="311"/>
      <c r="G38" s="90"/>
      <c r="H38" s="91"/>
      <c r="I38" s="104"/>
      <c r="J38" s="91"/>
      <c r="K38" s="12"/>
      <c r="L38" s="329"/>
      <c r="M38" s="329"/>
      <c r="N38" s="329"/>
    </row>
    <row r="39" spans="1:15" s="3" customFormat="1" ht="24" customHeight="1" x14ac:dyDescent="0.2">
      <c r="A39" s="9"/>
      <c r="B39" s="43">
        <f>B38+0.1</f>
        <v>9.1999999999999993</v>
      </c>
      <c r="C39" s="37" t="s">
        <v>53</v>
      </c>
      <c r="D39" s="4" t="s">
        <v>5</v>
      </c>
      <c r="E39" s="18">
        <v>1</v>
      </c>
      <c r="F39" s="314"/>
      <c r="G39" s="90"/>
      <c r="H39" s="91"/>
      <c r="I39" s="104"/>
      <c r="J39" s="91"/>
      <c r="K39" s="12"/>
      <c r="L39" s="327"/>
      <c r="M39" s="327"/>
      <c r="N39" s="327"/>
    </row>
    <row r="40" spans="1:15" s="3" customFormat="1" ht="24" customHeight="1" x14ac:dyDescent="0.2">
      <c r="A40" s="9"/>
      <c r="B40" s="43">
        <f>B39+0.1</f>
        <v>9.2999999999999989</v>
      </c>
      <c r="C40" s="152" t="s">
        <v>54</v>
      </c>
      <c r="D40" s="153" t="s">
        <v>5</v>
      </c>
      <c r="E40" s="19">
        <v>1</v>
      </c>
      <c r="F40" s="316"/>
      <c r="G40" s="154"/>
      <c r="H40" s="155"/>
      <c r="I40" s="156"/>
      <c r="J40" s="155"/>
      <c r="K40" s="15"/>
      <c r="L40" s="334"/>
      <c r="M40" s="334"/>
      <c r="N40" s="334"/>
    </row>
    <row r="41" spans="1:15" s="2" customFormat="1" ht="76.5" x14ac:dyDescent="0.2">
      <c r="A41" s="198">
        <f>A37+1</f>
        <v>10</v>
      </c>
      <c r="B41" s="68"/>
      <c r="C41" s="207" t="s">
        <v>11</v>
      </c>
      <c r="D41" s="13"/>
      <c r="E41" s="20"/>
      <c r="F41" s="308"/>
      <c r="G41" s="92"/>
      <c r="H41" s="93"/>
      <c r="I41" s="105"/>
      <c r="J41" s="93"/>
      <c r="K41" s="14"/>
      <c r="L41" s="326"/>
      <c r="M41" s="326"/>
      <c r="N41" s="326"/>
    </row>
    <row r="42" spans="1:15" s="3" customFormat="1" ht="24" customHeight="1" x14ac:dyDescent="0.2">
      <c r="A42" s="9"/>
      <c r="B42" s="43">
        <f>A41+0.1</f>
        <v>10.1</v>
      </c>
      <c r="C42" s="150" t="s">
        <v>43</v>
      </c>
      <c r="D42" s="143"/>
      <c r="E42" s="144"/>
      <c r="F42" s="317"/>
      <c r="G42" s="145"/>
      <c r="H42" s="146"/>
      <c r="I42" s="147"/>
      <c r="J42" s="146"/>
      <c r="K42" s="148"/>
      <c r="L42" s="335"/>
      <c r="M42" s="335"/>
      <c r="N42" s="335"/>
    </row>
    <row r="43" spans="1:15" s="3" customFormat="1" ht="24" customHeight="1" x14ac:dyDescent="0.2">
      <c r="A43" s="9"/>
      <c r="B43" s="43" t="s">
        <v>34</v>
      </c>
      <c r="C43" s="37" t="s">
        <v>55</v>
      </c>
      <c r="D43" s="4" t="s">
        <v>5</v>
      </c>
      <c r="E43" s="18">
        <v>5</v>
      </c>
      <c r="F43" s="308"/>
      <c r="G43" s="90"/>
      <c r="H43" s="91"/>
      <c r="I43" s="104"/>
      <c r="J43" s="91"/>
      <c r="K43" s="12"/>
      <c r="L43" s="326"/>
      <c r="M43" s="326"/>
      <c r="N43" s="326"/>
    </row>
    <row r="44" spans="1:15" s="3" customFormat="1" ht="24" customHeight="1" x14ac:dyDescent="0.2">
      <c r="A44" s="9"/>
      <c r="B44" s="43">
        <f>B42+0.1</f>
        <v>10.199999999999999</v>
      </c>
      <c r="C44" s="126" t="s">
        <v>42</v>
      </c>
      <c r="D44" s="127"/>
      <c r="E44" s="62"/>
      <c r="F44" s="308"/>
      <c r="G44" s="128"/>
      <c r="H44" s="129"/>
      <c r="I44" s="130"/>
      <c r="J44" s="129"/>
      <c r="K44" s="30"/>
      <c r="L44" s="326"/>
      <c r="M44" s="326"/>
      <c r="N44" s="326"/>
    </row>
    <row r="45" spans="1:15" s="3" customFormat="1" ht="24" customHeight="1" x14ac:dyDescent="0.2">
      <c r="A45" s="9"/>
      <c r="B45" s="43" t="s">
        <v>34</v>
      </c>
      <c r="C45" s="37" t="s">
        <v>56</v>
      </c>
      <c r="D45" s="4" t="s">
        <v>5</v>
      </c>
      <c r="E45" s="18">
        <v>14</v>
      </c>
      <c r="F45" s="308"/>
      <c r="G45" s="90"/>
      <c r="H45" s="91"/>
      <c r="I45" s="104"/>
      <c r="J45" s="91"/>
      <c r="K45" s="12"/>
      <c r="L45" s="326"/>
      <c r="M45" s="326"/>
      <c r="N45" s="326"/>
    </row>
    <row r="46" spans="1:15" s="3" customFormat="1" ht="24" customHeight="1" x14ac:dyDescent="0.2">
      <c r="A46" s="9"/>
      <c r="B46" s="43" t="s">
        <v>57</v>
      </c>
      <c r="C46" s="37" t="s">
        <v>55</v>
      </c>
      <c r="D46" s="4" t="s">
        <v>5</v>
      </c>
      <c r="E46" s="18">
        <v>4</v>
      </c>
      <c r="F46" s="308"/>
      <c r="G46" s="90"/>
      <c r="H46" s="91"/>
      <c r="I46" s="104"/>
      <c r="J46" s="91"/>
      <c r="K46" s="12"/>
      <c r="L46" s="326"/>
      <c r="M46" s="326"/>
      <c r="N46" s="326"/>
    </row>
    <row r="47" spans="1:15" s="3" customFormat="1" ht="24" customHeight="1" x14ac:dyDescent="0.2">
      <c r="A47" s="9"/>
      <c r="B47" s="43" t="s">
        <v>60</v>
      </c>
      <c r="C47" s="37" t="s">
        <v>58</v>
      </c>
      <c r="D47" s="4" t="s">
        <v>5</v>
      </c>
      <c r="E47" s="18" t="s">
        <v>49</v>
      </c>
      <c r="F47" s="308"/>
      <c r="G47" s="90"/>
      <c r="H47" s="91"/>
      <c r="I47" s="104"/>
      <c r="J47" s="91"/>
      <c r="K47" s="12"/>
      <c r="L47" s="326"/>
      <c r="M47" s="326"/>
      <c r="N47" s="326"/>
    </row>
    <row r="48" spans="1:15" s="3" customFormat="1" ht="24" customHeight="1" x14ac:dyDescent="0.2">
      <c r="A48" s="9"/>
      <c r="B48" s="43" t="s">
        <v>61</v>
      </c>
      <c r="C48" s="37" t="s">
        <v>59</v>
      </c>
      <c r="D48" s="4" t="s">
        <v>5</v>
      </c>
      <c r="E48" s="18" t="s">
        <v>49</v>
      </c>
      <c r="F48" s="308"/>
      <c r="G48" s="90"/>
      <c r="H48" s="91"/>
      <c r="I48" s="104"/>
      <c r="J48" s="91"/>
      <c r="K48" s="12"/>
      <c r="L48" s="326"/>
      <c r="M48" s="326"/>
      <c r="N48" s="326"/>
    </row>
    <row r="49" spans="1:14" s="3" customFormat="1" ht="24" customHeight="1" x14ac:dyDescent="0.2">
      <c r="A49" s="9"/>
      <c r="B49" s="43" t="s">
        <v>63</v>
      </c>
      <c r="C49" s="37" t="s">
        <v>62</v>
      </c>
      <c r="D49" s="4" t="s">
        <v>5</v>
      </c>
      <c r="E49" s="18" t="s">
        <v>49</v>
      </c>
      <c r="F49" s="308"/>
      <c r="G49" s="90"/>
      <c r="H49" s="91"/>
      <c r="I49" s="104"/>
      <c r="J49" s="91"/>
      <c r="K49" s="12"/>
      <c r="L49" s="326"/>
      <c r="M49" s="326"/>
      <c r="N49" s="326"/>
    </row>
    <row r="50" spans="1:14" s="3" customFormat="1" ht="24" customHeight="1" thickBot="1" x14ac:dyDescent="0.25">
      <c r="A50" s="162"/>
      <c r="B50" s="195" t="s">
        <v>65</v>
      </c>
      <c r="C50" s="185" t="s">
        <v>64</v>
      </c>
      <c r="D50" s="186" t="s">
        <v>5</v>
      </c>
      <c r="E50" s="18" t="s">
        <v>49</v>
      </c>
      <c r="F50" s="308"/>
      <c r="G50" s="187"/>
      <c r="H50" s="188"/>
      <c r="I50" s="189"/>
      <c r="J50" s="188"/>
      <c r="K50" s="175"/>
      <c r="L50" s="326"/>
      <c r="M50" s="326"/>
      <c r="N50" s="326"/>
    </row>
    <row r="51" spans="1:14" s="2" customFormat="1" ht="51" x14ac:dyDescent="0.2">
      <c r="A51" s="196">
        <f>A41+1</f>
        <v>11</v>
      </c>
      <c r="B51" s="197"/>
      <c r="C51" s="191" t="s">
        <v>46</v>
      </c>
      <c r="D51" s="208"/>
      <c r="E51" s="168"/>
      <c r="F51" s="308"/>
      <c r="G51" s="308"/>
      <c r="H51" s="308"/>
      <c r="I51" s="308"/>
      <c r="J51" s="308"/>
      <c r="K51" s="308"/>
      <c r="L51" s="326"/>
      <c r="M51" s="326"/>
      <c r="N51" s="326"/>
    </row>
    <row r="52" spans="1:14" s="3" customFormat="1" ht="24" customHeight="1" x14ac:dyDescent="0.2">
      <c r="A52" s="9"/>
      <c r="B52" s="43">
        <f>A51+0.1</f>
        <v>11.1</v>
      </c>
      <c r="C52" s="37" t="s">
        <v>56</v>
      </c>
      <c r="D52" s="4" t="s">
        <v>5</v>
      </c>
      <c r="E52" s="18">
        <v>10</v>
      </c>
      <c r="F52" s="308"/>
      <c r="G52" s="90"/>
      <c r="H52" s="91"/>
      <c r="I52" s="104"/>
      <c r="J52" s="91"/>
      <c r="K52" s="12"/>
      <c r="L52" s="326"/>
      <c r="M52" s="326"/>
      <c r="N52" s="326"/>
    </row>
    <row r="53" spans="1:14" s="3" customFormat="1" ht="24" customHeight="1" x14ac:dyDescent="0.2">
      <c r="A53" s="9"/>
      <c r="B53" s="43">
        <f>B52+0.1</f>
        <v>11.2</v>
      </c>
      <c r="C53" s="37" t="s">
        <v>55</v>
      </c>
      <c r="D53" s="4" t="s">
        <v>5</v>
      </c>
      <c r="E53" s="18">
        <v>3</v>
      </c>
      <c r="F53" s="308"/>
      <c r="G53" s="90"/>
      <c r="H53" s="91"/>
      <c r="I53" s="104"/>
      <c r="J53" s="91"/>
      <c r="K53" s="12"/>
      <c r="L53" s="326"/>
      <c r="M53" s="326"/>
      <c r="N53" s="326"/>
    </row>
    <row r="54" spans="1:14" s="3" customFormat="1" ht="24" customHeight="1" x14ac:dyDescent="0.2">
      <c r="A54" s="9"/>
      <c r="B54" s="43">
        <f>B53+0.1</f>
        <v>11.299999999999999</v>
      </c>
      <c r="C54" s="37" t="s">
        <v>58</v>
      </c>
      <c r="D54" s="4" t="s">
        <v>5</v>
      </c>
      <c r="E54" s="18" t="s">
        <v>49</v>
      </c>
      <c r="F54" s="311"/>
      <c r="G54" s="90"/>
      <c r="H54" s="91"/>
      <c r="I54" s="104"/>
      <c r="J54" s="91"/>
      <c r="K54" s="12"/>
      <c r="L54" s="329"/>
      <c r="M54" s="329"/>
      <c r="N54" s="329"/>
    </row>
    <row r="55" spans="1:14" s="3" customFormat="1" ht="24" customHeight="1" x14ac:dyDescent="0.2">
      <c r="A55" s="9"/>
      <c r="B55" s="43">
        <f>B54+0.1</f>
        <v>11.399999999999999</v>
      </c>
      <c r="C55" s="37" t="s">
        <v>66</v>
      </c>
      <c r="D55" s="4" t="s">
        <v>5</v>
      </c>
      <c r="E55" s="18" t="s">
        <v>49</v>
      </c>
      <c r="F55" s="311"/>
      <c r="G55" s="90"/>
      <c r="H55" s="91"/>
      <c r="I55" s="104"/>
      <c r="J55" s="91"/>
      <c r="K55" s="12"/>
      <c r="L55" s="329"/>
      <c r="M55" s="329"/>
      <c r="N55" s="329"/>
    </row>
    <row r="56" spans="1:14" s="3" customFormat="1" ht="24" customHeight="1" x14ac:dyDescent="0.2">
      <c r="A56" s="9"/>
      <c r="B56" s="43">
        <f>B55+0.1</f>
        <v>11.499999999999998</v>
      </c>
      <c r="C56" s="152" t="s">
        <v>59</v>
      </c>
      <c r="D56" s="153" t="s">
        <v>5</v>
      </c>
      <c r="E56" s="18" t="s">
        <v>49</v>
      </c>
      <c r="F56" s="311"/>
      <c r="G56" s="154"/>
      <c r="H56" s="155"/>
      <c r="I56" s="156"/>
      <c r="J56" s="155"/>
      <c r="K56" s="15"/>
      <c r="L56" s="329"/>
      <c r="M56" s="329"/>
      <c r="N56" s="329"/>
    </row>
    <row r="57" spans="1:14" s="348" customFormat="1" ht="51" x14ac:dyDescent="0.2">
      <c r="A57" s="343">
        <f>A51+1</f>
        <v>12</v>
      </c>
      <c r="B57" s="344"/>
      <c r="C57" s="158" t="s">
        <v>236</v>
      </c>
      <c r="D57" s="125" t="s">
        <v>29</v>
      </c>
      <c r="E57" s="120">
        <v>120</v>
      </c>
      <c r="F57" s="158"/>
      <c r="G57" s="345"/>
      <c r="H57" s="346"/>
      <c r="I57" s="347"/>
      <c r="J57" s="346"/>
      <c r="K57" s="327"/>
      <c r="L57" s="327"/>
      <c r="M57" s="327"/>
      <c r="N57" s="327"/>
    </row>
    <row r="58" spans="1:14" s="2" customFormat="1" ht="51.75" thickBot="1" x14ac:dyDescent="0.25">
      <c r="A58" s="11">
        <f>A57+1</f>
        <v>13</v>
      </c>
      <c r="B58" s="63"/>
      <c r="C58" s="158" t="s">
        <v>73</v>
      </c>
      <c r="D58" s="125" t="s">
        <v>9</v>
      </c>
      <c r="E58" s="120">
        <v>1</v>
      </c>
      <c r="F58" s="125"/>
      <c r="G58" s="209"/>
      <c r="H58" s="210"/>
      <c r="I58" s="211"/>
      <c r="J58" s="210"/>
      <c r="K58" s="31"/>
      <c r="L58" s="336"/>
      <c r="M58" s="336"/>
      <c r="N58" s="336"/>
    </row>
    <row r="59" spans="1:14" s="3" customFormat="1" ht="87" customHeight="1" thickTop="1" thickBot="1" x14ac:dyDescent="0.25">
      <c r="A59" s="11">
        <f t="shared" ref="A59:A60" si="2">A58+1</f>
        <v>14</v>
      </c>
      <c r="B59" s="68"/>
      <c r="C59" s="158" t="s">
        <v>21</v>
      </c>
      <c r="D59" s="125" t="s">
        <v>4</v>
      </c>
      <c r="E59" s="120">
        <v>1</v>
      </c>
      <c r="F59" s="318"/>
      <c r="G59" s="159"/>
      <c r="H59" s="160"/>
      <c r="I59" s="161"/>
      <c r="J59" s="160"/>
      <c r="K59" s="124"/>
      <c r="L59" s="337"/>
      <c r="M59" s="337"/>
      <c r="N59" s="337"/>
    </row>
    <row r="60" spans="1:14" s="221" customFormat="1" ht="59.25" customHeight="1" thickBot="1" x14ac:dyDescent="0.25">
      <c r="A60" s="349">
        <f t="shared" si="2"/>
        <v>15</v>
      </c>
      <c r="B60" s="350"/>
      <c r="C60" s="351" t="s">
        <v>74</v>
      </c>
      <c r="D60" s="352" t="s">
        <v>4</v>
      </c>
      <c r="E60" s="353">
        <v>1</v>
      </c>
      <c r="F60" s="353"/>
      <c r="G60" s="354"/>
      <c r="H60" s="355"/>
      <c r="I60" s="356"/>
      <c r="J60" s="355"/>
      <c r="K60" s="357"/>
      <c r="L60" s="355"/>
      <c r="M60" s="355"/>
      <c r="N60" s="355"/>
    </row>
    <row r="61" spans="1:14" s="3" customFormat="1" ht="35.25" customHeight="1" thickTop="1" thickBot="1" x14ac:dyDescent="0.25">
      <c r="A61" s="55"/>
      <c r="B61" s="56"/>
      <c r="C61" s="65" t="s">
        <v>48</v>
      </c>
      <c r="D61" s="64"/>
      <c r="E61" s="57"/>
      <c r="F61" s="319"/>
      <c r="G61" s="94"/>
      <c r="H61" s="95"/>
      <c r="I61" s="106"/>
      <c r="J61" s="95"/>
      <c r="K61" s="54"/>
      <c r="L61" s="338"/>
      <c r="M61" s="338"/>
      <c r="N61" s="338"/>
    </row>
    <row r="62" spans="1:14" s="3" customFormat="1" ht="12.75" customHeight="1" x14ac:dyDescent="0.2">
      <c r="A62" s="69"/>
      <c r="B62" s="70"/>
      <c r="C62" s="71"/>
      <c r="D62" s="72"/>
      <c r="E62" s="73"/>
      <c r="F62" s="73"/>
      <c r="G62" s="74"/>
      <c r="H62" s="74"/>
      <c r="I62" s="74"/>
      <c r="J62" s="74"/>
      <c r="K62" s="74"/>
      <c r="L62" s="339"/>
      <c r="M62" s="339"/>
      <c r="N62" s="340"/>
    </row>
    <row r="63" spans="1:14" s="2" customFormat="1" ht="12.75" x14ac:dyDescent="0.2">
      <c r="A63" s="212" t="s">
        <v>13</v>
      </c>
      <c r="B63" s="50"/>
      <c r="D63" s="75"/>
      <c r="E63" s="139"/>
      <c r="F63" s="139"/>
      <c r="G63" s="140"/>
      <c r="H63" s="140"/>
      <c r="I63" s="140"/>
      <c r="J63" s="140"/>
      <c r="K63" s="140"/>
      <c r="L63" s="339"/>
      <c r="M63" s="339"/>
      <c r="N63" s="340"/>
    </row>
    <row r="64" spans="1:14" s="66" customFormat="1" ht="18.75" customHeight="1" x14ac:dyDescent="0.2">
      <c r="A64" s="141" t="s">
        <v>14</v>
      </c>
      <c r="B64" s="983" t="s">
        <v>44</v>
      </c>
      <c r="C64" s="989"/>
      <c r="D64" s="989"/>
      <c r="E64" s="989"/>
      <c r="F64" s="989"/>
      <c r="G64" s="989"/>
      <c r="H64" s="989"/>
      <c r="I64" s="989"/>
      <c r="J64" s="989"/>
      <c r="K64" s="989"/>
      <c r="L64" s="341"/>
      <c r="M64" s="341"/>
      <c r="N64" s="342"/>
    </row>
    <row r="65" spans="1:14" s="66" customFormat="1" ht="27.75" customHeight="1" x14ac:dyDescent="0.2">
      <c r="A65" s="141" t="s">
        <v>15</v>
      </c>
      <c r="B65" s="983" t="s">
        <v>16</v>
      </c>
      <c r="C65" s="989"/>
      <c r="D65" s="989"/>
      <c r="E65" s="989"/>
      <c r="F65" s="989"/>
      <c r="G65" s="989"/>
      <c r="H65" s="989"/>
      <c r="I65" s="989"/>
      <c r="J65" s="989"/>
      <c r="K65" s="989"/>
      <c r="L65" s="339"/>
      <c r="M65" s="339"/>
      <c r="N65" s="340"/>
    </row>
    <row r="66" spans="1:14" s="3" customFormat="1" ht="21" customHeight="1" x14ac:dyDescent="0.2">
      <c r="A66" s="131" t="s">
        <v>17</v>
      </c>
      <c r="B66" s="990" t="s">
        <v>41</v>
      </c>
      <c r="C66" s="990"/>
      <c r="D66" s="990"/>
      <c r="E66" s="990"/>
      <c r="F66" s="990"/>
      <c r="G66" s="990"/>
      <c r="H66" s="990"/>
      <c r="I66" s="990"/>
      <c r="J66" s="990"/>
      <c r="K66" s="990"/>
      <c r="L66" s="339"/>
      <c r="M66" s="339"/>
      <c r="N66" s="340"/>
    </row>
    <row r="67" spans="1:14" s="66" customFormat="1" ht="26.25" customHeight="1" x14ac:dyDescent="0.2">
      <c r="A67" s="141" t="s">
        <v>20</v>
      </c>
      <c r="B67" s="983" t="s">
        <v>19</v>
      </c>
      <c r="C67" s="983"/>
      <c r="D67" s="983"/>
      <c r="E67" s="983"/>
      <c r="F67" s="983"/>
      <c r="G67" s="983"/>
      <c r="H67" s="983"/>
      <c r="I67" s="983"/>
      <c r="J67" s="983"/>
      <c r="K67" s="983"/>
      <c r="L67" s="338"/>
      <c r="M67" s="338"/>
      <c r="N67" s="338"/>
    </row>
    <row r="68" spans="1:14" s="66" customFormat="1" ht="33.75" customHeight="1" x14ac:dyDescent="0.2">
      <c r="A68" s="141" t="s">
        <v>40</v>
      </c>
      <c r="B68" s="983" t="s">
        <v>33</v>
      </c>
      <c r="C68" s="983"/>
      <c r="D68" s="983"/>
      <c r="E68" s="983"/>
      <c r="F68" s="983"/>
      <c r="G68" s="983"/>
      <c r="H68" s="983"/>
      <c r="I68" s="983"/>
      <c r="J68" s="983"/>
      <c r="K68" s="983"/>
      <c r="L68" s="338"/>
      <c r="M68" s="338"/>
      <c r="N68" s="338"/>
    </row>
  </sheetData>
  <mergeCells count="11">
    <mergeCell ref="L6:L7"/>
    <mergeCell ref="M6:M7"/>
    <mergeCell ref="N6:N7"/>
    <mergeCell ref="B67:K67"/>
    <mergeCell ref="B68:K68"/>
    <mergeCell ref="G6:H6"/>
    <mergeCell ref="I6:J6"/>
    <mergeCell ref="A7:B7"/>
    <mergeCell ref="B64:K64"/>
    <mergeCell ref="B65:K65"/>
    <mergeCell ref="B66:K66"/>
  </mergeCells>
  <printOptions horizontalCentered="1"/>
  <pageMargins left="0.25" right="0.25" top="0.75" bottom="0.5" header="0.32" footer="0.25"/>
  <pageSetup paperSize="9" scale="63" orientation="landscape" r:id="rId1"/>
  <headerFooter scaleWithDoc="0" alignWithMargins="0">
    <oddFooter>&amp;L&amp;8SEM Engineers&amp;R&amp;8Page &amp;P of  &amp;N</oddFooter>
  </headerFooter>
  <rowBreaks count="1" manualBreakCount="1">
    <brk id="50" max="13"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112EAF-E4FB-4B6E-B825-2FD6D99504ED}">
  <dimension ref="A1:V87"/>
  <sheetViews>
    <sheetView showGridLines="0" view="pageBreakPreview" zoomScaleNormal="115" zoomScaleSheetLayoutView="100" workbookViewId="0">
      <pane xSplit="5" ySplit="8" topLeftCell="F10" activePane="bottomRight" state="frozen"/>
      <selection pane="topRight" activeCell="F1" sqref="F1"/>
      <selection pane="bottomLeft" activeCell="A9" sqref="A9"/>
      <selection pane="bottomRight" activeCell="C11" sqref="C11"/>
    </sheetView>
  </sheetViews>
  <sheetFormatPr defaultColWidth="8.875" defaultRowHeight="14.25" x14ac:dyDescent="0.2"/>
  <cols>
    <col min="1" max="1" width="3" style="457" customWidth="1"/>
    <col min="2" max="2" width="4.625" style="457" customWidth="1"/>
    <col min="3" max="3" width="44" style="458" customWidth="1"/>
    <col min="4" max="4" width="6.125" style="457" customWidth="1"/>
    <col min="5" max="5" width="8.625" style="457" customWidth="1"/>
    <col min="6" max="6" width="12.25" style="457" bestFit="1" customWidth="1"/>
    <col min="7" max="7" width="10.625" style="457" customWidth="1"/>
    <col min="8" max="11" width="12.625" style="457" customWidth="1"/>
    <col min="12" max="14" width="12.25" style="457" bestFit="1" customWidth="1"/>
    <col min="15" max="16384" width="8.875" style="373"/>
  </cols>
  <sheetData>
    <row r="1" spans="1:14" s="367" customFormat="1" ht="20.25" x14ac:dyDescent="0.3">
      <c r="A1" s="363" t="s">
        <v>68</v>
      </c>
      <c r="B1" s="363"/>
      <c r="C1" s="364"/>
      <c r="D1" s="365"/>
      <c r="E1" s="366"/>
      <c r="F1" s="366"/>
      <c r="G1" s="366"/>
      <c r="H1" s="366"/>
      <c r="I1" s="366"/>
      <c r="J1" s="366"/>
      <c r="K1" s="366"/>
      <c r="L1" s="366"/>
      <c r="M1" s="366"/>
      <c r="N1" s="366"/>
    </row>
    <row r="2" spans="1:14" s="367" customFormat="1" ht="12.75" customHeight="1" x14ac:dyDescent="0.2">
      <c r="A2" s="368" t="s">
        <v>237</v>
      </c>
      <c r="B2" s="368"/>
      <c r="C2" s="369"/>
      <c r="D2" s="370"/>
      <c r="E2" s="366"/>
      <c r="F2" s="366"/>
      <c r="G2" s="366"/>
      <c r="H2" s="366"/>
      <c r="I2" s="366"/>
      <c r="J2" s="366"/>
      <c r="K2" s="366"/>
      <c r="L2" s="366"/>
      <c r="M2" s="366"/>
      <c r="N2" s="366"/>
    </row>
    <row r="3" spans="1:14" s="367" customFormat="1" ht="5.25" customHeight="1" x14ac:dyDescent="0.25">
      <c r="A3" s="369"/>
      <c r="B3" s="369"/>
      <c r="C3" s="369"/>
      <c r="D3" s="371"/>
      <c r="E3" s="366"/>
      <c r="F3" s="366"/>
      <c r="G3" s="366"/>
      <c r="H3" s="366"/>
      <c r="I3" s="366"/>
      <c r="J3" s="366"/>
      <c r="K3" s="366"/>
      <c r="L3" s="366"/>
      <c r="M3" s="366"/>
      <c r="N3" s="366"/>
    </row>
    <row r="4" spans="1:14" ht="15.75" x14ac:dyDescent="0.25">
      <c r="A4" s="363" t="s">
        <v>238</v>
      </c>
      <c r="B4" s="363"/>
      <c r="C4" s="32"/>
      <c r="D4" s="33"/>
      <c r="E4" s="366"/>
      <c r="F4" s="366"/>
      <c r="G4" s="366"/>
      <c r="H4" s="366"/>
      <c r="I4" s="366"/>
      <c r="J4" s="33"/>
      <c r="K4" s="372"/>
      <c r="L4" s="366"/>
      <c r="M4" s="366"/>
      <c r="N4" s="366"/>
    </row>
    <row r="5" spans="1:14" ht="15.75" x14ac:dyDescent="0.25">
      <c r="A5" s="374"/>
      <c r="B5" s="375"/>
      <c r="C5" s="32"/>
      <c r="D5" s="33"/>
      <c r="E5" s="366"/>
      <c r="F5" s="366"/>
      <c r="G5" s="33"/>
      <c r="H5" s="376"/>
      <c r="I5" s="376"/>
      <c r="J5" s="376"/>
      <c r="K5" s="377"/>
      <c r="L5" s="366"/>
      <c r="M5" s="366"/>
      <c r="N5" s="366"/>
    </row>
    <row r="6" spans="1:14" ht="8.25" customHeight="1" thickBot="1" x14ac:dyDescent="0.25">
      <c r="A6" s="374"/>
      <c r="B6" s="374"/>
      <c r="C6" s="369"/>
      <c r="D6" s="378"/>
      <c r="E6" s="366"/>
      <c r="F6" s="366"/>
      <c r="G6" s="994"/>
      <c r="H6" s="994"/>
      <c r="I6" s="994"/>
      <c r="J6" s="994"/>
      <c r="K6" s="994"/>
      <c r="L6" s="366"/>
      <c r="M6" s="366"/>
      <c r="N6" s="366"/>
    </row>
    <row r="7" spans="1:14" ht="15" customHeight="1" x14ac:dyDescent="0.2">
      <c r="A7" s="995" t="s">
        <v>239</v>
      </c>
      <c r="B7" s="996"/>
      <c r="C7" s="999" t="s">
        <v>240</v>
      </c>
      <c r="D7" s="999" t="s">
        <v>241</v>
      </c>
      <c r="E7" s="991" t="s">
        <v>273</v>
      </c>
      <c r="F7" s="991" t="s">
        <v>232</v>
      </c>
      <c r="G7" s="1001" t="s">
        <v>242</v>
      </c>
      <c r="H7" s="1002"/>
      <c r="I7" s="1001" t="s">
        <v>243</v>
      </c>
      <c r="J7" s="1003"/>
      <c r="K7" s="379" t="s">
        <v>244</v>
      </c>
      <c r="L7" s="991" t="s">
        <v>233</v>
      </c>
      <c r="M7" s="991" t="s">
        <v>277</v>
      </c>
      <c r="N7" s="991" t="s">
        <v>235</v>
      </c>
    </row>
    <row r="8" spans="1:14" s="383" customFormat="1" ht="15" customHeight="1" thickBot="1" x14ac:dyDescent="0.25">
      <c r="A8" s="997"/>
      <c r="B8" s="998"/>
      <c r="C8" s="1000"/>
      <c r="D8" s="1000"/>
      <c r="E8" s="992"/>
      <c r="F8" s="992"/>
      <c r="G8" s="380" t="s">
        <v>245</v>
      </c>
      <c r="H8" s="381" t="s">
        <v>246</v>
      </c>
      <c r="I8" s="380" t="s">
        <v>245</v>
      </c>
      <c r="J8" s="381" t="s">
        <v>246</v>
      </c>
      <c r="K8" s="382" t="s">
        <v>247</v>
      </c>
      <c r="L8" s="992"/>
      <c r="M8" s="992"/>
      <c r="N8" s="992"/>
    </row>
    <row r="9" spans="1:14" ht="18" customHeight="1" thickTop="1" x14ac:dyDescent="0.2">
      <c r="A9" s="384"/>
      <c r="B9" s="385"/>
      <c r="C9" s="386" t="s">
        <v>248</v>
      </c>
      <c r="D9" s="387"/>
      <c r="E9" s="388"/>
      <c r="F9" s="388"/>
      <c r="G9" s="388"/>
      <c r="H9" s="388"/>
      <c r="I9" s="388"/>
      <c r="J9" s="388"/>
      <c r="K9" s="389"/>
      <c r="L9" s="388"/>
      <c r="M9" s="388"/>
      <c r="N9" s="388"/>
    </row>
    <row r="10" spans="1:14" ht="52.5" customHeight="1" x14ac:dyDescent="0.2">
      <c r="A10" s="11"/>
      <c r="B10" s="390"/>
      <c r="C10" s="391" t="s">
        <v>249</v>
      </c>
      <c r="D10" s="143"/>
      <c r="E10" s="388"/>
      <c r="F10" s="388"/>
      <c r="G10" s="388"/>
      <c r="H10" s="388"/>
      <c r="I10" s="388"/>
      <c r="J10" s="388"/>
      <c r="K10" s="392"/>
      <c r="L10" s="388"/>
      <c r="M10" s="388"/>
      <c r="N10" s="388"/>
    </row>
    <row r="11" spans="1:14" ht="178.5" x14ac:dyDescent="0.2">
      <c r="A11" s="393">
        <v>1</v>
      </c>
      <c r="B11" s="394"/>
      <c r="C11" s="395" t="s">
        <v>274</v>
      </c>
      <c r="D11" s="396"/>
      <c r="E11" s="397"/>
      <c r="F11" s="397"/>
      <c r="G11" s="398"/>
      <c r="H11" s="399"/>
      <c r="I11" s="398"/>
      <c r="J11" s="399"/>
      <c r="K11" s="400"/>
      <c r="L11" s="397"/>
      <c r="M11" s="397"/>
      <c r="N11" s="397"/>
    </row>
    <row r="12" spans="1:14" ht="20.100000000000001" customHeight="1" x14ac:dyDescent="0.2">
      <c r="A12" s="393"/>
      <c r="B12" s="401" t="s">
        <v>34</v>
      </c>
      <c r="C12" s="402" t="s">
        <v>250</v>
      </c>
      <c r="D12" s="403" t="s">
        <v>251</v>
      </c>
      <c r="E12" s="404">
        <v>100</v>
      </c>
      <c r="F12" s="404"/>
      <c r="G12" s="405"/>
      <c r="H12" s="406"/>
      <c r="I12" s="405"/>
      <c r="J12" s="406"/>
      <c r="K12" s="407"/>
      <c r="L12" s="404"/>
      <c r="M12" s="404"/>
      <c r="N12" s="404"/>
    </row>
    <row r="13" spans="1:14" ht="20.100000000000001" customHeight="1" x14ac:dyDescent="0.2">
      <c r="A13" s="393"/>
      <c r="B13" s="401" t="s">
        <v>57</v>
      </c>
      <c r="C13" s="402" t="s">
        <v>252</v>
      </c>
      <c r="D13" s="403" t="s">
        <v>251</v>
      </c>
      <c r="E13" s="404">
        <v>20</v>
      </c>
      <c r="F13" s="404"/>
      <c r="G13" s="405"/>
      <c r="H13" s="406"/>
      <c r="I13" s="405"/>
      <c r="J13" s="406"/>
      <c r="K13" s="407"/>
      <c r="L13" s="404"/>
      <c r="M13" s="404"/>
      <c r="N13" s="404"/>
    </row>
    <row r="14" spans="1:14" ht="20.100000000000001" customHeight="1" x14ac:dyDescent="0.2">
      <c r="A14" s="393"/>
      <c r="B14" s="401" t="s">
        <v>60</v>
      </c>
      <c r="C14" s="408" t="s">
        <v>253</v>
      </c>
      <c r="D14" s="409" t="s">
        <v>251</v>
      </c>
      <c r="E14" s="410">
        <v>15</v>
      </c>
      <c r="F14" s="410"/>
      <c r="G14" s="411"/>
      <c r="H14" s="412"/>
      <c r="I14" s="411"/>
      <c r="J14" s="412"/>
      <c r="K14" s="413"/>
      <c r="L14" s="410"/>
      <c r="M14" s="410"/>
      <c r="N14" s="410"/>
    </row>
    <row r="15" spans="1:14" ht="20.100000000000001" customHeight="1" x14ac:dyDescent="0.2">
      <c r="A15" s="393"/>
      <c r="B15" s="401" t="s">
        <v>61</v>
      </c>
      <c r="C15" s="402" t="s">
        <v>254</v>
      </c>
      <c r="D15" s="403" t="s">
        <v>251</v>
      </c>
      <c r="E15" s="404">
        <v>10</v>
      </c>
      <c r="F15" s="404"/>
      <c r="G15" s="405"/>
      <c r="H15" s="406"/>
      <c r="I15" s="405"/>
      <c r="J15" s="406"/>
      <c r="K15" s="407"/>
      <c r="L15" s="404"/>
      <c r="M15" s="404"/>
      <c r="N15" s="404"/>
    </row>
    <row r="16" spans="1:14" ht="20.100000000000001" customHeight="1" x14ac:dyDescent="0.2">
      <c r="A16" s="393"/>
      <c r="B16" s="401" t="s">
        <v>63</v>
      </c>
      <c r="C16" s="402" t="s">
        <v>255</v>
      </c>
      <c r="D16" s="403" t="s">
        <v>251</v>
      </c>
      <c r="E16" s="404">
        <v>10</v>
      </c>
      <c r="F16" s="404"/>
      <c r="G16" s="405"/>
      <c r="H16" s="406"/>
      <c r="I16" s="405"/>
      <c r="J16" s="406"/>
      <c r="K16" s="407"/>
      <c r="L16" s="404"/>
      <c r="M16" s="404"/>
      <c r="N16" s="404"/>
    </row>
    <row r="17" spans="1:14" s="421" customFormat="1" ht="15" customHeight="1" x14ac:dyDescent="0.2">
      <c r="A17" s="393">
        <f>A11+1</f>
        <v>2</v>
      </c>
      <c r="B17" s="414"/>
      <c r="C17" s="415" t="s">
        <v>256</v>
      </c>
      <c r="D17" s="416"/>
      <c r="E17" s="417"/>
      <c r="F17" s="417"/>
      <c r="G17" s="418"/>
      <c r="H17" s="419"/>
      <c r="I17" s="418"/>
      <c r="J17" s="419"/>
      <c r="K17" s="420"/>
      <c r="L17" s="417"/>
      <c r="M17" s="417"/>
      <c r="N17" s="417"/>
    </row>
    <row r="18" spans="1:14" s="421" customFormat="1" ht="25.5" x14ac:dyDescent="0.2">
      <c r="A18" s="393"/>
      <c r="B18" s="422" t="s">
        <v>34</v>
      </c>
      <c r="C18" s="402" t="s">
        <v>275</v>
      </c>
      <c r="D18" s="403" t="s">
        <v>5</v>
      </c>
      <c r="E18" s="404">
        <v>15</v>
      </c>
      <c r="F18" s="404"/>
      <c r="G18" s="460" t="s">
        <v>276</v>
      </c>
      <c r="H18" s="459" t="s">
        <v>276</v>
      </c>
      <c r="I18" s="460"/>
      <c r="J18" s="405"/>
      <c r="K18" s="406"/>
      <c r="L18" s="404"/>
      <c r="M18" s="404"/>
      <c r="N18" s="404"/>
    </row>
    <row r="19" spans="1:14" s="421" customFormat="1" ht="25.5" x14ac:dyDescent="0.2">
      <c r="A19" s="9"/>
      <c r="B19" s="401" t="s">
        <v>57</v>
      </c>
      <c r="C19" s="402" t="s">
        <v>257</v>
      </c>
      <c r="D19" s="403" t="str">
        <f>IF(C19="","",IF(E19="","",IF(E19&gt;1,"Nos.","No.")))</f>
        <v>Nos.</v>
      </c>
      <c r="E19" s="404">
        <v>60</v>
      </c>
      <c r="F19" s="404"/>
      <c r="G19" s="405"/>
      <c r="H19" s="406"/>
      <c r="I19" s="405"/>
      <c r="J19" s="406"/>
      <c r="K19" s="407"/>
      <c r="L19" s="404"/>
      <c r="M19" s="404"/>
      <c r="N19" s="404"/>
    </row>
    <row r="20" spans="1:14" s="421" customFormat="1" ht="23.1" customHeight="1" x14ac:dyDescent="0.2">
      <c r="A20" s="9"/>
      <c r="B20" s="401" t="s">
        <v>60</v>
      </c>
      <c r="C20" s="402" t="s">
        <v>258</v>
      </c>
      <c r="D20" s="403" t="str">
        <f>IF(C20="","",IF(E20="","",IF(E20&gt;1,"Nos.","No.")))</f>
        <v>Nos.</v>
      </c>
      <c r="E20" s="404">
        <v>60</v>
      </c>
      <c r="F20" s="404"/>
      <c r="G20" s="405"/>
      <c r="H20" s="406"/>
      <c r="I20" s="405"/>
      <c r="J20" s="406"/>
      <c r="K20" s="407"/>
      <c r="L20" s="404"/>
      <c r="M20" s="404"/>
      <c r="N20" s="404"/>
    </row>
    <row r="21" spans="1:14" s="421" customFormat="1" ht="18" customHeight="1" x14ac:dyDescent="0.2">
      <c r="A21" s="9">
        <f>A17+1</f>
        <v>3</v>
      </c>
      <c r="B21" s="423"/>
      <c r="C21" s="424" t="s">
        <v>259</v>
      </c>
      <c r="D21" s="425"/>
      <c r="E21" s="46"/>
      <c r="F21" s="46"/>
      <c r="G21" s="426"/>
      <c r="H21" s="427"/>
      <c r="I21" s="426"/>
      <c r="J21" s="427"/>
      <c r="K21" s="428"/>
      <c r="L21" s="46"/>
      <c r="M21" s="46"/>
      <c r="N21" s="46"/>
    </row>
    <row r="22" spans="1:14" ht="18" customHeight="1" x14ac:dyDescent="0.2">
      <c r="A22" s="429"/>
      <c r="B22" s="401" t="s">
        <v>34</v>
      </c>
      <c r="C22" s="402" t="s">
        <v>260</v>
      </c>
      <c r="D22" s="403" t="str">
        <f>IF(C22="","",IF(E22="","",IF(E22&gt;1,"Nos.","No.")))</f>
        <v>Nos.</v>
      </c>
      <c r="E22" s="149">
        <v>2</v>
      </c>
      <c r="F22" s="149"/>
      <c r="G22" s="405"/>
      <c r="H22" s="406"/>
      <c r="I22" s="405"/>
      <c r="J22" s="406"/>
      <c r="K22" s="407"/>
      <c r="L22" s="149"/>
      <c r="M22" s="149"/>
      <c r="N22" s="149"/>
    </row>
    <row r="23" spans="1:14" ht="18" customHeight="1" x14ac:dyDescent="0.2">
      <c r="A23" s="429"/>
      <c r="B23" s="401" t="s">
        <v>57</v>
      </c>
      <c r="C23" s="408" t="s">
        <v>261</v>
      </c>
      <c r="D23" s="409" t="str">
        <f>IF(C23="","",IF(E23="","",IF(E23&gt;1,"Nos.","No.")))</f>
        <v>Nos.</v>
      </c>
      <c r="E23" s="149">
        <v>2</v>
      </c>
      <c r="F23" s="149"/>
      <c r="G23" s="411"/>
      <c r="H23" s="412"/>
      <c r="I23" s="411"/>
      <c r="J23" s="412"/>
      <c r="K23" s="413"/>
      <c r="L23" s="149"/>
      <c r="M23" s="149"/>
      <c r="N23" s="149"/>
    </row>
    <row r="24" spans="1:14" ht="18" customHeight="1" x14ac:dyDescent="0.2">
      <c r="A24" s="429"/>
      <c r="B24" s="401" t="s">
        <v>60</v>
      </c>
      <c r="C24" s="408" t="s">
        <v>262</v>
      </c>
      <c r="D24" s="409" t="str">
        <f>IF(C24="","",IF(E24="","",IF(E24&gt;1,"Nos.","No.")))</f>
        <v>Nos.</v>
      </c>
      <c r="E24" s="149">
        <v>2</v>
      </c>
      <c r="F24" s="461"/>
      <c r="G24" s="411"/>
      <c r="H24" s="412"/>
      <c r="I24" s="411"/>
      <c r="J24" s="412"/>
      <c r="K24" s="413"/>
      <c r="L24" s="461"/>
      <c r="M24" s="461"/>
      <c r="N24" s="461"/>
    </row>
    <row r="25" spans="1:14" s="438" customFormat="1" ht="18" customHeight="1" thickBot="1" x14ac:dyDescent="0.25">
      <c r="A25" s="430"/>
      <c r="B25" s="431" t="s">
        <v>61</v>
      </c>
      <c r="C25" s="432" t="s">
        <v>263</v>
      </c>
      <c r="D25" s="433" t="s">
        <v>5</v>
      </c>
      <c r="E25" s="434">
        <v>1</v>
      </c>
      <c r="F25" s="462"/>
      <c r="G25" s="435"/>
      <c r="H25" s="436"/>
      <c r="I25" s="435"/>
      <c r="J25" s="436"/>
      <c r="K25" s="437"/>
      <c r="L25" s="462"/>
      <c r="M25" s="462"/>
      <c r="N25" s="462"/>
    </row>
    <row r="26" spans="1:14" ht="65.25" customHeight="1" x14ac:dyDescent="0.2">
      <c r="A26" s="439">
        <f>A21+1</f>
        <v>4</v>
      </c>
      <c r="B26" s="440"/>
      <c r="C26" s="177" t="s">
        <v>264</v>
      </c>
      <c r="D26" s="441" t="s">
        <v>4</v>
      </c>
      <c r="E26" s="442">
        <v>1</v>
      </c>
      <c r="F26" s="442"/>
      <c r="G26" s="443"/>
      <c r="H26" s="444"/>
      <c r="I26" s="443"/>
      <c r="J26" s="444"/>
      <c r="K26" s="445"/>
      <c r="L26" s="442"/>
      <c r="M26" s="442"/>
      <c r="N26" s="442"/>
    </row>
    <row r="27" spans="1:14" ht="39" customHeight="1" x14ac:dyDescent="0.2">
      <c r="A27" s="393">
        <f>A26+1</f>
        <v>5</v>
      </c>
      <c r="B27" s="394"/>
      <c r="C27" s="446" t="s">
        <v>265</v>
      </c>
      <c r="D27" s="409" t="s">
        <v>4</v>
      </c>
      <c r="E27" s="404">
        <v>1</v>
      </c>
      <c r="F27" s="404"/>
      <c r="G27" s="411"/>
      <c r="H27" s="412"/>
      <c r="I27" s="411"/>
      <c r="J27" s="412"/>
      <c r="K27" s="413"/>
      <c r="L27" s="404"/>
      <c r="M27" s="404"/>
      <c r="N27" s="404"/>
    </row>
    <row r="28" spans="1:14" s="421" customFormat="1" ht="27.75" customHeight="1" x14ac:dyDescent="0.2">
      <c r="A28" s="393">
        <f>A27+1</f>
        <v>6</v>
      </c>
      <c r="B28" s="414"/>
      <c r="C28" s="402" t="s">
        <v>266</v>
      </c>
      <c r="D28" s="403" t="s">
        <v>4</v>
      </c>
      <c r="E28" s="404">
        <v>1</v>
      </c>
      <c r="F28" s="410"/>
      <c r="G28" s="405"/>
      <c r="H28" s="406"/>
      <c r="I28" s="405"/>
      <c r="J28" s="406"/>
      <c r="K28" s="407"/>
      <c r="L28" s="410"/>
      <c r="M28" s="410"/>
      <c r="N28" s="410"/>
    </row>
    <row r="29" spans="1:14" s="421" customFormat="1" ht="20.100000000000001" customHeight="1" x14ac:dyDescent="0.2">
      <c r="A29" s="9">
        <f t="shared" ref="A29:A31" si="0">A28+1</f>
        <v>7</v>
      </c>
      <c r="B29" s="414"/>
      <c r="C29" s="408" t="s">
        <v>267</v>
      </c>
      <c r="D29" s="409" t="s">
        <v>4</v>
      </c>
      <c r="E29" s="404">
        <v>1</v>
      </c>
      <c r="F29" s="404"/>
      <c r="G29" s="411"/>
      <c r="H29" s="412"/>
      <c r="I29" s="411"/>
      <c r="J29" s="412"/>
      <c r="K29" s="413"/>
      <c r="L29" s="404"/>
      <c r="M29" s="404"/>
      <c r="N29" s="404"/>
    </row>
    <row r="30" spans="1:14" ht="30" customHeight="1" x14ac:dyDescent="0.2">
      <c r="A30" s="393">
        <f t="shared" si="0"/>
        <v>8</v>
      </c>
      <c r="B30" s="394"/>
      <c r="C30" s="447" t="s">
        <v>268</v>
      </c>
      <c r="D30" s="403" t="s">
        <v>4</v>
      </c>
      <c r="E30" s="404">
        <v>1</v>
      </c>
      <c r="F30" s="388"/>
      <c r="G30" s="405"/>
      <c r="H30" s="406"/>
      <c r="I30" s="405"/>
      <c r="J30" s="406"/>
      <c r="K30" s="407"/>
      <c r="L30" s="388"/>
      <c r="M30" s="388"/>
      <c r="N30" s="388"/>
    </row>
    <row r="31" spans="1:14" ht="18" customHeight="1" x14ac:dyDescent="0.2">
      <c r="A31" s="393">
        <f t="shared" si="0"/>
        <v>9</v>
      </c>
      <c r="B31" s="385"/>
      <c r="C31" s="424" t="s">
        <v>278</v>
      </c>
      <c r="D31" s="387"/>
      <c r="E31" s="388"/>
      <c r="F31" s="388"/>
      <c r="G31" s="388"/>
      <c r="H31" s="388"/>
      <c r="I31" s="388"/>
      <c r="J31" s="388"/>
      <c r="K31" s="388"/>
      <c r="L31" s="388"/>
      <c r="M31" s="388"/>
      <c r="N31" s="388"/>
    </row>
    <row r="32" spans="1:14" s="464" customFormat="1" ht="28.5" customHeight="1" x14ac:dyDescent="0.2">
      <c r="A32" s="475">
        <f>A31+0.1</f>
        <v>9.1</v>
      </c>
      <c r="B32" s="463"/>
      <c r="C32" s="424" t="s">
        <v>279</v>
      </c>
      <c r="D32" s="396"/>
      <c r="E32" s="1"/>
      <c r="F32" s="398"/>
      <c r="G32" s="427"/>
      <c r="H32" s="398"/>
      <c r="I32" s="427"/>
      <c r="J32" s="427"/>
      <c r="K32" s="427"/>
      <c r="L32" s="427"/>
      <c r="M32" s="427"/>
      <c r="N32" s="427"/>
    </row>
    <row r="33" spans="1:14" s="438" customFormat="1" ht="51" x14ac:dyDescent="0.2">
      <c r="A33" s="465"/>
      <c r="B33" s="466"/>
      <c r="C33" s="467" t="s">
        <v>280</v>
      </c>
      <c r="D33" s="396"/>
      <c r="E33" s="397"/>
      <c r="F33" s="398"/>
      <c r="G33" s="398"/>
      <c r="H33" s="398"/>
      <c r="I33" s="398"/>
      <c r="J33" s="398"/>
      <c r="K33" s="398"/>
      <c r="L33" s="398"/>
      <c r="M33" s="398"/>
      <c r="N33" s="398"/>
    </row>
    <row r="34" spans="1:14" s="438" customFormat="1" ht="18" customHeight="1" x14ac:dyDescent="0.2">
      <c r="A34" s="429"/>
      <c r="B34" s="463" t="s">
        <v>60</v>
      </c>
      <c r="C34" s="468" t="s">
        <v>283</v>
      </c>
      <c r="D34" s="403" t="s">
        <v>281</v>
      </c>
      <c r="E34" s="404">
        <v>1</v>
      </c>
      <c r="F34" s="405"/>
      <c r="G34" s="405"/>
      <c r="H34" s="469"/>
      <c r="I34" s="469"/>
      <c r="J34" s="407"/>
      <c r="K34" s="405"/>
      <c r="L34" s="405"/>
      <c r="M34" s="405"/>
      <c r="N34" s="405"/>
    </row>
    <row r="35" spans="1:14" s="438" customFormat="1" ht="38.25" x14ac:dyDescent="0.2">
      <c r="A35" s="429"/>
      <c r="B35" s="466" t="s">
        <v>61</v>
      </c>
      <c r="C35" s="470" t="s">
        <v>282</v>
      </c>
      <c r="D35" s="403" t="s">
        <v>281</v>
      </c>
      <c r="E35" s="410">
        <v>1</v>
      </c>
      <c r="F35" s="405"/>
      <c r="G35" s="405"/>
      <c r="H35" s="469"/>
      <c r="I35" s="469"/>
      <c r="J35" s="407"/>
      <c r="K35" s="405"/>
      <c r="L35" s="405"/>
      <c r="M35" s="405"/>
      <c r="N35" s="405"/>
    </row>
    <row r="36" spans="1:14" s="438" customFormat="1" ht="114.75" x14ac:dyDescent="0.2">
      <c r="A36" s="475">
        <f>A32+0.1</f>
        <v>9.1999999999999993</v>
      </c>
      <c r="B36" s="466"/>
      <c r="C36" s="468" t="s">
        <v>284</v>
      </c>
      <c r="D36" s="416"/>
      <c r="E36" s="417"/>
      <c r="F36" s="418"/>
      <c r="G36" s="419"/>
      <c r="H36" s="418"/>
      <c r="I36" s="419"/>
      <c r="J36" s="420"/>
      <c r="K36" s="419"/>
      <c r="L36" s="419"/>
      <c r="M36" s="419"/>
      <c r="N36" s="419"/>
    </row>
    <row r="37" spans="1:14" ht="20.100000000000001" customHeight="1" x14ac:dyDescent="0.2">
      <c r="A37" s="393"/>
      <c r="B37" s="401" t="s">
        <v>34</v>
      </c>
      <c r="C37" s="402" t="s">
        <v>285</v>
      </c>
      <c r="D37" s="403" t="s">
        <v>251</v>
      </c>
      <c r="E37" s="404">
        <v>20</v>
      </c>
      <c r="F37" s="405"/>
      <c r="G37" s="405"/>
      <c r="H37" s="469"/>
      <c r="I37" s="469"/>
      <c r="J37" s="407"/>
      <c r="K37" s="405"/>
      <c r="L37" s="405"/>
      <c r="M37" s="405"/>
      <c r="N37" s="405"/>
    </row>
    <row r="38" spans="1:14" s="464" customFormat="1" ht="15" customHeight="1" x14ac:dyDescent="0.2">
      <c r="A38" s="475">
        <f>A36+0.1</f>
        <v>9.2999999999999989</v>
      </c>
      <c r="B38" s="463"/>
      <c r="C38" s="424" t="s">
        <v>286</v>
      </c>
      <c r="D38" s="396"/>
      <c r="E38" s="1"/>
      <c r="F38" s="398"/>
      <c r="G38" s="427"/>
      <c r="H38" s="398"/>
      <c r="I38" s="427"/>
      <c r="J38" s="428"/>
      <c r="K38" s="427"/>
      <c r="L38" s="427"/>
      <c r="M38" s="427"/>
      <c r="N38" s="427"/>
    </row>
    <row r="39" spans="1:14" s="438" customFormat="1" ht="38.25" x14ac:dyDescent="0.2">
      <c r="A39" s="465"/>
      <c r="B39" s="466"/>
      <c r="C39" s="467" t="s">
        <v>287</v>
      </c>
      <c r="D39" s="396"/>
      <c r="E39" s="397"/>
      <c r="F39" s="398"/>
      <c r="G39" s="398"/>
      <c r="H39" s="398"/>
      <c r="I39" s="398"/>
      <c r="J39" s="428"/>
      <c r="K39" s="398"/>
      <c r="L39" s="398"/>
      <c r="M39" s="398"/>
      <c r="N39" s="398"/>
    </row>
    <row r="40" spans="1:14" s="438" customFormat="1" ht="16.5" customHeight="1" x14ac:dyDescent="0.2">
      <c r="A40" s="429"/>
      <c r="B40" s="466"/>
      <c r="C40" s="468" t="s">
        <v>288</v>
      </c>
      <c r="D40" s="396"/>
      <c r="E40" s="397"/>
      <c r="F40" s="398"/>
      <c r="G40" s="398"/>
      <c r="H40" s="398"/>
      <c r="I40" s="398"/>
      <c r="J40" s="428"/>
      <c r="K40" s="398"/>
      <c r="L40" s="398"/>
      <c r="M40" s="398"/>
      <c r="N40" s="398"/>
    </row>
    <row r="41" spans="1:14" s="438" customFormat="1" ht="20.100000000000001" customHeight="1" x14ac:dyDescent="0.2">
      <c r="A41" s="429"/>
      <c r="B41" s="401" t="s">
        <v>34</v>
      </c>
      <c r="C41" s="402" t="s">
        <v>289</v>
      </c>
      <c r="D41" s="403" t="s">
        <v>5</v>
      </c>
      <c r="E41" s="404">
        <v>1</v>
      </c>
      <c r="F41" s="405"/>
      <c r="G41" s="405"/>
      <c r="H41" s="469"/>
      <c r="I41" s="469"/>
      <c r="J41" s="407"/>
      <c r="K41" s="405"/>
      <c r="L41" s="405"/>
      <c r="M41" s="405"/>
      <c r="N41" s="405"/>
    </row>
    <row r="42" spans="1:14" s="464" customFormat="1" ht="15" customHeight="1" x14ac:dyDescent="0.2">
      <c r="A42" s="475">
        <f>A38+0.1</f>
        <v>9.3999999999999986</v>
      </c>
      <c r="B42" s="463"/>
      <c r="C42" s="424" t="s">
        <v>290</v>
      </c>
      <c r="D42" s="396"/>
      <c r="E42" s="1"/>
      <c r="F42" s="398"/>
      <c r="G42" s="427"/>
      <c r="H42" s="398"/>
      <c r="I42" s="427"/>
      <c r="J42" s="428"/>
      <c r="K42" s="427"/>
      <c r="L42" s="427"/>
      <c r="M42" s="427"/>
      <c r="N42" s="427"/>
    </row>
    <row r="43" spans="1:14" s="438" customFormat="1" ht="51" x14ac:dyDescent="0.2">
      <c r="A43" s="465"/>
      <c r="B43" s="466"/>
      <c r="C43" s="467" t="s">
        <v>304</v>
      </c>
      <c r="D43" s="396"/>
      <c r="E43" s="397"/>
      <c r="F43" s="398"/>
      <c r="G43" s="398"/>
      <c r="H43" s="398"/>
      <c r="I43" s="398"/>
      <c r="J43" s="428"/>
      <c r="K43" s="398"/>
      <c r="L43" s="398"/>
      <c r="M43" s="398"/>
      <c r="N43" s="398"/>
    </row>
    <row r="44" spans="1:14" s="438" customFormat="1" ht="25.5" x14ac:dyDescent="0.2">
      <c r="A44" s="429"/>
      <c r="B44" s="466" t="s">
        <v>34</v>
      </c>
      <c r="C44" s="358" t="s">
        <v>291</v>
      </c>
      <c r="D44" s="403" t="s">
        <v>5</v>
      </c>
      <c r="E44" s="404">
        <v>1</v>
      </c>
      <c r="F44" s="405"/>
      <c r="G44" s="405"/>
      <c r="H44" s="469"/>
      <c r="I44" s="469"/>
      <c r="J44" s="407"/>
      <c r="K44" s="405"/>
      <c r="L44" s="405"/>
      <c r="M44" s="405"/>
      <c r="N44" s="405"/>
    </row>
    <row r="45" spans="1:14" s="438" customFormat="1" ht="18" customHeight="1" x14ac:dyDescent="0.2">
      <c r="A45" s="429"/>
      <c r="B45" s="466" t="s">
        <v>57</v>
      </c>
      <c r="C45" s="470" t="s">
        <v>292</v>
      </c>
      <c r="D45" s="403" t="s">
        <v>5</v>
      </c>
      <c r="E45" s="404">
        <v>2</v>
      </c>
      <c r="F45" s="405"/>
      <c r="G45" s="405"/>
      <c r="H45" s="469"/>
      <c r="I45" s="469"/>
      <c r="J45" s="407"/>
      <c r="K45" s="405"/>
      <c r="L45" s="405"/>
      <c r="M45" s="405"/>
      <c r="N45" s="405"/>
    </row>
    <row r="46" spans="1:14" s="438" customFormat="1" ht="18" customHeight="1" x14ac:dyDescent="0.2">
      <c r="A46" s="429"/>
      <c r="B46" s="466" t="s">
        <v>60</v>
      </c>
      <c r="C46" s="470" t="s">
        <v>293</v>
      </c>
      <c r="D46" s="403" t="s">
        <v>5</v>
      </c>
      <c r="E46" s="404">
        <v>2</v>
      </c>
      <c r="F46" s="405"/>
      <c r="G46" s="405"/>
      <c r="H46" s="469"/>
      <c r="I46" s="469"/>
      <c r="J46" s="407"/>
      <c r="K46" s="405"/>
      <c r="L46" s="405"/>
      <c r="M46" s="405"/>
      <c r="N46" s="405"/>
    </row>
    <row r="47" spans="1:14" s="438" customFormat="1" ht="18" customHeight="1" x14ac:dyDescent="0.2">
      <c r="A47" s="429"/>
      <c r="B47" s="466" t="s">
        <v>61</v>
      </c>
      <c r="C47" s="470" t="s">
        <v>294</v>
      </c>
      <c r="D47" s="403" t="s">
        <v>5</v>
      </c>
      <c r="E47" s="404">
        <v>1</v>
      </c>
      <c r="F47" s="405"/>
      <c r="G47" s="405"/>
      <c r="H47" s="469"/>
      <c r="I47" s="469"/>
      <c r="J47" s="407"/>
      <c r="K47" s="405"/>
      <c r="L47" s="405"/>
      <c r="M47" s="405"/>
      <c r="N47" s="405"/>
    </row>
    <row r="48" spans="1:14" s="438" customFormat="1" ht="18" customHeight="1" x14ac:dyDescent="0.2">
      <c r="A48" s="429"/>
      <c r="B48" s="466" t="s">
        <v>63</v>
      </c>
      <c r="C48" s="470" t="s">
        <v>295</v>
      </c>
      <c r="D48" s="403" t="s">
        <v>5</v>
      </c>
      <c r="E48" s="404">
        <v>1</v>
      </c>
      <c r="F48" s="405"/>
      <c r="G48" s="405"/>
      <c r="H48" s="469"/>
      <c r="I48" s="469"/>
      <c r="J48" s="407"/>
      <c r="K48" s="405"/>
      <c r="L48" s="405"/>
      <c r="M48" s="405"/>
      <c r="N48" s="405"/>
    </row>
    <row r="49" spans="1:22" s="464" customFormat="1" ht="15" customHeight="1" x14ac:dyDescent="0.2">
      <c r="A49" s="475">
        <f>A42+0.1</f>
        <v>9.4999999999999982</v>
      </c>
      <c r="B49" s="463"/>
      <c r="C49" s="424" t="s">
        <v>296</v>
      </c>
      <c r="D49" s="396"/>
      <c r="E49" s="1"/>
      <c r="F49" s="398"/>
      <c r="G49" s="427"/>
      <c r="H49" s="398"/>
      <c r="I49" s="427"/>
      <c r="J49" s="428"/>
      <c r="K49" s="427"/>
      <c r="L49" s="427"/>
      <c r="M49" s="427"/>
      <c r="N49" s="427"/>
    </row>
    <row r="50" spans="1:22" s="438" customFormat="1" ht="38.25" x14ac:dyDescent="0.2">
      <c r="A50" s="465"/>
      <c r="B50" s="466"/>
      <c r="C50" s="467" t="s">
        <v>297</v>
      </c>
      <c r="D50" s="396"/>
      <c r="E50" s="397"/>
      <c r="F50" s="398"/>
      <c r="G50" s="398"/>
      <c r="H50" s="398"/>
      <c r="I50" s="398"/>
      <c r="J50" s="428"/>
      <c r="K50" s="398"/>
      <c r="L50" s="398"/>
      <c r="M50" s="398"/>
      <c r="N50" s="398"/>
    </row>
    <row r="51" spans="1:22" s="438" customFormat="1" x14ac:dyDescent="0.2">
      <c r="A51" s="429"/>
      <c r="B51" s="466" t="s">
        <v>34</v>
      </c>
      <c r="C51" s="471" t="s">
        <v>298</v>
      </c>
      <c r="D51" s="403" t="s">
        <v>5</v>
      </c>
      <c r="E51" s="404">
        <v>1</v>
      </c>
      <c r="F51" s="405"/>
      <c r="G51" s="405"/>
      <c r="H51" s="469"/>
      <c r="I51" s="469"/>
      <c r="J51" s="407"/>
      <c r="K51" s="405"/>
      <c r="L51" s="405"/>
      <c r="M51" s="405"/>
      <c r="N51" s="405"/>
    </row>
    <row r="52" spans="1:22" s="438" customFormat="1" ht="25.5" x14ac:dyDescent="0.2">
      <c r="A52" s="429"/>
      <c r="B52" s="466" t="s">
        <v>57</v>
      </c>
      <c r="C52" s="467" t="s">
        <v>299</v>
      </c>
      <c r="D52" s="403" t="s">
        <v>5</v>
      </c>
      <c r="E52" s="404">
        <v>1</v>
      </c>
      <c r="F52" s="405"/>
      <c r="G52" s="405"/>
      <c r="H52" s="469"/>
      <c r="I52" s="469"/>
      <c r="J52" s="407"/>
      <c r="K52" s="405"/>
      <c r="L52" s="405"/>
      <c r="M52" s="405"/>
      <c r="N52" s="405"/>
    </row>
    <row r="53" spans="1:22" s="438" customFormat="1" ht="25.5" x14ac:dyDescent="0.2">
      <c r="A53" s="429"/>
      <c r="B53" s="466" t="s">
        <v>60</v>
      </c>
      <c r="C53" s="471" t="s">
        <v>300</v>
      </c>
      <c r="D53" s="403" t="s">
        <v>5</v>
      </c>
      <c r="E53" s="404">
        <v>1</v>
      </c>
      <c r="F53" s="405"/>
      <c r="G53" s="405"/>
      <c r="H53" s="469"/>
      <c r="I53" s="469"/>
      <c r="J53" s="407"/>
      <c r="K53" s="405"/>
      <c r="L53" s="405"/>
      <c r="M53" s="405"/>
      <c r="N53" s="405"/>
    </row>
    <row r="54" spans="1:22" s="438" customFormat="1" ht="25.5" x14ac:dyDescent="0.2">
      <c r="A54" s="429"/>
      <c r="B54" s="466" t="s">
        <v>61</v>
      </c>
      <c r="C54" s="471" t="s">
        <v>301</v>
      </c>
      <c r="D54" s="409" t="s">
        <v>5</v>
      </c>
      <c r="E54" s="404">
        <v>1</v>
      </c>
      <c r="F54" s="411"/>
      <c r="G54" s="411"/>
      <c r="H54" s="472"/>
      <c r="I54" s="472"/>
      <c r="J54" s="413"/>
      <c r="K54" s="411"/>
      <c r="L54" s="411"/>
      <c r="M54" s="411"/>
      <c r="N54" s="411"/>
    </row>
    <row r="55" spans="1:22" s="464" customFormat="1" ht="15" customHeight="1" x14ac:dyDescent="0.2">
      <c r="A55" s="475">
        <f>A49+0.1</f>
        <v>9.5999999999999979</v>
      </c>
      <c r="B55" s="463"/>
      <c r="C55" s="424" t="s">
        <v>302</v>
      </c>
      <c r="D55" s="396"/>
      <c r="E55" s="1"/>
      <c r="F55" s="398"/>
      <c r="G55" s="427"/>
      <c r="H55" s="398"/>
      <c r="I55" s="427"/>
      <c r="J55" s="428"/>
      <c r="K55" s="427"/>
      <c r="L55" s="427"/>
      <c r="M55" s="427"/>
      <c r="N55" s="427"/>
    </row>
    <row r="56" spans="1:22" s="438" customFormat="1" ht="78.75" customHeight="1" thickBot="1" x14ac:dyDescent="0.25">
      <c r="A56" s="430"/>
      <c r="B56" s="473" t="s">
        <v>34</v>
      </c>
      <c r="C56" s="474" t="s">
        <v>303</v>
      </c>
      <c r="D56" s="433" t="s">
        <v>4</v>
      </c>
      <c r="E56" s="404">
        <v>1</v>
      </c>
      <c r="F56" s="405"/>
      <c r="G56" s="405"/>
      <c r="H56" s="469"/>
      <c r="I56" s="469"/>
      <c r="J56" s="407"/>
      <c r="K56" s="405"/>
      <c r="L56" s="405"/>
      <c r="M56" s="405"/>
      <c r="N56" s="405"/>
    </row>
    <row r="57" spans="1:22" ht="24.95" customHeight="1" thickTop="1" thickBot="1" x14ac:dyDescent="0.25">
      <c r="A57" s="448"/>
      <c r="B57" s="449"/>
      <c r="C57" s="450" t="s">
        <v>269</v>
      </c>
      <c r="D57" s="451"/>
      <c r="E57" s="451"/>
      <c r="F57" s="451"/>
      <c r="G57" s="452"/>
      <c r="H57" s="453"/>
      <c r="I57" s="452"/>
      <c r="J57" s="453"/>
      <c r="K57" s="454"/>
      <c r="L57" s="454"/>
      <c r="M57" s="454"/>
      <c r="N57" s="454"/>
    </row>
    <row r="58" spans="1:22" ht="9" customHeight="1" x14ac:dyDescent="0.2">
      <c r="A58" s="33"/>
      <c r="B58" s="33"/>
      <c r="C58" s="32"/>
      <c r="D58" s="33"/>
      <c r="E58" s="33"/>
      <c r="F58" s="398"/>
      <c r="G58" s="33"/>
      <c r="H58" s="33"/>
      <c r="I58" s="33"/>
      <c r="J58" s="33"/>
      <c r="K58" s="33"/>
      <c r="L58" s="398"/>
      <c r="M58" s="398"/>
      <c r="N58" s="398"/>
    </row>
    <row r="59" spans="1:22" x14ac:dyDescent="0.2">
      <c r="A59" s="993" t="s">
        <v>13</v>
      </c>
      <c r="B59" s="993"/>
      <c r="C59" s="32"/>
      <c r="D59" s="33"/>
      <c r="E59" s="33"/>
      <c r="F59" s="405"/>
      <c r="G59" s="33"/>
      <c r="H59" s="33"/>
      <c r="I59" s="33"/>
      <c r="J59" s="33"/>
      <c r="K59" s="33"/>
      <c r="L59" s="405"/>
      <c r="M59" s="405"/>
      <c r="N59" s="405"/>
    </row>
    <row r="60" spans="1:22" ht="15" customHeight="1" x14ac:dyDescent="0.2">
      <c r="A60" s="455" t="s">
        <v>270</v>
      </c>
      <c r="B60" s="983" t="s">
        <v>41</v>
      </c>
      <c r="C60" s="983"/>
      <c r="D60" s="983"/>
      <c r="E60" s="983"/>
      <c r="F60" s="983"/>
      <c r="G60" s="983"/>
      <c r="H60" s="983"/>
      <c r="I60" s="983"/>
      <c r="J60" s="983"/>
      <c r="K60" s="983"/>
      <c r="L60" s="405"/>
      <c r="M60" s="405"/>
      <c r="N60" s="405"/>
      <c r="O60" s="456"/>
      <c r="P60" s="456"/>
      <c r="Q60" s="456"/>
      <c r="R60" s="456"/>
      <c r="S60" s="456"/>
      <c r="T60" s="456"/>
      <c r="U60" s="456"/>
      <c r="V60" s="456"/>
    </row>
    <row r="61" spans="1:22" ht="28.5" customHeight="1" x14ac:dyDescent="0.2">
      <c r="A61" s="455" t="s">
        <v>270</v>
      </c>
      <c r="B61" s="983" t="s">
        <v>271</v>
      </c>
      <c r="C61" s="983"/>
      <c r="D61" s="983"/>
      <c r="E61" s="983"/>
      <c r="F61" s="983"/>
      <c r="G61" s="983"/>
      <c r="H61" s="983"/>
      <c r="I61" s="983"/>
      <c r="J61" s="983"/>
      <c r="K61" s="983"/>
      <c r="L61" s="419"/>
      <c r="M61" s="419"/>
      <c r="N61" s="419"/>
      <c r="O61" s="456"/>
      <c r="P61" s="456"/>
      <c r="Q61" s="456"/>
      <c r="R61" s="456"/>
      <c r="S61" s="456"/>
      <c r="T61" s="456"/>
      <c r="U61" s="456"/>
      <c r="V61" s="456"/>
    </row>
    <row r="62" spans="1:22" ht="30.75" customHeight="1" x14ac:dyDescent="0.2">
      <c r="A62" s="455" t="s">
        <v>270</v>
      </c>
      <c r="B62" s="983" t="s">
        <v>272</v>
      </c>
      <c r="C62" s="983"/>
      <c r="D62" s="983"/>
      <c r="E62" s="983"/>
      <c r="F62" s="983"/>
      <c r="G62" s="983"/>
      <c r="H62" s="983"/>
      <c r="I62" s="983"/>
      <c r="J62" s="983"/>
      <c r="K62" s="983"/>
      <c r="L62" s="405"/>
      <c r="M62" s="405"/>
      <c r="N62" s="405"/>
      <c r="O62" s="456"/>
      <c r="P62" s="456"/>
      <c r="Q62" s="456"/>
      <c r="R62" s="456"/>
      <c r="S62" s="456"/>
      <c r="T62" s="456"/>
      <c r="U62" s="456"/>
      <c r="V62" s="456"/>
    </row>
    <row r="63" spans="1:22" x14ac:dyDescent="0.2">
      <c r="F63" s="398"/>
      <c r="L63" s="427"/>
      <c r="M63" s="427"/>
      <c r="N63" s="427"/>
    </row>
    <row r="64" spans="1:22" x14ac:dyDescent="0.2">
      <c r="F64" s="398"/>
      <c r="L64" s="398"/>
      <c r="M64" s="398"/>
      <c r="N64" s="398"/>
    </row>
    <row r="65" spans="6:14" x14ac:dyDescent="0.2">
      <c r="F65" s="398"/>
      <c r="L65" s="398"/>
      <c r="M65" s="398"/>
      <c r="N65" s="398"/>
    </row>
    <row r="66" spans="6:14" x14ac:dyDescent="0.2">
      <c r="F66" s="405"/>
      <c r="L66" s="405"/>
      <c r="M66" s="405"/>
      <c r="N66" s="405"/>
    </row>
    <row r="67" spans="6:14" x14ac:dyDescent="0.2">
      <c r="F67" s="398"/>
      <c r="L67" s="427"/>
      <c r="M67" s="427"/>
      <c r="N67" s="427"/>
    </row>
    <row r="68" spans="6:14" x14ac:dyDescent="0.2">
      <c r="F68" s="398"/>
      <c r="L68" s="398"/>
      <c r="M68" s="398"/>
      <c r="N68" s="398"/>
    </row>
    <row r="69" spans="6:14" x14ac:dyDescent="0.2">
      <c r="F69" s="405"/>
      <c r="L69" s="405"/>
      <c r="M69" s="405"/>
      <c r="N69" s="405"/>
    </row>
    <row r="70" spans="6:14" x14ac:dyDescent="0.2">
      <c r="F70" s="405"/>
      <c r="L70" s="405"/>
      <c r="M70" s="405"/>
      <c r="N70" s="405"/>
    </row>
    <row r="71" spans="6:14" x14ac:dyDescent="0.2">
      <c r="F71" s="405"/>
      <c r="L71" s="405"/>
      <c r="M71" s="405"/>
      <c r="N71" s="405"/>
    </row>
    <row r="72" spans="6:14" x14ac:dyDescent="0.2">
      <c r="F72" s="405"/>
      <c r="L72" s="405"/>
      <c r="M72" s="405"/>
      <c r="N72" s="405"/>
    </row>
    <row r="73" spans="6:14" x14ac:dyDescent="0.2">
      <c r="F73" s="405"/>
      <c r="L73" s="405"/>
      <c r="M73" s="405"/>
      <c r="N73" s="405"/>
    </row>
    <row r="74" spans="6:14" x14ac:dyDescent="0.2">
      <c r="F74" s="398"/>
      <c r="L74" s="427"/>
      <c r="M74" s="427"/>
      <c r="N74" s="427"/>
    </row>
    <row r="75" spans="6:14" x14ac:dyDescent="0.2">
      <c r="F75" s="398"/>
      <c r="L75" s="398"/>
      <c r="M75" s="398"/>
      <c r="N75" s="398"/>
    </row>
    <row r="76" spans="6:14" x14ac:dyDescent="0.2">
      <c r="F76" s="405"/>
      <c r="L76" s="405"/>
      <c r="M76" s="405"/>
      <c r="N76" s="405"/>
    </row>
    <row r="77" spans="6:14" x14ac:dyDescent="0.2">
      <c r="F77" s="405"/>
      <c r="L77" s="405"/>
      <c r="M77" s="405"/>
      <c r="N77" s="405"/>
    </row>
    <row r="78" spans="6:14" x14ac:dyDescent="0.2">
      <c r="F78" s="405"/>
      <c r="L78" s="405"/>
      <c r="M78" s="405"/>
      <c r="N78" s="405"/>
    </row>
    <row r="79" spans="6:14" x14ac:dyDescent="0.2">
      <c r="F79" s="411"/>
      <c r="L79" s="411"/>
      <c r="M79" s="411"/>
      <c r="N79" s="411"/>
    </row>
    <row r="80" spans="6:14" x14ac:dyDescent="0.2">
      <c r="F80" s="398"/>
      <c r="L80" s="427"/>
      <c r="M80" s="427"/>
      <c r="N80" s="427"/>
    </row>
    <row r="81" spans="6:14" ht="15" thickBot="1" x14ac:dyDescent="0.25">
      <c r="F81" s="405"/>
      <c r="L81" s="405"/>
      <c r="M81" s="405"/>
      <c r="N81" s="405"/>
    </row>
    <row r="82" spans="6:14" ht="16.5" thickTop="1" thickBot="1" x14ac:dyDescent="0.25">
      <c r="F82" s="451"/>
      <c r="L82" s="451"/>
      <c r="M82" s="451"/>
      <c r="N82" s="451"/>
    </row>
    <row r="83" spans="6:14" x14ac:dyDescent="0.2">
      <c r="F83" s="33"/>
      <c r="L83" s="33"/>
      <c r="M83" s="33"/>
      <c r="N83" s="33"/>
    </row>
    <row r="84" spans="6:14" x14ac:dyDescent="0.2">
      <c r="F84" s="33"/>
      <c r="L84" s="33"/>
      <c r="M84" s="33"/>
      <c r="N84" s="33"/>
    </row>
    <row r="85" spans="6:14" x14ac:dyDescent="0.2">
      <c r="L85" s="456"/>
      <c r="M85" s="456"/>
      <c r="N85" s="456"/>
    </row>
    <row r="86" spans="6:14" x14ac:dyDescent="0.2">
      <c r="L86" s="456"/>
      <c r="M86" s="456"/>
      <c r="N86" s="456"/>
    </row>
    <row r="87" spans="6:14" x14ac:dyDescent="0.2">
      <c r="L87" s="456"/>
      <c r="M87" s="456"/>
      <c r="N87" s="456"/>
    </row>
  </sheetData>
  <mergeCells count="15">
    <mergeCell ref="B62:K62"/>
    <mergeCell ref="L7:L8"/>
    <mergeCell ref="M7:M8"/>
    <mergeCell ref="G6:K6"/>
    <mergeCell ref="A7:B8"/>
    <mergeCell ref="C7:C8"/>
    <mergeCell ref="D7:D8"/>
    <mergeCell ref="E7:E8"/>
    <mergeCell ref="G7:H7"/>
    <mergeCell ref="I7:J7"/>
    <mergeCell ref="N7:N8"/>
    <mergeCell ref="F7:F8"/>
    <mergeCell ref="A59:B59"/>
    <mergeCell ref="B60:K60"/>
    <mergeCell ref="B61:K61"/>
  </mergeCells>
  <printOptions horizontalCentered="1"/>
  <pageMargins left="0.5" right="0.25" top="0.5" bottom="0.5" header="0.33" footer="0.33"/>
  <pageSetup paperSize="9" orientation="landscape" r:id="rId1"/>
  <headerFooter scaleWithDoc="0" alignWithMargins="0">
    <oddFooter>&amp;L&amp;8SEM Engineers&amp;R&amp;8Page &amp;P of &amp;N</oddFooter>
  </headerFooter>
  <rowBreaks count="1" manualBreakCount="1">
    <brk id="25" max="12" man="1"/>
  </row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08DE07-A03B-4D02-AADB-CD3505FBB5D1}">
  <dimension ref="A1:U65"/>
  <sheetViews>
    <sheetView showGridLines="0" view="pageBreakPreview" zoomScaleNormal="100" zoomScaleSheetLayoutView="100" workbookViewId="0">
      <pane xSplit="5" ySplit="8" topLeftCell="F56" activePane="bottomRight" state="frozen"/>
      <selection pane="topRight" activeCell="F1" sqref="F1"/>
      <selection pane="bottomLeft" activeCell="A9" sqref="A9"/>
      <selection pane="bottomRight" activeCell="K60" activeCellId="2" sqref="H60 J60 K60"/>
    </sheetView>
  </sheetViews>
  <sheetFormatPr defaultColWidth="8.625" defaultRowHeight="12.75" x14ac:dyDescent="0.2"/>
  <cols>
    <col min="1" max="1" width="4.125" style="50" customWidth="1"/>
    <col min="2" max="2" width="2.5" style="50" customWidth="1"/>
    <col min="3" max="3" width="44.125" style="2" customWidth="1"/>
    <col min="4" max="4" width="5.625" style="75" customWidth="1"/>
    <col min="5" max="5" width="8.625" style="75" customWidth="1"/>
    <col min="6" max="6" width="12.25" style="75" bestFit="1" customWidth="1"/>
    <col min="7" max="8" width="10.625" style="75" customWidth="1"/>
    <col min="9" max="10" width="10.625" style="2" customWidth="1"/>
    <col min="11" max="11" width="12.625" style="2" customWidth="1"/>
    <col min="12" max="14" width="12.25" style="75" bestFit="1" customWidth="1"/>
    <col min="15" max="16384" width="8.625" style="2"/>
  </cols>
  <sheetData>
    <row r="1" spans="1:14" ht="17.25" customHeight="1" x14ac:dyDescent="0.25">
      <c r="A1" s="1004" t="s">
        <v>68</v>
      </c>
      <c r="B1" s="1004"/>
      <c r="C1" s="1004"/>
      <c r="D1" s="476"/>
      <c r="E1" s="476"/>
      <c r="F1" s="476"/>
      <c r="G1" s="476"/>
      <c r="H1" s="476"/>
      <c r="I1" s="377"/>
      <c r="J1" s="377"/>
      <c r="K1" s="477"/>
      <c r="L1" s="476"/>
      <c r="M1" s="476"/>
      <c r="N1" s="476"/>
    </row>
    <row r="2" spans="1:14" ht="15.75" customHeight="1" x14ac:dyDescent="0.2">
      <c r="A2" s="1005" t="s">
        <v>305</v>
      </c>
      <c r="B2" s="1005"/>
      <c r="C2" s="1005"/>
      <c r="D2" s="476"/>
      <c r="E2" s="476"/>
      <c r="F2" s="476"/>
      <c r="G2" s="476"/>
      <c r="H2" s="476"/>
      <c r="L2" s="476"/>
      <c r="M2" s="476"/>
      <c r="N2" s="476"/>
    </row>
    <row r="3" spans="1:14" ht="6" customHeight="1" x14ac:dyDescent="0.25">
      <c r="A3" s="478"/>
      <c r="B3" s="478"/>
      <c r="C3" s="32"/>
      <c r="D3" s="476"/>
      <c r="E3" s="476"/>
      <c r="F3" s="476"/>
      <c r="G3" s="476"/>
      <c r="H3" s="476"/>
      <c r="L3" s="476"/>
      <c r="M3" s="476"/>
      <c r="N3" s="476"/>
    </row>
    <row r="4" spans="1:14" ht="15.75" x14ac:dyDescent="0.25">
      <c r="A4" s="363" t="s">
        <v>355</v>
      </c>
      <c r="B4" s="363"/>
      <c r="C4" s="32"/>
      <c r="D4" s="476"/>
      <c r="E4" s="476"/>
      <c r="F4" s="476"/>
      <c r="G4" s="476"/>
      <c r="H4" s="476"/>
      <c r="K4" s="479"/>
      <c r="L4" s="476"/>
      <c r="M4" s="476"/>
      <c r="N4" s="476"/>
    </row>
    <row r="5" spans="1:14" ht="15.75" x14ac:dyDescent="0.25">
      <c r="A5" s="374"/>
      <c r="B5" s="375"/>
      <c r="C5" s="478"/>
      <c r="D5" s="476"/>
      <c r="E5" s="476"/>
      <c r="F5" s="476"/>
      <c r="G5" s="476"/>
      <c r="H5" s="476"/>
      <c r="I5" s="480"/>
      <c r="J5" s="480"/>
      <c r="K5" s="479"/>
      <c r="L5" s="476"/>
      <c r="M5" s="476"/>
      <c r="N5" s="476"/>
    </row>
    <row r="6" spans="1:14" ht="4.5" customHeight="1" thickBot="1" x14ac:dyDescent="0.3">
      <c r="A6" s="374"/>
      <c r="B6" s="478"/>
      <c r="C6" s="478" t="s">
        <v>306</v>
      </c>
      <c r="D6" s="476"/>
      <c r="E6" s="476"/>
      <c r="F6" s="476"/>
      <c r="G6" s="476"/>
      <c r="H6" s="476"/>
      <c r="I6" s="480"/>
      <c r="J6" s="480"/>
      <c r="K6" s="477"/>
      <c r="L6" s="476"/>
      <c r="M6" s="476"/>
      <c r="N6" s="476"/>
    </row>
    <row r="7" spans="1:14" ht="15" customHeight="1" x14ac:dyDescent="0.2">
      <c r="A7" s="995" t="s">
        <v>239</v>
      </c>
      <c r="B7" s="996"/>
      <c r="C7" s="999" t="s">
        <v>240</v>
      </c>
      <c r="D7" s="999" t="s">
        <v>241</v>
      </c>
      <c r="E7" s="991" t="s">
        <v>273</v>
      </c>
      <c r="F7" s="991" t="s">
        <v>232</v>
      </c>
      <c r="G7" s="1001" t="s">
        <v>242</v>
      </c>
      <c r="H7" s="1002"/>
      <c r="I7" s="1001" t="s">
        <v>243</v>
      </c>
      <c r="J7" s="1003"/>
      <c r="K7" s="379" t="s">
        <v>244</v>
      </c>
      <c r="L7" s="991" t="s">
        <v>233</v>
      </c>
      <c r="M7" s="991" t="s">
        <v>234</v>
      </c>
      <c r="N7" s="991" t="s">
        <v>235</v>
      </c>
    </row>
    <row r="8" spans="1:14" ht="15" customHeight="1" thickBot="1" x14ac:dyDescent="0.25">
      <c r="A8" s="997"/>
      <c r="B8" s="998"/>
      <c r="C8" s="1000"/>
      <c r="D8" s="1000"/>
      <c r="E8" s="992"/>
      <c r="F8" s="992"/>
      <c r="G8" s="380" t="s">
        <v>245</v>
      </c>
      <c r="H8" s="381" t="s">
        <v>246</v>
      </c>
      <c r="I8" s="380" t="s">
        <v>245</v>
      </c>
      <c r="J8" s="381" t="s">
        <v>246</v>
      </c>
      <c r="K8" s="382" t="s">
        <v>247</v>
      </c>
      <c r="L8" s="992"/>
      <c r="M8" s="992"/>
      <c r="N8" s="992"/>
    </row>
    <row r="9" spans="1:14" ht="18" customHeight="1" thickTop="1" x14ac:dyDescent="0.2">
      <c r="A9" s="481"/>
      <c r="B9" s="482"/>
      <c r="C9" s="483" t="s">
        <v>307</v>
      </c>
      <c r="D9" s="484"/>
      <c r="E9" s="484"/>
      <c r="F9" s="484"/>
      <c r="G9" s="484"/>
      <c r="H9" s="484"/>
      <c r="I9" s="484"/>
      <c r="J9" s="484"/>
      <c r="K9" s="484"/>
      <c r="L9" s="484"/>
      <c r="M9" s="484"/>
      <c r="N9" s="484"/>
    </row>
    <row r="10" spans="1:14" s="362" customFormat="1" ht="51" customHeight="1" x14ac:dyDescent="0.2">
      <c r="A10" s="393"/>
      <c r="B10" s="394"/>
      <c r="C10" s="45" t="s">
        <v>308</v>
      </c>
      <c r="D10" s="1"/>
      <c r="E10" s="1"/>
      <c r="F10" s="1"/>
      <c r="G10" s="1"/>
      <c r="H10" s="1"/>
      <c r="I10" s="1"/>
      <c r="J10" s="1"/>
      <c r="K10" s="1"/>
      <c r="L10" s="1"/>
      <c r="M10" s="1"/>
      <c r="N10" s="1"/>
    </row>
    <row r="11" spans="1:14" s="362" customFormat="1" ht="24.95" customHeight="1" x14ac:dyDescent="0.2">
      <c r="A11" s="475">
        <v>1.1000000000000001</v>
      </c>
      <c r="B11" s="485"/>
      <c r="C11" s="486" t="s">
        <v>309</v>
      </c>
      <c r="D11" s="487"/>
      <c r="E11" s="487"/>
      <c r="F11" s="487"/>
      <c r="G11" s="487"/>
      <c r="H11" s="487"/>
      <c r="I11" s="487"/>
      <c r="J11" s="487"/>
      <c r="K11" s="487"/>
      <c r="L11" s="487"/>
      <c r="M11" s="487"/>
      <c r="N11" s="487"/>
    </row>
    <row r="12" spans="1:14" s="362" customFormat="1" ht="15" customHeight="1" x14ac:dyDescent="0.2">
      <c r="A12" s="475"/>
      <c r="B12" s="488" t="s">
        <v>34</v>
      </c>
      <c r="C12" s="489" t="s">
        <v>310</v>
      </c>
      <c r="D12" s="490" t="str">
        <f>IF(C12="","",IF(E12="","",IF(E12&gt;1,"Nos.","No.")))</f>
        <v>Nos.</v>
      </c>
      <c r="E12" s="490" t="s">
        <v>49</v>
      </c>
      <c r="F12" s="490"/>
      <c r="G12" s="490"/>
      <c r="H12" s="490"/>
      <c r="I12" s="490"/>
      <c r="J12" s="490"/>
      <c r="K12" s="490"/>
      <c r="L12" s="490"/>
      <c r="M12" s="490"/>
      <c r="N12" s="490"/>
    </row>
    <row r="13" spans="1:14" s="362" customFormat="1" ht="15" customHeight="1" x14ac:dyDescent="0.2">
      <c r="A13" s="475"/>
      <c r="B13" s="488" t="s">
        <v>57</v>
      </c>
      <c r="C13" s="489" t="s">
        <v>311</v>
      </c>
      <c r="D13" s="490" t="str">
        <f>IF(C13="","",IF(E13="","",IF(E13&gt;1,"Nos.","No.")))</f>
        <v>Nos.</v>
      </c>
      <c r="E13" s="490" t="s">
        <v>49</v>
      </c>
      <c r="F13" s="490"/>
      <c r="G13" s="490"/>
      <c r="H13" s="490"/>
      <c r="I13" s="490"/>
      <c r="J13" s="490"/>
      <c r="K13" s="490"/>
      <c r="L13" s="490"/>
      <c r="M13" s="490"/>
      <c r="N13" s="490"/>
    </row>
    <row r="14" spans="1:14" s="362" customFormat="1" ht="15" customHeight="1" x14ac:dyDescent="0.2">
      <c r="A14" s="491">
        <f>A11+0.1</f>
        <v>1.2000000000000002</v>
      </c>
      <c r="B14" s="485"/>
      <c r="C14" s="492" t="s">
        <v>312</v>
      </c>
      <c r="D14" s="493"/>
      <c r="E14" s="493"/>
      <c r="F14" s="493"/>
      <c r="G14" s="493"/>
      <c r="H14" s="493"/>
      <c r="I14" s="493"/>
      <c r="J14" s="493"/>
      <c r="K14" s="493"/>
      <c r="L14" s="493"/>
      <c r="M14" s="493"/>
      <c r="N14" s="493"/>
    </row>
    <row r="15" spans="1:14" s="362" customFormat="1" ht="15" customHeight="1" x14ac:dyDescent="0.2">
      <c r="A15" s="393"/>
      <c r="B15" s="494" t="s">
        <v>34</v>
      </c>
      <c r="C15" s="45" t="s">
        <v>313</v>
      </c>
      <c r="D15" s="490" t="str">
        <f>IF(C15="","",IF(E15="","",IF(E15&gt;1,"Nos.","No.")))</f>
        <v>Nos.</v>
      </c>
      <c r="E15" s="490" t="s">
        <v>49</v>
      </c>
      <c r="F15" s="490"/>
      <c r="G15" s="490"/>
      <c r="H15" s="490"/>
      <c r="I15" s="490"/>
      <c r="J15" s="490"/>
      <c r="K15" s="490"/>
      <c r="L15" s="490"/>
      <c r="M15" s="490"/>
      <c r="N15" s="490"/>
    </row>
    <row r="16" spans="1:14" s="362" customFormat="1" ht="15" customHeight="1" x14ac:dyDescent="0.2">
      <c r="A16" s="393"/>
      <c r="B16" s="494" t="s">
        <v>57</v>
      </c>
      <c r="C16" s="45" t="s">
        <v>314</v>
      </c>
      <c r="D16" s="490" t="str">
        <f>IF(C16="","",IF(E16="","",IF(E16&gt;1,"Nos.","No.")))</f>
        <v>Nos.</v>
      </c>
      <c r="E16" s="490" t="s">
        <v>49</v>
      </c>
      <c r="F16" s="490"/>
      <c r="G16" s="490"/>
      <c r="H16" s="490"/>
      <c r="I16" s="490"/>
      <c r="J16" s="490"/>
      <c r="K16" s="490"/>
      <c r="L16" s="490"/>
      <c r="M16" s="490"/>
      <c r="N16" s="490"/>
    </row>
    <row r="17" spans="1:14" s="362" customFormat="1" ht="25.5" x14ac:dyDescent="0.2">
      <c r="A17" s="491">
        <f>A14+0.1</f>
        <v>1.3000000000000003</v>
      </c>
      <c r="B17" s="495"/>
      <c r="C17" s="496" t="s">
        <v>315</v>
      </c>
      <c r="D17" s="490" t="s">
        <v>5</v>
      </c>
      <c r="E17" s="497">
        <v>2</v>
      </c>
      <c r="F17" s="490"/>
      <c r="G17" s="490"/>
      <c r="H17" s="490"/>
      <c r="I17" s="490"/>
      <c r="J17" s="490"/>
      <c r="K17" s="490"/>
      <c r="L17" s="490"/>
      <c r="M17" s="490"/>
      <c r="N17" s="490"/>
    </row>
    <row r="18" spans="1:14" s="362" customFormat="1" ht="15" customHeight="1" x14ac:dyDescent="0.2">
      <c r="A18" s="491">
        <f>A17+0.1</f>
        <v>1.4000000000000004</v>
      </c>
      <c r="B18" s="498"/>
      <c r="C18" s="499" t="s">
        <v>316</v>
      </c>
      <c r="D18" s="1"/>
      <c r="E18" s="500"/>
      <c r="F18" s="501"/>
      <c r="G18" s="501"/>
      <c r="H18" s="501"/>
      <c r="I18" s="501"/>
      <c r="J18" s="501"/>
      <c r="K18" s="501"/>
      <c r="L18" s="501"/>
      <c r="M18" s="501"/>
      <c r="N18" s="501"/>
    </row>
    <row r="19" spans="1:14" s="362" customFormat="1" ht="15" customHeight="1" x14ac:dyDescent="0.2">
      <c r="A19" s="502"/>
      <c r="B19" s="494" t="s">
        <v>34</v>
      </c>
      <c r="C19" s="158" t="s">
        <v>317</v>
      </c>
      <c r="D19" s="490" t="s">
        <v>5</v>
      </c>
      <c r="E19" s="497" t="s">
        <v>49</v>
      </c>
      <c r="F19" s="490"/>
      <c r="G19" s="490"/>
      <c r="H19" s="490"/>
      <c r="I19" s="490"/>
      <c r="J19" s="490"/>
      <c r="K19" s="490"/>
      <c r="L19" s="490"/>
      <c r="M19" s="490"/>
      <c r="N19" s="490"/>
    </row>
    <row r="20" spans="1:14" s="362" customFormat="1" ht="15" customHeight="1" x14ac:dyDescent="0.2">
      <c r="A20" s="491">
        <f>A18+0.1</f>
        <v>1.5000000000000004</v>
      </c>
      <c r="B20" s="494"/>
      <c r="C20" s="395" t="s">
        <v>318</v>
      </c>
      <c r="D20" s="487"/>
      <c r="E20" s="500"/>
      <c r="F20" s="487"/>
      <c r="G20" s="487"/>
      <c r="H20" s="487"/>
      <c r="I20" s="487"/>
      <c r="J20" s="487"/>
      <c r="K20" s="487"/>
      <c r="L20" s="487"/>
      <c r="M20" s="487"/>
      <c r="N20" s="487"/>
    </row>
    <row r="21" spans="1:14" s="362" customFormat="1" ht="20.100000000000001" customHeight="1" x14ac:dyDescent="0.2">
      <c r="A21" s="503"/>
      <c r="B21" s="504" t="s">
        <v>34</v>
      </c>
      <c r="C21" s="505" t="s">
        <v>319</v>
      </c>
      <c r="D21" s="490" t="str">
        <f>IF(C21="","",IF(E21="","",IF(E21&gt;1,"Nos.","No.")))</f>
        <v>Nos.</v>
      </c>
      <c r="E21" s="497">
        <v>4</v>
      </c>
      <c r="F21" s="490"/>
      <c r="G21" s="490"/>
      <c r="H21" s="490"/>
      <c r="I21" s="490"/>
      <c r="J21" s="490"/>
      <c r="K21" s="490"/>
      <c r="L21" s="490"/>
      <c r="M21" s="490"/>
      <c r="N21" s="490"/>
    </row>
    <row r="22" spans="1:14" s="362" customFormat="1" ht="20.100000000000001" customHeight="1" x14ac:dyDescent="0.2">
      <c r="A22" s="502"/>
      <c r="B22" s="504" t="s">
        <v>57</v>
      </c>
      <c r="C22" s="506" t="s">
        <v>320</v>
      </c>
      <c r="D22" s="507" t="str">
        <f>IF(C22="","",IF(E22="","",IF(E22&gt;1,"Nos.","No.")))</f>
        <v>Nos.</v>
      </c>
      <c r="E22" s="508" t="s">
        <v>49</v>
      </c>
      <c r="F22" s="507"/>
      <c r="G22" s="507"/>
      <c r="H22" s="507"/>
      <c r="I22" s="507"/>
      <c r="J22" s="507"/>
      <c r="K22" s="507"/>
      <c r="L22" s="507"/>
      <c r="M22" s="507"/>
      <c r="N22" s="507"/>
    </row>
    <row r="23" spans="1:14" s="362" customFormat="1" ht="20.100000000000001" customHeight="1" x14ac:dyDescent="0.2">
      <c r="A23" s="502"/>
      <c r="B23" s="504" t="s">
        <v>60</v>
      </c>
      <c r="C23" s="506" t="s">
        <v>321</v>
      </c>
      <c r="D23" s="507" t="str">
        <f>IF(C23="","",IF(E23="","",IF(E23&gt;1,"Nos.","No.")))</f>
        <v>Nos.</v>
      </c>
      <c r="E23" s="508">
        <v>4</v>
      </c>
      <c r="F23" s="507"/>
      <c r="G23" s="507"/>
      <c r="H23" s="507"/>
      <c r="I23" s="507"/>
      <c r="J23" s="507"/>
      <c r="K23" s="507"/>
      <c r="L23" s="507"/>
      <c r="M23" s="507"/>
      <c r="N23" s="507"/>
    </row>
    <row r="24" spans="1:14" s="362" customFormat="1" ht="20.100000000000001" customHeight="1" x14ac:dyDescent="0.2">
      <c r="A24" s="502"/>
      <c r="B24" s="504" t="s">
        <v>61</v>
      </c>
      <c r="C24" s="506" t="s">
        <v>322</v>
      </c>
      <c r="D24" s="507" t="s">
        <v>5</v>
      </c>
      <c r="E24" s="508">
        <v>2</v>
      </c>
      <c r="F24" s="507"/>
      <c r="G24" s="507"/>
      <c r="H24" s="507"/>
      <c r="I24" s="507"/>
      <c r="J24" s="507"/>
      <c r="K24" s="507"/>
      <c r="L24" s="507"/>
      <c r="M24" s="507"/>
      <c r="N24" s="507"/>
    </row>
    <row r="25" spans="1:14" s="362" customFormat="1" ht="20.100000000000001" customHeight="1" x14ac:dyDescent="0.2">
      <c r="A25" s="502"/>
      <c r="B25" s="504" t="s">
        <v>63</v>
      </c>
      <c r="C25" s="506" t="s">
        <v>323</v>
      </c>
      <c r="D25" s="507" t="str">
        <f>IF(C25="","",IF(E25="","",IF(E25&gt;1,"Nos.","No.")))</f>
        <v>Nos.</v>
      </c>
      <c r="E25" s="508">
        <v>6</v>
      </c>
      <c r="F25" s="507"/>
      <c r="G25" s="507"/>
      <c r="H25" s="507"/>
      <c r="I25" s="507"/>
      <c r="J25" s="507"/>
      <c r="K25" s="507"/>
      <c r="L25" s="507"/>
      <c r="M25" s="507"/>
      <c r="N25" s="507"/>
    </row>
    <row r="26" spans="1:14" s="362" customFormat="1" ht="20.100000000000001" customHeight="1" thickBot="1" x14ac:dyDescent="0.25">
      <c r="A26" s="502"/>
      <c r="B26" s="504" t="s">
        <v>65</v>
      </c>
      <c r="C26" s="509" t="s">
        <v>324</v>
      </c>
      <c r="D26" s="487" t="s">
        <v>5</v>
      </c>
      <c r="E26" s="500">
        <v>4</v>
      </c>
      <c r="F26" s="487"/>
      <c r="G26" s="487"/>
      <c r="H26" s="487"/>
      <c r="I26" s="487"/>
      <c r="J26" s="487"/>
      <c r="K26" s="487"/>
      <c r="L26" s="487"/>
      <c r="M26" s="487"/>
      <c r="N26" s="487"/>
    </row>
    <row r="27" spans="1:14" ht="20.100000000000001" customHeight="1" thickTop="1" thickBot="1" x14ac:dyDescent="0.25">
      <c r="A27" s="510"/>
      <c r="B27" s="511"/>
      <c r="C27" s="512" t="s">
        <v>325</v>
      </c>
      <c r="D27" s="513"/>
      <c r="E27" s="514"/>
      <c r="F27" s="514"/>
      <c r="G27" s="514"/>
      <c r="H27" s="514"/>
      <c r="I27" s="514"/>
      <c r="J27" s="514"/>
      <c r="K27" s="514"/>
      <c r="L27" s="514"/>
      <c r="M27" s="514"/>
      <c r="N27" s="514"/>
    </row>
    <row r="28" spans="1:14" ht="16.5" customHeight="1" x14ac:dyDescent="0.2">
      <c r="A28" s="515"/>
      <c r="B28" s="516"/>
      <c r="C28" s="517" t="s">
        <v>326</v>
      </c>
      <c r="D28" s="518"/>
      <c r="E28" s="518"/>
      <c r="F28" s="518"/>
      <c r="G28" s="518"/>
      <c r="H28" s="518"/>
      <c r="I28" s="518"/>
      <c r="J28" s="518"/>
      <c r="K28" s="518"/>
      <c r="L28" s="518"/>
      <c r="M28" s="518"/>
      <c r="N28" s="518"/>
    </row>
    <row r="29" spans="1:14" ht="54.75" customHeight="1" x14ac:dyDescent="0.2">
      <c r="A29" s="29"/>
      <c r="B29" s="519"/>
      <c r="C29" s="45" t="s">
        <v>327</v>
      </c>
      <c r="D29" s="487"/>
      <c r="E29" s="487"/>
      <c r="F29" s="487"/>
      <c r="G29" s="487"/>
      <c r="H29" s="487"/>
      <c r="I29" s="487"/>
      <c r="J29" s="487"/>
      <c r="K29" s="487"/>
      <c r="L29" s="487"/>
      <c r="M29" s="487"/>
      <c r="N29" s="487"/>
    </row>
    <row r="30" spans="1:14" ht="65.099999999999994" customHeight="1" x14ac:dyDescent="0.2">
      <c r="A30" s="393">
        <v>2.1</v>
      </c>
      <c r="B30" s="394"/>
      <c r="C30" s="486" t="s">
        <v>328</v>
      </c>
      <c r="D30" s="487"/>
      <c r="E30" s="487"/>
      <c r="F30" s="487"/>
      <c r="G30" s="487"/>
      <c r="H30" s="487"/>
      <c r="I30" s="487"/>
      <c r="J30" s="487"/>
      <c r="K30" s="487"/>
      <c r="L30" s="487"/>
      <c r="M30" s="487"/>
      <c r="N30" s="487"/>
    </row>
    <row r="31" spans="1:14" ht="15" customHeight="1" x14ac:dyDescent="0.2">
      <c r="A31" s="393"/>
      <c r="B31" s="495" t="s">
        <v>34</v>
      </c>
      <c r="C31" s="505" t="s">
        <v>329</v>
      </c>
      <c r="D31" s="490" t="s">
        <v>251</v>
      </c>
      <c r="E31" s="490" t="s">
        <v>49</v>
      </c>
      <c r="F31" s="490"/>
      <c r="G31" s="490"/>
      <c r="H31" s="490"/>
      <c r="I31" s="490"/>
      <c r="J31" s="490"/>
      <c r="K31" s="490"/>
      <c r="L31" s="490"/>
      <c r="M31" s="490"/>
      <c r="N31" s="490"/>
    </row>
    <row r="32" spans="1:14" ht="30" customHeight="1" x14ac:dyDescent="0.2">
      <c r="A32" s="393">
        <f>A30+0.1</f>
        <v>2.2000000000000002</v>
      </c>
      <c r="B32" s="394"/>
      <c r="C32" s="486" t="s">
        <v>330</v>
      </c>
      <c r="D32" s="1"/>
      <c r="E32" s="520"/>
      <c r="F32" s="520"/>
      <c r="G32" s="520"/>
      <c r="H32" s="520"/>
      <c r="I32" s="520"/>
      <c r="J32" s="520"/>
      <c r="K32" s="520"/>
      <c r="L32" s="520"/>
      <c r="M32" s="520"/>
      <c r="N32" s="520"/>
    </row>
    <row r="33" spans="1:14" ht="15" customHeight="1" x14ac:dyDescent="0.2">
      <c r="A33" s="521"/>
      <c r="B33" s="479" t="s">
        <v>34</v>
      </c>
      <c r="C33" s="505" t="s">
        <v>331</v>
      </c>
      <c r="D33" s="149" t="s">
        <v>251</v>
      </c>
      <c r="E33" s="522" t="s">
        <v>49</v>
      </c>
      <c r="F33" s="522"/>
      <c r="G33" s="522"/>
      <c r="H33" s="522"/>
      <c r="I33" s="522"/>
      <c r="J33" s="522"/>
      <c r="K33" s="522"/>
      <c r="L33" s="522"/>
      <c r="M33" s="522"/>
      <c r="N33" s="522"/>
    </row>
    <row r="34" spans="1:14" ht="15" customHeight="1" x14ac:dyDescent="0.2">
      <c r="A34" s="521"/>
      <c r="B34" s="401" t="s">
        <v>57</v>
      </c>
      <c r="C34" s="506" t="s">
        <v>332</v>
      </c>
      <c r="D34" s="461" t="s">
        <v>251</v>
      </c>
      <c r="E34" s="523" t="s">
        <v>49</v>
      </c>
      <c r="F34" s="523"/>
      <c r="G34" s="523"/>
      <c r="H34" s="523"/>
      <c r="I34" s="523"/>
      <c r="J34" s="523"/>
      <c r="K34" s="523"/>
      <c r="L34" s="523"/>
      <c r="M34" s="523"/>
      <c r="N34" s="523"/>
    </row>
    <row r="35" spans="1:14" ht="27" customHeight="1" x14ac:dyDescent="0.2">
      <c r="A35" s="393">
        <f>A32+0.1</f>
        <v>2.3000000000000003</v>
      </c>
      <c r="B35" s="524"/>
      <c r="C35" s="499" t="s">
        <v>333</v>
      </c>
      <c r="D35" s="46"/>
      <c r="E35" s="520"/>
      <c r="F35" s="520"/>
      <c r="G35" s="520"/>
      <c r="H35" s="520"/>
      <c r="I35" s="520"/>
      <c r="J35" s="520"/>
      <c r="K35" s="520"/>
      <c r="L35" s="520"/>
      <c r="M35" s="520"/>
      <c r="N35" s="520"/>
    </row>
    <row r="36" spans="1:14" ht="15" customHeight="1" x14ac:dyDescent="0.2">
      <c r="A36" s="521"/>
      <c r="B36" s="479" t="s">
        <v>34</v>
      </c>
      <c r="C36" s="505" t="s">
        <v>334</v>
      </c>
      <c r="D36" s="149" t="s">
        <v>251</v>
      </c>
      <c r="E36" s="522" t="s">
        <v>49</v>
      </c>
      <c r="F36" s="522"/>
      <c r="G36" s="522"/>
      <c r="H36" s="522"/>
      <c r="I36" s="522"/>
      <c r="J36" s="522"/>
      <c r="K36" s="522"/>
      <c r="L36" s="522"/>
      <c r="M36" s="522"/>
      <c r="N36" s="522"/>
    </row>
    <row r="37" spans="1:14" ht="15" customHeight="1" x14ac:dyDescent="0.2">
      <c r="A37" s="521"/>
      <c r="B37" s="401" t="s">
        <v>57</v>
      </c>
      <c r="C37" s="506" t="s">
        <v>335</v>
      </c>
      <c r="D37" s="461" t="s">
        <v>251</v>
      </c>
      <c r="E37" s="523" t="s">
        <v>49</v>
      </c>
      <c r="F37" s="523"/>
      <c r="G37" s="523"/>
      <c r="H37" s="523"/>
      <c r="I37" s="523"/>
      <c r="J37" s="523"/>
      <c r="K37" s="523"/>
      <c r="L37" s="523"/>
      <c r="M37" s="523"/>
      <c r="N37" s="523"/>
    </row>
    <row r="38" spans="1:14" ht="15" customHeight="1" x14ac:dyDescent="0.2">
      <c r="A38" s="393">
        <f>A35+0.1</f>
        <v>2.4000000000000004</v>
      </c>
      <c r="B38" s="394"/>
      <c r="C38" s="525" t="s">
        <v>336</v>
      </c>
      <c r="D38" s="493"/>
      <c r="E38" s="493"/>
      <c r="F38" s="493"/>
      <c r="G38" s="493"/>
      <c r="H38" s="493"/>
      <c r="I38" s="493"/>
      <c r="J38" s="493"/>
      <c r="K38" s="493"/>
      <c r="L38" s="493"/>
      <c r="M38" s="493"/>
      <c r="N38" s="493"/>
    </row>
    <row r="39" spans="1:14" ht="20.100000000000001" customHeight="1" x14ac:dyDescent="0.2">
      <c r="A39" s="393"/>
      <c r="B39" s="504" t="s">
        <v>34</v>
      </c>
      <c r="C39" s="505" t="s">
        <v>337</v>
      </c>
      <c r="D39" s="490" t="str">
        <f>IF(C39="","",IF(E39="","",IF(E39&gt;1,"Nos.","No.")))</f>
        <v>Nos.</v>
      </c>
      <c r="E39" s="490" t="s">
        <v>49</v>
      </c>
      <c r="F39" s="490"/>
      <c r="G39" s="490"/>
      <c r="H39" s="490"/>
      <c r="I39" s="490"/>
      <c r="J39" s="490"/>
      <c r="K39" s="490"/>
      <c r="L39" s="490"/>
      <c r="M39" s="490"/>
      <c r="N39" s="490"/>
    </row>
    <row r="40" spans="1:14" ht="14.25" customHeight="1" x14ac:dyDescent="0.2">
      <c r="A40" s="393">
        <f>A38+0.1</f>
        <v>2.5000000000000004</v>
      </c>
      <c r="B40" s="394"/>
      <c r="C40" s="499" t="s">
        <v>338</v>
      </c>
      <c r="D40" s="487"/>
      <c r="E40" s="487"/>
      <c r="F40" s="487"/>
      <c r="G40" s="487"/>
      <c r="H40" s="487"/>
      <c r="I40" s="487"/>
      <c r="J40" s="487"/>
      <c r="K40" s="487"/>
      <c r="L40" s="487"/>
      <c r="M40" s="487"/>
      <c r="N40" s="487"/>
    </row>
    <row r="41" spans="1:14" ht="20.100000000000001" customHeight="1" x14ac:dyDescent="0.2">
      <c r="A41" s="393"/>
      <c r="B41" s="504" t="s">
        <v>34</v>
      </c>
      <c r="C41" s="505" t="s">
        <v>339</v>
      </c>
      <c r="D41" s="490" t="str">
        <f>IF(C41="","",IF(E41="","",IF(E41&gt;1,"Nos.","No.")))</f>
        <v>Nos.</v>
      </c>
      <c r="E41" s="490" t="s">
        <v>49</v>
      </c>
      <c r="F41" s="490"/>
      <c r="G41" s="490"/>
      <c r="H41" s="490"/>
      <c r="I41" s="490"/>
      <c r="J41" s="490"/>
      <c r="K41" s="490"/>
      <c r="L41" s="490"/>
      <c r="M41" s="490"/>
      <c r="N41" s="490"/>
    </row>
    <row r="42" spans="1:14" ht="14.25" customHeight="1" x14ac:dyDescent="0.2">
      <c r="A42" s="393">
        <f>A40+0.1</f>
        <v>2.6000000000000005</v>
      </c>
      <c r="B42" s="394"/>
      <c r="C42" s="499" t="s">
        <v>340</v>
      </c>
      <c r="D42" s="487"/>
      <c r="E42" s="487"/>
      <c r="F42" s="487"/>
      <c r="G42" s="487"/>
      <c r="H42" s="487"/>
      <c r="I42" s="487"/>
      <c r="J42" s="487"/>
      <c r="K42" s="487"/>
      <c r="L42" s="487"/>
      <c r="M42" s="487"/>
      <c r="N42" s="487"/>
    </row>
    <row r="43" spans="1:14" ht="15" customHeight="1" thickBot="1" x14ac:dyDescent="0.25">
      <c r="A43" s="393"/>
      <c r="B43" s="504" t="s">
        <v>34</v>
      </c>
      <c r="C43" s="526" t="s">
        <v>339</v>
      </c>
      <c r="D43" s="490" t="str">
        <f>IF(C43="","",IF(E43="","",IF(E43&gt;1,"Nos.","No.")))</f>
        <v>Nos.</v>
      </c>
      <c r="E43" s="490" t="s">
        <v>49</v>
      </c>
      <c r="F43" s="490"/>
      <c r="G43" s="490"/>
      <c r="H43" s="490"/>
      <c r="I43" s="490"/>
      <c r="J43" s="490"/>
      <c r="K43" s="490"/>
      <c r="L43" s="490"/>
      <c r="M43" s="490"/>
      <c r="N43" s="490"/>
    </row>
    <row r="44" spans="1:14" ht="20.100000000000001" customHeight="1" thickTop="1" thickBot="1" x14ac:dyDescent="0.25">
      <c r="A44" s="510"/>
      <c r="B44" s="511"/>
      <c r="C44" s="512" t="s">
        <v>325</v>
      </c>
      <c r="D44" s="527"/>
      <c r="E44" s="514"/>
      <c r="F44" s="514"/>
      <c r="G44" s="514"/>
      <c r="H44" s="514"/>
      <c r="I44" s="514"/>
      <c r="J44" s="514"/>
      <c r="K44" s="514"/>
      <c r="L44" s="514"/>
      <c r="M44" s="514"/>
      <c r="N44" s="514"/>
    </row>
    <row r="45" spans="1:14" ht="28.5" customHeight="1" x14ac:dyDescent="0.2">
      <c r="A45" s="29"/>
      <c r="B45" s="519"/>
      <c r="C45" s="528" t="s">
        <v>341</v>
      </c>
      <c r="D45" s="487"/>
      <c r="E45" s="487"/>
      <c r="F45" s="487"/>
      <c r="G45" s="487"/>
      <c r="H45" s="487"/>
      <c r="I45" s="487"/>
      <c r="J45" s="487"/>
      <c r="K45" s="487"/>
      <c r="L45" s="487"/>
      <c r="M45" s="487"/>
      <c r="N45" s="487"/>
    </row>
    <row r="46" spans="1:14" ht="66.75" customHeight="1" x14ac:dyDescent="0.2">
      <c r="A46" s="29"/>
      <c r="B46" s="519"/>
      <c r="C46" s="447" t="s">
        <v>342</v>
      </c>
      <c r="D46" s="487"/>
      <c r="E46" s="487"/>
      <c r="F46" s="487"/>
      <c r="G46" s="487"/>
      <c r="H46" s="487"/>
      <c r="I46" s="487"/>
      <c r="J46" s="487"/>
      <c r="K46" s="487"/>
      <c r="L46" s="487"/>
      <c r="M46" s="487"/>
      <c r="N46" s="487"/>
    </row>
    <row r="47" spans="1:14" ht="63.75" x14ac:dyDescent="0.2">
      <c r="A47" s="393">
        <v>3.1</v>
      </c>
      <c r="B47" s="394"/>
      <c r="C47" s="395" t="s">
        <v>343</v>
      </c>
      <c r="D47" s="487"/>
      <c r="E47" s="487"/>
      <c r="F47" s="487"/>
      <c r="G47" s="487"/>
      <c r="H47" s="487"/>
      <c r="I47" s="487"/>
      <c r="J47" s="487"/>
      <c r="K47" s="487"/>
      <c r="L47" s="487"/>
      <c r="M47" s="487"/>
      <c r="N47" s="487"/>
    </row>
    <row r="48" spans="1:14" ht="20.100000000000001" customHeight="1" x14ac:dyDescent="0.2">
      <c r="A48" s="393"/>
      <c r="B48" s="504" t="s">
        <v>34</v>
      </c>
      <c r="C48" s="505" t="s">
        <v>344</v>
      </c>
      <c r="D48" s="490" t="s">
        <v>251</v>
      </c>
      <c r="E48" s="490" t="s">
        <v>49</v>
      </c>
      <c r="F48" s="490"/>
      <c r="G48" s="490"/>
      <c r="H48" s="490"/>
      <c r="I48" s="490"/>
      <c r="J48" s="490"/>
      <c r="K48" s="490"/>
      <c r="L48" s="490"/>
      <c r="M48" s="490"/>
      <c r="N48" s="490"/>
    </row>
    <row r="49" spans="1:21" ht="20.100000000000001" customHeight="1" x14ac:dyDescent="0.2">
      <c r="A49" s="393"/>
      <c r="B49" s="504" t="s">
        <v>57</v>
      </c>
      <c r="C49" s="505" t="s">
        <v>345</v>
      </c>
      <c r="D49" s="490" t="s">
        <v>251</v>
      </c>
      <c r="E49" s="490">
        <v>15</v>
      </c>
      <c r="F49" s="490"/>
      <c r="G49" s="490"/>
      <c r="H49" s="490"/>
      <c r="I49" s="490"/>
      <c r="J49" s="490"/>
      <c r="K49" s="490"/>
      <c r="L49" s="490"/>
      <c r="M49" s="490"/>
      <c r="N49" s="490"/>
    </row>
    <row r="50" spans="1:21" ht="20.100000000000001" customHeight="1" x14ac:dyDescent="0.2">
      <c r="A50" s="393"/>
      <c r="B50" s="504" t="s">
        <v>60</v>
      </c>
      <c r="C50" s="505" t="s">
        <v>346</v>
      </c>
      <c r="D50" s="490" t="s">
        <v>251</v>
      </c>
      <c r="E50" s="490" t="s">
        <v>49</v>
      </c>
      <c r="F50" s="490"/>
      <c r="G50" s="490"/>
      <c r="H50" s="490"/>
      <c r="I50" s="490"/>
      <c r="J50" s="490"/>
      <c r="K50" s="490"/>
      <c r="L50" s="490"/>
      <c r="M50" s="490"/>
      <c r="N50" s="490"/>
    </row>
    <row r="51" spans="1:21" ht="28.5" customHeight="1" x14ac:dyDescent="0.2">
      <c r="A51" s="393">
        <f>A47+0.1</f>
        <v>3.2</v>
      </c>
      <c r="B51" s="394"/>
      <c r="C51" s="529" t="s">
        <v>347</v>
      </c>
      <c r="D51" s="487"/>
      <c r="E51" s="487"/>
      <c r="F51" s="487"/>
      <c r="G51" s="487"/>
      <c r="H51" s="487"/>
      <c r="I51" s="487"/>
      <c r="J51" s="487"/>
      <c r="K51" s="487"/>
      <c r="L51" s="487"/>
      <c r="M51" s="487"/>
      <c r="N51" s="487"/>
    </row>
    <row r="52" spans="1:21" s="3" customFormat="1" ht="15" customHeight="1" thickBot="1" x14ac:dyDescent="0.25">
      <c r="A52" s="530"/>
      <c r="B52" s="531" t="s">
        <v>34</v>
      </c>
      <c r="C52" s="532" t="s">
        <v>348</v>
      </c>
      <c r="D52" s="490" t="str">
        <f>IF(C52="","",IF(E52="","",IF(E52&gt;1,"Nos.","No.")))</f>
        <v>Nos.</v>
      </c>
      <c r="E52" s="490" t="s">
        <v>49</v>
      </c>
      <c r="F52" s="490"/>
      <c r="G52" s="490"/>
      <c r="H52" s="490"/>
      <c r="I52" s="490"/>
      <c r="J52" s="490"/>
      <c r="K52" s="490"/>
      <c r="L52" s="490"/>
      <c r="M52" s="490"/>
      <c r="N52" s="490"/>
    </row>
    <row r="53" spans="1:21" ht="20.100000000000001" customHeight="1" thickTop="1" thickBot="1" x14ac:dyDescent="0.25">
      <c r="A53" s="533"/>
      <c r="B53" s="534"/>
      <c r="C53" s="535" t="s">
        <v>325</v>
      </c>
      <c r="D53" s="536"/>
      <c r="E53" s="537"/>
      <c r="F53" s="537"/>
      <c r="G53" s="537"/>
      <c r="H53" s="537"/>
      <c r="I53" s="537"/>
      <c r="J53" s="537"/>
      <c r="K53" s="537"/>
      <c r="L53" s="537"/>
      <c r="M53" s="537"/>
      <c r="N53" s="537"/>
    </row>
    <row r="54" spans="1:21" ht="17.25" customHeight="1" x14ac:dyDescent="0.2">
      <c r="A54" s="393"/>
      <c r="B54" s="394"/>
      <c r="C54" s="538" t="s">
        <v>349</v>
      </c>
      <c r="D54" s="518"/>
      <c r="E54" s="518"/>
      <c r="F54" s="518"/>
      <c r="G54" s="518"/>
      <c r="H54" s="518"/>
      <c r="I54" s="518"/>
      <c r="J54" s="518"/>
      <c r="K54" s="518"/>
      <c r="L54" s="518"/>
      <c r="M54" s="518"/>
      <c r="N54" s="518"/>
    </row>
    <row r="55" spans="1:21" ht="42.75" customHeight="1" x14ac:dyDescent="0.2">
      <c r="A55" s="393"/>
      <c r="B55" s="394"/>
      <c r="C55" s="539" t="s">
        <v>350</v>
      </c>
      <c r="D55" s="487"/>
      <c r="E55" s="487"/>
      <c r="F55" s="487"/>
      <c r="G55" s="487"/>
      <c r="H55" s="487"/>
      <c r="I55" s="487"/>
      <c r="J55" s="487"/>
      <c r="K55" s="487"/>
      <c r="L55" s="487"/>
      <c r="M55" s="487"/>
      <c r="N55" s="487"/>
    </row>
    <row r="56" spans="1:21" ht="42" customHeight="1" x14ac:dyDescent="0.2">
      <c r="A56" s="393">
        <f>4+0.1</f>
        <v>4.0999999999999996</v>
      </c>
      <c r="B56" s="394"/>
      <c r="C56" s="447" t="s">
        <v>351</v>
      </c>
      <c r="D56" s="490" t="s">
        <v>4</v>
      </c>
      <c r="E56" s="490">
        <v>1</v>
      </c>
      <c r="F56" s="490"/>
      <c r="G56" s="490"/>
      <c r="H56" s="490"/>
      <c r="I56" s="490"/>
      <c r="J56" s="490"/>
      <c r="K56" s="490"/>
      <c r="L56" s="490"/>
      <c r="M56" s="490"/>
      <c r="N56" s="490"/>
    </row>
    <row r="57" spans="1:21" ht="27" customHeight="1" thickBot="1" x14ac:dyDescent="0.25">
      <c r="A57" s="393">
        <f>A56+0.1</f>
        <v>4.1999999999999993</v>
      </c>
      <c r="B57" s="394"/>
      <c r="C57" s="447" t="s">
        <v>352</v>
      </c>
      <c r="D57" s="490" t="s">
        <v>4</v>
      </c>
      <c r="E57" s="490">
        <v>1</v>
      </c>
      <c r="F57" s="490"/>
      <c r="G57" s="490"/>
      <c r="H57" s="490"/>
      <c r="I57" s="490"/>
      <c r="J57" s="490"/>
      <c r="K57" s="490"/>
      <c r="L57" s="490"/>
      <c r="M57" s="490"/>
      <c r="N57" s="490"/>
    </row>
    <row r="58" spans="1:21" ht="20.100000000000001" customHeight="1" thickTop="1" thickBot="1" x14ac:dyDescent="0.25">
      <c r="A58" s="1006"/>
      <c r="B58" s="1007"/>
      <c r="C58" s="512" t="s">
        <v>325</v>
      </c>
      <c r="D58" s="527"/>
      <c r="E58" s="513"/>
      <c r="F58" s="513"/>
      <c r="G58" s="513"/>
      <c r="H58" s="513"/>
      <c r="I58" s="513"/>
      <c r="J58" s="513"/>
      <c r="K58" s="513"/>
      <c r="L58" s="513"/>
      <c r="M58" s="513"/>
      <c r="N58" s="513"/>
    </row>
    <row r="59" spans="1:21" ht="13.5" thickBot="1" x14ac:dyDescent="0.25">
      <c r="A59" s="540"/>
      <c r="I59" s="75"/>
      <c r="J59" s="75"/>
      <c r="K59" s="75"/>
    </row>
    <row r="60" spans="1:21" ht="20.100000000000001" customHeight="1" thickTop="1" thickBot="1" x14ac:dyDescent="0.25">
      <c r="A60" s="541"/>
      <c r="B60" s="542"/>
      <c r="C60" s="543" t="s">
        <v>353</v>
      </c>
      <c r="D60" s="544"/>
      <c r="E60" s="545"/>
      <c r="F60" s="545"/>
      <c r="G60" s="545"/>
      <c r="H60" s="545"/>
      <c r="I60" s="545"/>
      <c r="J60" s="545"/>
      <c r="K60" s="545"/>
      <c r="L60" s="545"/>
      <c r="M60" s="545"/>
      <c r="N60" s="545"/>
    </row>
    <row r="62" spans="1:21" s="373" customFormat="1" ht="14.25" x14ac:dyDescent="0.2">
      <c r="A62" s="993" t="s">
        <v>13</v>
      </c>
      <c r="B62" s="993"/>
      <c r="C62" s="32"/>
      <c r="D62" s="33"/>
      <c r="E62" s="33"/>
      <c r="F62" s="33"/>
      <c r="L62" s="33"/>
      <c r="M62" s="33"/>
      <c r="N62" s="33"/>
    </row>
    <row r="63" spans="1:21" s="373" customFormat="1" ht="15" customHeight="1" x14ac:dyDescent="0.2">
      <c r="A63" s="455" t="s">
        <v>270</v>
      </c>
      <c r="B63" s="66" t="s">
        <v>41</v>
      </c>
      <c r="C63" s="66"/>
      <c r="D63" s="66"/>
      <c r="E63" s="66"/>
      <c r="F63" s="66"/>
      <c r="G63" s="546"/>
      <c r="H63" s="546"/>
      <c r="I63" s="546"/>
      <c r="J63" s="456"/>
      <c r="K63" s="456"/>
      <c r="L63" s="66"/>
      <c r="M63" s="66"/>
      <c r="N63" s="66"/>
      <c r="O63" s="456"/>
      <c r="P63" s="456"/>
      <c r="Q63" s="456"/>
      <c r="R63" s="456"/>
      <c r="S63" s="456"/>
      <c r="T63" s="456"/>
      <c r="U63" s="456"/>
    </row>
    <row r="64" spans="1:21" s="373" customFormat="1" ht="28.5" customHeight="1" x14ac:dyDescent="0.2">
      <c r="A64" s="455" t="s">
        <v>270</v>
      </c>
      <c r="B64" s="983" t="s">
        <v>354</v>
      </c>
      <c r="C64" s="983"/>
      <c r="D64" s="983"/>
      <c r="E64" s="983"/>
      <c r="F64" s="983"/>
      <c r="G64" s="983"/>
      <c r="H64" s="983"/>
      <c r="I64" s="983"/>
      <c r="J64" s="983"/>
      <c r="K64" s="456"/>
      <c r="L64" s="456"/>
      <c r="M64" s="456"/>
      <c r="N64" s="456"/>
      <c r="O64" s="456"/>
      <c r="P64" s="456"/>
      <c r="Q64" s="456"/>
      <c r="R64" s="456"/>
      <c r="S64" s="456"/>
      <c r="T64" s="456"/>
      <c r="U64" s="456"/>
    </row>
    <row r="65" spans="1:21" s="373" customFormat="1" ht="30.75" customHeight="1" x14ac:dyDescent="0.2">
      <c r="A65" s="455" t="s">
        <v>270</v>
      </c>
      <c r="B65" s="983" t="s">
        <v>272</v>
      </c>
      <c r="C65" s="983"/>
      <c r="D65" s="983"/>
      <c r="E65" s="983"/>
      <c r="F65" s="983"/>
      <c r="G65" s="983"/>
      <c r="H65" s="983"/>
      <c r="I65" s="983"/>
      <c r="J65" s="983"/>
      <c r="K65" s="456"/>
      <c r="L65" s="456"/>
      <c r="M65" s="456"/>
      <c r="N65" s="456"/>
      <c r="O65" s="456"/>
      <c r="P65" s="456"/>
      <c r="Q65" s="456"/>
      <c r="R65" s="456"/>
      <c r="S65" s="456"/>
      <c r="T65" s="456"/>
      <c r="U65" s="456"/>
    </row>
  </sheetData>
  <mergeCells count="16">
    <mergeCell ref="A58:B58"/>
    <mergeCell ref="A62:B62"/>
    <mergeCell ref="B64:J64"/>
    <mergeCell ref="B65:J65"/>
    <mergeCell ref="F7:F8"/>
    <mergeCell ref="G7:H7"/>
    <mergeCell ref="I7:J7"/>
    <mergeCell ref="L7:L8"/>
    <mergeCell ref="M7:M8"/>
    <mergeCell ref="N7:N8"/>
    <mergeCell ref="A1:C1"/>
    <mergeCell ref="A2:C2"/>
    <mergeCell ref="A7:B8"/>
    <mergeCell ref="C7:C8"/>
    <mergeCell ref="D7:D8"/>
    <mergeCell ref="E7:E8"/>
  </mergeCells>
  <printOptions horizontalCentered="1"/>
  <pageMargins left="0.5" right="0.5" top="0.75" bottom="0.75" header="0.33" footer="0.23"/>
  <pageSetup paperSize="9" scale="74" orientation="landscape" r:id="rId1"/>
  <headerFooter alignWithMargins="0">
    <oddFooter>&amp;L&amp;8SEM Engineers&amp;R&amp;8Page &amp;P of &amp;N</oddFooter>
  </headerFooter>
  <rowBreaks count="3" manualBreakCount="3">
    <brk id="27" max="13" man="1"/>
    <brk id="44" max="13" man="1"/>
    <brk id="53" max="13" man="1"/>
  </rowBreak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68BEF076A962A43B6F9D3AD7FB3FB6F" ma:contentTypeVersion="19" ma:contentTypeDescription="Create a new document." ma:contentTypeScope="" ma:versionID="bcb0f6516c6be7fd66a54e395076b739">
  <xsd:schema xmlns:xsd="http://www.w3.org/2001/XMLSchema" xmlns:xs="http://www.w3.org/2001/XMLSchema" xmlns:p="http://schemas.microsoft.com/office/2006/metadata/properties" xmlns:ns2="db23c72c-e112-43fc-8a02-148203d9c31c" xmlns:ns3="2a2a445e-c453-4f04-9b2f-8a0068eac90e" targetNamespace="http://schemas.microsoft.com/office/2006/metadata/properties" ma:root="true" ma:fieldsID="e4bdf9d59a7f4f0d91d44646cabeafbf" ns2:_="" ns3:_="">
    <xsd:import namespace="db23c72c-e112-43fc-8a02-148203d9c31c"/>
    <xsd:import namespace="2a2a445e-c453-4f04-9b2f-8a0068eac90e"/>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2:MediaServiceDateTaken" minOccurs="0"/>
                <xsd:element ref="ns2:MediaServiceLocation" minOccurs="0"/>
                <xsd:element ref="ns3:SharedWithUsers" minOccurs="0"/>
                <xsd:element ref="ns3:SharedWithDetails" minOccurs="0"/>
                <xsd:element ref="ns2:Time" minOccurs="0"/>
                <xsd:element ref="ns2:MediaLengthInSeconds" minOccurs="0"/>
                <xsd:element ref="ns2:lcf76f155ced4ddcb4097134ff3c332f" minOccurs="0"/>
                <xsd:element ref="ns3:TaxCatchAll"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b23c72c-e112-43fc-8a02-148203d9c31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element name="Time" ma:index="20" nillable="true" ma:displayName="Time" ma:format="DateOnly" ma:internalName="Time">
      <xsd:simpleType>
        <xsd:restriction base="dms:DateTime"/>
      </xsd:simpleType>
    </xsd:element>
    <xsd:element name="MediaLengthInSeconds" ma:index="21" nillable="true" ma:displayName="Length (seconds)" ma:internalName="MediaLengthInSeconds" ma:readOnly="true">
      <xsd:simpleType>
        <xsd:restriction base="dms:Unknown"/>
      </xsd:simpleType>
    </xsd:element>
    <xsd:element name="lcf76f155ced4ddcb4097134ff3c332f" ma:index="23" nillable="true" ma:taxonomy="true" ma:internalName="lcf76f155ced4ddcb4097134ff3c332f" ma:taxonomyFieldName="MediaServiceImageTags" ma:displayName="Image Tags" ma:readOnly="false" ma:fieldId="{5cf76f15-5ced-4ddc-b409-7134ff3c332f}" ma:taxonomyMulti="true" ma:sspId="15bef08c-5acb-4489-9547-ea8ae88aab8d"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5"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6"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a2a445e-c453-4f04-9b2f-8a0068eac90e"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element name="TaxCatchAll" ma:index="24" nillable="true" ma:displayName="Taxonomy Catch All Column" ma:hidden="true" ma:list="{88c2cc48-4328-49ff-9113-a44c58217a34}" ma:internalName="TaxCatchAll" ma:showField="CatchAllData" ma:web="2a2a445e-c453-4f04-9b2f-8a0068eac90e">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TaxCatchAll xmlns="2a2a445e-c453-4f04-9b2f-8a0068eac90e" xsi:nil="true"/>
    <lcf76f155ced4ddcb4097134ff3c332f xmlns="db23c72c-e112-43fc-8a02-148203d9c31c">
      <Terms xmlns="http://schemas.microsoft.com/office/infopath/2007/PartnerControls"/>
    </lcf76f155ced4ddcb4097134ff3c332f>
    <Time xmlns="db23c72c-e112-43fc-8a02-148203d9c31c"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AA86C17-5F7D-4C9F-9104-26011A64CF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b23c72c-e112-43fc-8a02-148203d9c31c"/>
    <ds:schemaRef ds:uri="2a2a445e-c453-4f04-9b2f-8a0068eac90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7B8479A8-8927-4700-8CFA-26D1B2117133}">
  <ds:schemaRefs>
    <ds:schemaRef ds:uri="http://schemas.microsoft.com/office/2006/metadata/properties"/>
    <ds:schemaRef ds:uri="http://schemas.microsoft.com/office/infopath/2007/PartnerControls"/>
    <ds:schemaRef ds:uri="2a2a445e-c453-4f04-9b2f-8a0068eac90e"/>
    <ds:schemaRef ds:uri="db23c72c-e112-43fc-8a02-148203d9c31c"/>
  </ds:schemaRefs>
</ds:datastoreItem>
</file>

<file path=customXml/itemProps3.xml><?xml version="1.0" encoding="utf-8"?>
<ds:datastoreItem xmlns:ds="http://schemas.openxmlformats.org/officeDocument/2006/customXml" ds:itemID="{4DF16EE2-2667-4173-8203-FE0B413E0C8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TITLE</vt:lpstr>
      <vt:lpstr>Grand Summary</vt:lpstr>
      <vt:lpstr>CIVIL ID</vt:lpstr>
      <vt:lpstr>ELEC SUMM</vt:lpstr>
      <vt:lpstr>ELEC BOQ</vt:lpstr>
      <vt:lpstr>ACMV</vt:lpstr>
      <vt:lpstr>FSS</vt:lpstr>
      <vt:lpstr>PLUMBING</vt:lpstr>
      <vt:lpstr>ACMV!Print_Area</vt:lpstr>
      <vt:lpstr>'CIVIL ID'!Print_Area</vt:lpstr>
      <vt:lpstr>'ELEC BOQ'!Print_Area</vt:lpstr>
      <vt:lpstr>'ELEC SUMM'!Print_Area</vt:lpstr>
      <vt:lpstr>FSS!Print_Area</vt:lpstr>
      <vt:lpstr>'Grand Summary'!Print_Area</vt:lpstr>
      <vt:lpstr>PLUMBING!Print_Area</vt:lpstr>
      <vt:lpstr>TITLE!Print_Area</vt:lpstr>
      <vt:lpstr>ACMV!Print_Titles</vt:lpstr>
      <vt:lpstr>'CIVIL ID'!Print_Titles</vt:lpstr>
      <vt:lpstr>'ELEC BOQ'!Print_Titles</vt:lpstr>
      <vt:lpstr>'ELEC SUMM'!Print_Titles</vt:lpstr>
      <vt:lpstr>FSS!Print_Titles</vt:lpstr>
      <vt:lpstr>PLUMBING!Print_Titles</vt:lpstr>
    </vt:vector>
  </TitlesOfParts>
  <Company>TrueGrafix</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KAUSER AZIZ</dc:creator>
  <cp:lastModifiedBy>Asaad Mahmood</cp:lastModifiedBy>
  <cp:lastPrinted>2025-02-20T10:59:20Z</cp:lastPrinted>
  <dcterms:created xsi:type="dcterms:W3CDTF">2001-08-24T09:20:00Z</dcterms:created>
  <dcterms:modified xsi:type="dcterms:W3CDTF">2025-04-15T19:31:11Z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0x010100368BEF076A962A43B6F9D3AD7FB3FB6F</vt:lpwstr>
  </property>
  <property fmtid="{D5CDD505-2E9C-101B-9397-08002B2CF9AE}" pid="3" name="MediaServiceImageTags">
    <vt:lpwstr/>
  </property>
</Properties>
</file>